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5195" windowHeight="10995" tabRatio="707" activeTab="3"/>
  </bookViews>
  <sheets>
    <sheet name="rekapitulace" sheetId="1" r:id="rId1"/>
    <sheet name="doplňující průzk v průb sanace" sheetId="2" r:id="rId2"/>
    <sheet name="přípravné práce" sheetId="3" r:id="rId3"/>
    <sheet name="sanace SO a zemin" sheetId="4" r:id="rId4"/>
    <sheet name="sanace in-situ" sheetId="5" r:id="rId5"/>
    <sheet name="postsanační monitoring" sheetId="6" r:id="rId6"/>
  </sheets>
  <definedNames>
    <definedName name="_xlnm.Print_Titles" localSheetId="4">'sanace in-situ'!$1:$2</definedName>
    <definedName name="_xlnm.Print_Titles" localSheetId="3">'sanace SO a zemin'!$1:$2</definedName>
    <definedName name="_xlnm.Print_Area" localSheetId="3">'sanace SO a zemin'!$A$1:$F$60</definedName>
  </definedNames>
  <calcPr fullCalcOnLoad="1"/>
</workbook>
</file>

<file path=xl/sharedStrings.xml><?xml version="1.0" encoding="utf-8"?>
<sst xmlns="http://schemas.openxmlformats.org/spreadsheetml/2006/main" count="552" uniqueCount="223">
  <si>
    <t>CELKEM bez DPH</t>
  </si>
  <si>
    <t>1.</t>
  </si>
  <si>
    <t>2.</t>
  </si>
  <si>
    <t>3.</t>
  </si>
  <si>
    <t>4.</t>
  </si>
  <si>
    <t>5.</t>
  </si>
  <si>
    <t>Přípravné práce</t>
  </si>
  <si>
    <t>Projektované práce</t>
  </si>
  <si>
    <t>NÁZEV VÝKONU</t>
  </si>
  <si>
    <t>Jednotka</t>
  </si>
  <si>
    <t>Počet jedn.</t>
  </si>
  <si>
    <t>Jedn.cena</t>
  </si>
  <si>
    <t>Cena celkem</t>
  </si>
  <si>
    <t>Vrtné práce</t>
  </si>
  <si>
    <t>bm</t>
  </si>
  <si>
    <t>ks</t>
  </si>
  <si>
    <t>Inženýring, závěrečné vyhodnocení</t>
  </si>
  <si>
    <t>Sled a řízení prací</t>
  </si>
  <si>
    <t>hod</t>
  </si>
  <si>
    <t>Vyhodnocení prací</t>
  </si>
  <si>
    <t xml:space="preserve">CELKEM                       </t>
  </si>
  <si>
    <t>Stavební práce</t>
  </si>
  <si>
    <t>t</t>
  </si>
  <si>
    <t>soubor</t>
  </si>
  <si>
    <t>CELKEM</t>
  </si>
  <si>
    <t>m</t>
  </si>
  <si>
    <t>Ostatní práce</t>
  </si>
  <si>
    <t>Ostatní práce spojené se sanací</t>
  </si>
  <si>
    <t>Uložení odpadu na skládku S-OO</t>
  </si>
  <si>
    <t>Sanační monitoring</t>
  </si>
  <si>
    <t xml:space="preserve">CELKEM </t>
  </si>
  <si>
    <t>Projekční práce</t>
  </si>
  <si>
    <t>Demontáž san.tech a konečná úprava</t>
  </si>
  <si>
    <t xml:space="preserve">BTEX </t>
  </si>
  <si>
    <t>Řízení, koordinace a dokumentace sanačního čerpání</t>
  </si>
  <si>
    <t>Vyhodnocení sanačního čerpání</t>
  </si>
  <si>
    <t>celek</t>
  </si>
  <si>
    <t>m2</t>
  </si>
  <si>
    <t>objekt</t>
  </si>
  <si>
    <t>vrt.měs</t>
  </si>
  <si>
    <t>měs</t>
  </si>
  <si>
    <t>hod.</t>
  </si>
  <si>
    <t>odběr</t>
  </si>
  <si>
    <t>měření</t>
  </si>
  <si>
    <t>analýza</t>
  </si>
  <si>
    <t>zpráva</t>
  </si>
  <si>
    <t>výtisk</t>
  </si>
  <si>
    <t>Řízení, koordinace a dokumentace prací</t>
  </si>
  <si>
    <t>CELKOVÁ CENA VČETNĚ DPH</t>
  </si>
  <si>
    <t>REKAPITULACE ROZPOČTU</t>
  </si>
  <si>
    <r>
      <t>m</t>
    </r>
    <r>
      <rPr>
        <vertAlign val="superscript"/>
        <sz val="9"/>
        <rFont val="Arial"/>
        <family val="2"/>
      </rPr>
      <t>3</t>
    </r>
  </si>
  <si>
    <t>Doprava osob na lokalitu</t>
  </si>
  <si>
    <t>Přeprava</t>
  </si>
  <si>
    <t>Přípravné stavební práce</t>
  </si>
  <si>
    <t>Řízení a koordinace prací</t>
  </si>
  <si>
    <t>Práce geologa a hydrogeologa</t>
  </si>
  <si>
    <t>Práce vedoucího specialisty</t>
  </si>
  <si>
    <t>Zpracování dat na PC</t>
  </si>
  <si>
    <t>Příprava pracoviště</t>
  </si>
  <si>
    <t>Likvidace kontaminovaného vrtného jádra</t>
  </si>
  <si>
    <t>Přeprava vrtné soupravy a výstroje</t>
  </si>
  <si>
    <t>Geodetické zaměření (vrtů)</t>
  </si>
  <si>
    <t>Obsluha</t>
  </si>
  <si>
    <t>Údržba</t>
  </si>
  <si>
    <t>Technický a technologický dozor</t>
  </si>
  <si>
    <t>Demontáž san. Technologie</t>
  </si>
  <si>
    <t>Odstrojení vrtů</t>
  </si>
  <si>
    <t>Přeprava zařízení a materiálu z lokality</t>
  </si>
  <si>
    <t xml:space="preserve">Konečná úprava volných ploch </t>
  </si>
  <si>
    <t>Odběry vzorků vody - výstup san. st.</t>
  </si>
  <si>
    <t>Přeprava vzorků do laboratoře</t>
  </si>
  <si>
    <t>Měření na výduchu (drager)</t>
  </si>
  <si>
    <t>Odběr vzorků vody z HG vrtů (dynamicky)</t>
  </si>
  <si>
    <t>Aktualizace HG modelu</t>
  </si>
  <si>
    <t>Grafické a reprografické práce</t>
  </si>
  <si>
    <t>Projednání projektů</t>
  </si>
  <si>
    <t>Dokumentace prací</t>
  </si>
  <si>
    <t>Objekt</t>
  </si>
  <si>
    <t>Název objektu</t>
  </si>
  <si>
    <t>Náklady na realizaci objektu</t>
  </si>
  <si>
    <t xml:space="preserve"> </t>
  </si>
  <si>
    <t>Prokázání dosažení cílových parametrů sanace</t>
  </si>
  <si>
    <t>Práce statika</t>
  </si>
  <si>
    <t>Stavebně sanační čerpání</t>
  </si>
  <si>
    <t>Instalace mobilní sanační technologie (čerpadla, trubní rozvody, gravitační + sorbční + areační stupeň, záchyt TOL, kapacita 4,0 l/s)</t>
  </si>
  <si>
    <t>Provoz a údržba sanační technologie včetně vypouštění</t>
  </si>
  <si>
    <t>Zhlaví sanačních vrtů (SV)</t>
  </si>
  <si>
    <t xml:space="preserve">Provoz technologie sanačního čerpání </t>
  </si>
  <si>
    <t>Provoz zasakování přečištěné vody</t>
  </si>
  <si>
    <t>Vybudování zasakovacího drénu</t>
  </si>
  <si>
    <t>Zasakovací a sanační drén</t>
  </si>
  <si>
    <t>Vybudování drenáží a jímek pro odčerpávání výkopu</t>
  </si>
  <si>
    <t>Instalace mobilní sanační technologie (čerpadla,  gravitační + sorbční + areační stupeň, záchyt TOL, celková kapacita 3,5 - 4,0 l/s)</t>
  </si>
  <si>
    <t>Instalace rozvodů elektro a vodo</t>
  </si>
  <si>
    <t>Výkop pro rozvody elektro a vodo</t>
  </si>
  <si>
    <t>Sanace "in-situ"</t>
  </si>
  <si>
    <t>Sanační monitoring saturované zóny</t>
  </si>
  <si>
    <t>Řízení, koordinace a dokumentace postsanačního monitoringu</t>
  </si>
  <si>
    <t>Vyhodnocení postsanačního monitoringu</t>
  </si>
  <si>
    <t>Odběry vzorků, analýzy, přeprava</t>
  </si>
  <si>
    <t>Postsanační monitoring</t>
  </si>
  <si>
    <t>zař.měs</t>
  </si>
  <si>
    <t>Zajištení povolení</t>
  </si>
  <si>
    <t>Dokumentace</t>
  </si>
  <si>
    <t>Vypracování projektu postsanačního monitoringu</t>
  </si>
  <si>
    <t>Bourání cihelného zdiva</t>
  </si>
  <si>
    <t>Bourání podlah a základových konstrukcí</t>
  </si>
  <si>
    <t>Odtěžba kontaminovaných zemin</t>
  </si>
  <si>
    <t>Nakládání výkopku</t>
  </si>
  <si>
    <t>Vodorovné přemístění výkopku do 1km</t>
  </si>
  <si>
    <t>Úprava povrchu terénu</t>
  </si>
  <si>
    <r>
      <t>m</t>
    </r>
    <r>
      <rPr>
        <sz val="9"/>
        <rFont val="Calibri"/>
        <family val="2"/>
      </rPr>
      <t>²</t>
    </r>
  </si>
  <si>
    <t>Vodorovné přemístění inertního materiálu do 1km</t>
  </si>
  <si>
    <t>Zásyp výkopů inertem včetně hutnění a geotechnické kontroly</t>
  </si>
  <si>
    <t>Konečná úprava terénu</t>
  </si>
  <si>
    <t>Recyklace stavební suti</t>
  </si>
  <si>
    <t>Recyklace kovového odpadu</t>
  </si>
  <si>
    <t>Odstranění odpadu ve spalovně</t>
  </si>
  <si>
    <t>Odběry vzorků odvážených odpadů</t>
  </si>
  <si>
    <t>Analýza odpadu pro spalovnu (spalovací zkouška)</t>
  </si>
  <si>
    <t>Odběr vrozku zemin</t>
  </si>
  <si>
    <t>Zpracování zpráv</t>
  </si>
  <si>
    <t>Inženýrská činnost</t>
  </si>
  <si>
    <t>Stavební dozor</t>
  </si>
  <si>
    <t>Technické práce</t>
  </si>
  <si>
    <t>Strojně kopané sondy s ručním začištěním</t>
  </si>
  <si>
    <t xml:space="preserve">Zpracování dat </t>
  </si>
  <si>
    <t>Doplňkový průzkum</t>
  </si>
  <si>
    <t>Zpracování  prováděcího projektu sanace</t>
  </si>
  <si>
    <t>Zpracování dílčích  projektů statického zajištění výkopů, budov, komunikací</t>
  </si>
  <si>
    <t>Zřízení manipulační plochy v ploše P3</t>
  </si>
  <si>
    <t>Sanace dehtových jímek a zemin</t>
  </si>
  <si>
    <t>Doprava odpadu na skládku S-NO (2x90km)</t>
  </si>
  <si>
    <t>Doprava odpadu na skládku S-OO, S-IO (2x50km)</t>
  </si>
  <si>
    <t>Doprava odpadu na spalovnu (2x130 km)</t>
  </si>
  <si>
    <t>Rozebrání střešních konstrukcí</t>
  </si>
  <si>
    <t>Vyklizení budovy dílen</t>
  </si>
  <si>
    <t>Pažení výkopů, zápory</t>
  </si>
  <si>
    <t>Demolice zpevněných povrchů</t>
  </si>
  <si>
    <t>Řezání asfaltů</t>
  </si>
  <si>
    <t>Drcení odpadů</t>
  </si>
  <si>
    <t xml:space="preserve"> Nákup a nakládka inertního materiálu</t>
  </si>
  <si>
    <t>Obnova zpevněných povrchů</t>
  </si>
  <si>
    <t>Statické zajištění budov a konstrukcí</t>
  </si>
  <si>
    <t xml:space="preserve"> Postupná demolice jímek </t>
  </si>
  <si>
    <t>Vybudování mycího místa</t>
  </si>
  <si>
    <t xml:space="preserve">Odstranění mycího místa </t>
  </si>
  <si>
    <t>Vymístění odpadů z jímek</t>
  </si>
  <si>
    <t>Nakládka st. konstrukcí</t>
  </si>
  <si>
    <t>Vodorovné přemístění stav. konstrukcí na mezideponii</t>
  </si>
  <si>
    <t>Separace odpadů</t>
  </si>
  <si>
    <t>Uložení odpadu na skládku S-NO stavební konstrukce</t>
  </si>
  <si>
    <t>Uložení odpadu na skládku S-NO - kontaminovaná zemina</t>
  </si>
  <si>
    <t>Obnova kanalizačních vedení vč. šachet</t>
  </si>
  <si>
    <t>Analýza odpadu – PAU MŽP, C10-C40</t>
  </si>
  <si>
    <t>Analýza odpadu (výluh IIab dle vyhl. 294/2005 Sb., tab. 2.1, TOC, ztráta žíháním)</t>
  </si>
  <si>
    <t>Analýza vzorku zemin – Be, As,Pb</t>
  </si>
  <si>
    <t>Analýza vzorku zemin – C10-C40, PAU-MŽP, kyanidy</t>
  </si>
  <si>
    <t>Demoliční  a těžební práce  sektor I.+II.</t>
  </si>
  <si>
    <t>Nakládání s odpady sektor I.a II.</t>
  </si>
  <si>
    <t>C10-C40</t>
  </si>
  <si>
    <t>BTEX</t>
  </si>
  <si>
    <t>kovy (Be,As,Al)</t>
  </si>
  <si>
    <t>ÚCHR</t>
  </si>
  <si>
    <t>TOL-vzduch</t>
  </si>
  <si>
    <t>PAU-MŽP</t>
  </si>
  <si>
    <t>Hloubení sanačních vrtů (HV-103 až HV-111)</t>
  </si>
  <si>
    <t xml:space="preserve">Zhlaví mon. vrtů včetně betonáže (HJ-3) </t>
  </si>
  <si>
    <t xml:space="preserve"> Manipulační šachtice vrtu</t>
  </si>
  <si>
    <t>měsíc</t>
  </si>
  <si>
    <t>Sanační čerpání (12 objektů/4 roky)</t>
  </si>
  <si>
    <t>Vytyčení podzemních sítí</t>
  </si>
  <si>
    <t>Úvodní čištění vrtů vrtů (10 ks)</t>
  </si>
  <si>
    <t>Zpracování matematického modelu</t>
  </si>
  <si>
    <t>Zpracování roční  závěrečné zprávy</t>
  </si>
  <si>
    <t>ÚCHR+ kys. boritá a křemičitá</t>
  </si>
  <si>
    <t>volný CO2+ měř. Fyz. chem. Parametrů</t>
  </si>
  <si>
    <t>Monitoring provozní sanační technologie</t>
  </si>
  <si>
    <t>NH4+Fe</t>
  </si>
  <si>
    <t>TOL-vzduch- výstup z filtru</t>
  </si>
  <si>
    <t>Obdběr vzorku vzduchu na výstupu z filtru</t>
  </si>
  <si>
    <t>dodávka a instalace čerpadel do vrtů</t>
  </si>
  <si>
    <t>Sanace saturované zóny</t>
  </si>
  <si>
    <t>Regenerace sanačních vrtů (12ks,2*ročně)</t>
  </si>
  <si>
    <t>Kód CPV</t>
  </si>
  <si>
    <t>79421000-1</t>
  </si>
  <si>
    <t>71610000-7</t>
  </si>
  <si>
    <t>60140000-1</t>
  </si>
  <si>
    <t>ClU</t>
  </si>
  <si>
    <t>tuna</t>
  </si>
  <si>
    <t>Odstranění kalů ze snace podzemních vod vč. dopravy</t>
  </si>
  <si>
    <t>Likvidace vrtů a vodních děl</t>
  </si>
  <si>
    <t>90420000-7</t>
  </si>
  <si>
    <t>45255110-3</t>
  </si>
  <si>
    <t>71351710-3</t>
  </si>
  <si>
    <t>90522200-4</t>
  </si>
  <si>
    <t>90522100-3</t>
  </si>
  <si>
    <t>90512000-9</t>
  </si>
  <si>
    <t>90522300-5</t>
  </si>
  <si>
    <t>90514000-3</t>
  </si>
  <si>
    <t>90513000-6</t>
  </si>
  <si>
    <t>90513300-9</t>
  </si>
  <si>
    <t>45111200-0</t>
  </si>
  <si>
    <t>45112000-5</t>
  </si>
  <si>
    <t>45110000-1</t>
  </si>
  <si>
    <t>DPH 21%</t>
  </si>
  <si>
    <t>Odstranění dřeva (170201)</t>
  </si>
  <si>
    <t>Analýza půdního vzduchu BTEX</t>
  </si>
  <si>
    <t>Odběr vzorků půdního vzduchu (zarážená sonda)</t>
  </si>
  <si>
    <t>Odběr vzorku vzduchu z plynometrické sondy</t>
  </si>
  <si>
    <t>Plynometrické sondy (9ks á.3bm) včetně plynotěs. zhlaví</t>
  </si>
  <si>
    <t>Odstranění kapalných odpadů ze sanace p. vody spalovna</t>
  </si>
  <si>
    <t xml:space="preserve">RWE Energie, s.r.o. Karlovy Vary, Tuhnice - sanace </t>
  </si>
  <si>
    <t>RWE Energie, s.r.o. Karlovy Vary, Tuhnice – přípravné práce</t>
  </si>
  <si>
    <t>Zařízení staveniště</t>
  </si>
  <si>
    <t>km</t>
  </si>
  <si>
    <t>Výměna a odstranění absorpčních činidel vč. dopravy</t>
  </si>
  <si>
    <t xml:space="preserve">km </t>
  </si>
  <si>
    <t>RWE Energie, s.r.o. Karlovy Vary, Tuhnice – sanace saturované zóny</t>
  </si>
  <si>
    <t>RWE Energie, s.r.o. Karlovy Vary, Tuhnice – postsanační monitoring</t>
  </si>
  <si>
    <t>RWE Energie, s.r.o. Karlovy Vary, Tuhnice – doplňkový průzkum</t>
  </si>
  <si>
    <t>RWE Energie, s.r.o.  Karlovy Vary, Tuhnice – sanace dehtových jímek a zemin</t>
  </si>
  <si>
    <t>Zpracování  roční a závěrečné zprávy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</si>
</sst>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4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7" fillId="0" borderId="10" xfId="4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" fontId="7" fillId="0" borderId="10" xfId="47" applyNumberFormat="1" applyFont="1" applyBorder="1" applyAlignment="1">
      <alignment horizontal="center" vertical="center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4" fontId="0" fillId="0" borderId="0" xfId="0" applyNumberFormat="1" applyAlignment="1">
      <alignment horizontal="right" vertical="center"/>
    </xf>
    <xf numFmtId="0" fontId="7" fillId="0" borderId="10" xfId="48" applyFont="1" applyBorder="1" applyAlignment="1">
      <alignment horizontal="center" vertical="center"/>
      <protection/>
    </xf>
    <xf numFmtId="1" fontId="7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1" fontId="1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 wrapText="1"/>
      <protection hidden="1"/>
    </xf>
    <xf numFmtId="0" fontId="7" fillId="0" borderId="10" xfId="0" applyFont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 applyProtection="1">
      <alignment vertical="center" wrapText="1"/>
      <protection hidden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 applyProtection="1">
      <alignment vertical="center" wrapText="1"/>
      <protection hidden="1"/>
    </xf>
    <xf numFmtId="0" fontId="6" fillId="35" borderId="10" xfId="0" applyFont="1" applyFill="1" applyBorder="1" applyAlignment="1">
      <alignment vertical="center" wrapText="1"/>
    </xf>
    <xf numFmtId="3" fontId="6" fillId="35" borderId="10" xfId="0" applyNumberFormat="1" applyFont="1" applyFill="1" applyBorder="1" applyAlignment="1" applyProtection="1">
      <alignment vertical="center" wrapText="1"/>
      <protection hidden="1"/>
    </xf>
    <xf numFmtId="3" fontId="2" fillId="0" borderId="10" xfId="0" applyNumberFormat="1" applyFont="1" applyBorder="1" applyAlignment="1" applyProtection="1">
      <alignment horizontal="right" vertical="center" wrapText="1"/>
      <protection hidden="1"/>
    </xf>
    <xf numFmtId="3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7" fillId="0" borderId="10" xfId="0" applyNumberFormat="1" applyFont="1" applyFill="1" applyBorder="1" applyAlignment="1" applyProtection="1">
      <alignment vertical="center" wrapText="1"/>
      <protection hidden="1"/>
    </xf>
    <xf numFmtId="4" fontId="9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0" fontId="7" fillId="0" borderId="10" xfId="48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 applyProtection="1">
      <alignment horizontal="right" vertical="center" wrapText="1"/>
      <protection hidden="1"/>
    </xf>
    <xf numFmtId="0" fontId="6" fillId="35" borderId="10" xfId="0" applyFont="1" applyFill="1" applyBorder="1" applyAlignment="1">
      <alignment horizontal="left" vertical="center" wrapText="1"/>
    </xf>
    <xf numFmtId="165" fontId="6" fillId="35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165" fontId="6" fillId="35" borderId="10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normální_Rozpočet Ekosystem na Dodatek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="90" zoomScaleNormal="90" zoomScalePageLayoutView="0" workbookViewId="0" topLeftCell="A1">
      <selection activeCell="H10" sqref="H10"/>
    </sheetView>
  </sheetViews>
  <sheetFormatPr defaultColWidth="9.140625" defaultRowHeight="12.75"/>
  <cols>
    <col min="1" max="1" width="8.57421875" style="65" customWidth="1"/>
    <col min="2" max="2" width="49.8515625" style="65" customWidth="1"/>
    <col min="3" max="3" width="66.28125" style="65" customWidth="1"/>
    <col min="4" max="16384" width="9.140625" style="65" customWidth="1"/>
  </cols>
  <sheetData>
    <row r="1" spans="1:3" s="62" customFormat="1" ht="30" customHeight="1">
      <c r="A1" s="78" t="s">
        <v>49</v>
      </c>
      <c r="B1" s="79"/>
      <c r="C1" s="34" t="s">
        <v>212</v>
      </c>
    </row>
    <row r="2" spans="1:3" ht="30" customHeight="1">
      <c r="A2" s="63" t="s">
        <v>77</v>
      </c>
      <c r="B2" s="64" t="s">
        <v>78</v>
      </c>
      <c r="C2" s="64" t="s">
        <v>79</v>
      </c>
    </row>
    <row r="3" spans="1:3" ht="30" customHeight="1">
      <c r="A3" s="77" t="s">
        <v>1</v>
      </c>
      <c r="B3" s="66" t="s">
        <v>127</v>
      </c>
      <c r="C3" s="67">
        <f>'doplňující průzk v průb sanace'!F14</f>
        <v>0</v>
      </c>
    </row>
    <row r="4" spans="1:3" ht="30" customHeight="1">
      <c r="A4" s="77" t="s">
        <v>2</v>
      </c>
      <c r="B4" s="66" t="s">
        <v>6</v>
      </c>
      <c r="C4" s="67">
        <f>'přípravné práce'!F17</f>
        <v>0</v>
      </c>
    </row>
    <row r="5" spans="1:3" ht="30" customHeight="1">
      <c r="A5" s="77" t="s">
        <v>3</v>
      </c>
      <c r="B5" s="66" t="s">
        <v>131</v>
      </c>
      <c r="C5" s="67">
        <f>'sanace SO a zemin'!F60</f>
        <v>0</v>
      </c>
    </row>
    <row r="6" spans="1:3" ht="30" customHeight="1">
      <c r="A6" s="77" t="s">
        <v>4</v>
      </c>
      <c r="B6" s="66" t="s">
        <v>182</v>
      </c>
      <c r="C6" s="67">
        <f>'sanace in-situ'!F79</f>
        <v>0</v>
      </c>
    </row>
    <row r="7" spans="1:3" ht="30" customHeight="1">
      <c r="A7" s="77" t="s">
        <v>5</v>
      </c>
      <c r="B7" s="66" t="s">
        <v>100</v>
      </c>
      <c r="C7" s="67">
        <f>'postsanační monitoring'!F26</f>
        <v>0</v>
      </c>
    </row>
    <row r="8" spans="1:3" s="62" customFormat="1" ht="30" customHeight="1">
      <c r="A8" s="55"/>
      <c r="B8" s="68" t="s">
        <v>0</v>
      </c>
      <c r="C8" s="69">
        <f>SUM(C3:C7)</f>
        <v>0</v>
      </c>
    </row>
    <row r="9" spans="1:3" ht="30" customHeight="1">
      <c r="A9" s="70"/>
      <c r="B9" s="71" t="s">
        <v>205</v>
      </c>
      <c r="C9" s="72">
        <f>C8*0.21</f>
        <v>0</v>
      </c>
    </row>
    <row r="10" spans="1:3" ht="30" customHeight="1">
      <c r="A10" s="70"/>
      <c r="B10" s="71" t="s">
        <v>48</v>
      </c>
      <c r="C10" s="72">
        <f>C8+C9</f>
        <v>0</v>
      </c>
    </row>
    <row r="12" ht="15">
      <c r="A12" s="73"/>
    </row>
    <row r="13" spans="2:3" ht="15.75">
      <c r="B13" s="74"/>
      <c r="C13" s="75"/>
    </row>
    <row r="14" ht="15">
      <c r="C14" s="75"/>
    </row>
    <row r="15" ht="15.75">
      <c r="C15" s="76"/>
    </row>
    <row r="17" spans="2:3" ht="15.75">
      <c r="B17" s="74"/>
      <c r="C17" s="75"/>
    </row>
    <row r="18" ht="15">
      <c r="C18" s="75"/>
    </row>
    <row r="19" ht="15.75">
      <c r="C19" s="76"/>
    </row>
  </sheetData>
  <sheetProtection password="EDB0" sheet="1" selectLockedCells="1" selectUnlockedCells="1"/>
  <mergeCells count="1">
    <mergeCell ref="A1:B1"/>
  </mergeCells>
  <printOptions horizontalCentered="1"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2.00390625" style="8" customWidth="1"/>
    <col min="2" max="2" width="14.8515625" style="8" customWidth="1"/>
    <col min="3" max="3" width="14.57421875" style="8" customWidth="1"/>
    <col min="4" max="4" width="15.28125" style="8" customWidth="1"/>
    <col min="5" max="5" width="14.140625" style="8" customWidth="1"/>
    <col min="6" max="6" width="29.57421875" style="8" customWidth="1"/>
    <col min="7" max="7" width="9.140625" style="8" customWidth="1"/>
    <col min="8" max="8" width="9.7109375" style="8" customWidth="1"/>
    <col min="9" max="16384" width="9.140625" style="8" customWidth="1"/>
  </cols>
  <sheetData>
    <row r="1" spans="1:6" ht="21" customHeight="1">
      <c r="A1" s="34" t="s">
        <v>7</v>
      </c>
      <c r="B1" s="83" t="s">
        <v>220</v>
      </c>
      <c r="C1" s="84"/>
      <c r="D1" s="84"/>
      <c r="E1" s="84"/>
      <c r="F1" s="84"/>
    </row>
    <row r="2" spans="1:6" ht="23.25" customHeight="1">
      <c r="A2" s="35" t="s">
        <v>8</v>
      </c>
      <c r="B2" s="35" t="s">
        <v>184</v>
      </c>
      <c r="C2" s="36" t="s">
        <v>9</v>
      </c>
      <c r="D2" s="36" t="s">
        <v>10</v>
      </c>
      <c r="E2" s="36" t="s">
        <v>11</v>
      </c>
      <c r="F2" s="36" t="s">
        <v>12</v>
      </c>
    </row>
    <row r="3" spans="1:6" ht="15" customHeight="1">
      <c r="A3" s="37" t="s">
        <v>124</v>
      </c>
      <c r="B3" s="37"/>
      <c r="C3" s="82"/>
      <c r="D3" s="81"/>
      <c r="E3" s="81"/>
      <c r="F3" s="38">
        <f>SUM(F4:F4)</f>
        <v>0</v>
      </c>
    </row>
    <row r="4" spans="1:6" ht="15" customHeight="1">
      <c r="A4" s="39" t="s">
        <v>125</v>
      </c>
      <c r="B4" s="40" t="s">
        <v>203</v>
      </c>
      <c r="C4" s="1" t="s">
        <v>15</v>
      </c>
      <c r="D4" s="9">
        <v>6</v>
      </c>
      <c r="E4" s="10"/>
      <c r="F4" s="41">
        <f>D4*E4</f>
        <v>0</v>
      </c>
    </row>
    <row r="5" spans="1:6" ht="15" customHeight="1">
      <c r="A5" s="42" t="s">
        <v>47</v>
      </c>
      <c r="B5" s="42"/>
      <c r="C5" s="80"/>
      <c r="D5" s="81"/>
      <c r="E5" s="81"/>
      <c r="F5" s="43">
        <f>SUM(F6:F9)</f>
        <v>0</v>
      </c>
    </row>
    <row r="6" spans="1:6" ht="15" customHeight="1">
      <c r="A6" s="39" t="s">
        <v>54</v>
      </c>
      <c r="B6" s="27" t="s">
        <v>185</v>
      </c>
      <c r="C6" s="1" t="s">
        <v>41</v>
      </c>
      <c r="D6" s="3">
        <v>20</v>
      </c>
      <c r="E6" s="10"/>
      <c r="F6" s="41">
        <f>D6*E6</f>
        <v>0</v>
      </c>
    </row>
    <row r="7" spans="1:6" ht="15" customHeight="1">
      <c r="A7" s="39" t="s">
        <v>55</v>
      </c>
      <c r="B7" s="27" t="s">
        <v>185</v>
      </c>
      <c r="C7" s="1" t="s">
        <v>41</v>
      </c>
      <c r="D7" s="9">
        <v>20</v>
      </c>
      <c r="E7" s="10"/>
      <c r="F7" s="41">
        <f>D7*E7</f>
        <v>0</v>
      </c>
    </row>
    <row r="8" spans="1:6" ht="15" customHeight="1">
      <c r="A8" s="39" t="s">
        <v>82</v>
      </c>
      <c r="B8" s="27" t="s">
        <v>185</v>
      </c>
      <c r="C8" s="1" t="s">
        <v>41</v>
      </c>
      <c r="D8" s="3">
        <v>20</v>
      </c>
      <c r="E8" s="10"/>
      <c r="F8" s="41">
        <f>D8*E8</f>
        <v>0</v>
      </c>
    </row>
    <row r="9" spans="1:6" ht="15" customHeight="1">
      <c r="A9" s="39" t="s">
        <v>51</v>
      </c>
      <c r="B9" s="30" t="s">
        <v>187</v>
      </c>
      <c r="C9" s="1" t="s">
        <v>215</v>
      </c>
      <c r="D9" s="9">
        <v>300</v>
      </c>
      <c r="E9" s="10"/>
      <c r="F9" s="41">
        <f>D9*E9</f>
        <v>0</v>
      </c>
    </row>
    <row r="10" spans="1:6" ht="15" customHeight="1">
      <c r="A10" s="42" t="s">
        <v>19</v>
      </c>
      <c r="B10" s="42"/>
      <c r="C10" s="80"/>
      <c r="D10" s="81"/>
      <c r="E10" s="81"/>
      <c r="F10" s="43">
        <f>SUM(F11:F13)</f>
        <v>0</v>
      </c>
    </row>
    <row r="11" spans="1:6" ht="15" customHeight="1">
      <c r="A11" s="39" t="s">
        <v>126</v>
      </c>
      <c r="B11" s="27" t="s">
        <v>185</v>
      </c>
      <c r="C11" s="1" t="s">
        <v>41</v>
      </c>
      <c r="D11" s="3">
        <v>10</v>
      </c>
      <c r="E11" s="10"/>
      <c r="F11" s="41">
        <f>D11*E11</f>
        <v>0</v>
      </c>
    </row>
    <row r="12" spans="1:6" ht="15" customHeight="1">
      <c r="A12" s="39" t="s">
        <v>55</v>
      </c>
      <c r="B12" s="27" t="s">
        <v>185</v>
      </c>
      <c r="C12" s="1" t="s">
        <v>41</v>
      </c>
      <c r="D12" s="9">
        <v>20</v>
      </c>
      <c r="E12" s="10"/>
      <c r="F12" s="41">
        <f>D12*E12</f>
        <v>0</v>
      </c>
    </row>
    <row r="13" spans="1:6" ht="15" customHeight="1">
      <c r="A13" s="39" t="s">
        <v>82</v>
      </c>
      <c r="B13" s="27" t="s">
        <v>185</v>
      </c>
      <c r="C13" s="1" t="s">
        <v>41</v>
      </c>
      <c r="D13" s="3">
        <v>40</v>
      </c>
      <c r="E13" s="10"/>
      <c r="F13" s="41">
        <f>D13*E13</f>
        <v>0</v>
      </c>
    </row>
    <row r="14" spans="1:6" s="11" customFormat="1" ht="22.5" customHeight="1">
      <c r="A14" s="44" t="s">
        <v>20</v>
      </c>
      <c r="B14" s="44"/>
      <c r="C14" s="44"/>
      <c r="D14" s="44"/>
      <c r="E14" s="44"/>
      <c r="F14" s="45">
        <f>SUM(F10,F5,F3)</f>
        <v>0</v>
      </c>
    </row>
  </sheetData>
  <sheetProtection password="EDB0" sheet="1"/>
  <mergeCells count="4">
    <mergeCell ref="C10:E10"/>
    <mergeCell ref="C3:E3"/>
    <mergeCell ref="C5:E5"/>
    <mergeCell ref="B1:F1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2.00390625" style="8" customWidth="1"/>
    <col min="2" max="2" width="14.8515625" style="8" customWidth="1"/>
    <col min="3" max="3" width="14.57421875" style="8" customWidth="1"/>
    <col min="4" max="4" width="15.28125" style="8" customWidth="1"/>
    <col min="5" max="5" width="14.140625" style="8" customWidth="1"/>
    <col min="6" max="6" width="29.57421875" style="8" customWidth="1"/>
    <col min="7" max="16384" width="9.140625" style="8" customWidth="1"/>
  </cols>
  <sheetData>
    <row r="1" spans="1:6" ht="20.25" customHeight="1">
      <c r="A1" s="34" t="s">
        <v>7</v>
      </c>
      <c r="B1" s="85" t="s">
        <v>213</v>
      </c>
      <c r="C1" s="86"/>
      <c r="D1" s="86"/>
      <c r="E1" s="86"/>
      <c r="F1" s="87"/>
    </row>
    <row r="2" spans="1:6" ht="24" customHeight="1">
      <c r="A2" s="35" t="s">
        <v>8</v>
      </c>
      <c r="B2" s="35" t="s">
        <v>184</v>
      </c>
      <c r="C2" s="36" t="s">
        <v>9</v>
      </c>
      <c r="D2" s="36" t="s">
        <v>10</v>
      </c>
      <c r="E2" s="36" t="s">
        <v>11</v>
      </c>
      <c r="F2" s="36" t="s">
        <v>12</v>
      </c>
    </row>
    <row r="3" spans="1:6" s="33" customFormat="1" ht="15" customHeight="1">
      <c r="A3" s="37" t="s">
        <v>31</v>
      </c>
      <c r="B3" s="37"/>
      <c r="C3" s="80"/>
      <c r="D3" s="81"/>
      <c r="E3" s="81"/>
      <c r="F3" s="46">
        <f>SUM(F4:F7)</f>
        <v>0</v>
      </c>
    </row>
    <row r="4" spans="1:6" s="33" customFormat="1" ht="15" customHeight="1">
      <c r="A4" s="39" t="s">
        <v>128</v>
      </c>
      <c r="B4" s="2" t="s">
        <v>185</v>
      </c>
      <c r="C4" s="1" t="s">
        <v>36</v>
      </c>
      <c r="D4" s="3">
        <v>1</v>
      </c>
      <c r="E4" s="4"/>
      <c r="F4" s="41">
        <f>D4*E4</f>
        <v>0</v>
      </c>
    </row>
    <row r="5" spans="1:6" s="33" customFormat="1" ht="25.5" customHeight="1">
      <c r="A5" s="39" t="s">
        <v>129</v>
      </c>
      <c r="B5" s="2" t="s">
        <v>185</v>
      </c>
      <c r="C5" s="1" t="s">
        <v>36</v>
      </c>
      <c r="D5" s="3">
        <v>1</v>
      </c>
      <c r="E5" s="4"/>
      <c r="F5" s="41">
        <f>D5*E5</f>
        <v>0</v>
      </c>
    </row>
    <row r="6" spans="1:6" s="33" customFormat="1" ht="15" customHeight="1">
      <c r="A6" s="39" t="s">
        <v>75</v>
      </c>
      <c r="B6" s="2" t="s">
        <v>185</v>
      </c>
      <c r="C6" s="1" t="s">
        <v>36</v>
      </c>
      <c r="D6" s="3">
        <v>1</v>
      </c>
      <c r="E6" s="4"/>
      <c r="F6" s="41">
        <f>D6*E6</f>
        <v>0</v>
      </c>
    </row>
    <row r="7" spans="1:6" s="33" customFormat="1" ht="15" customHeight="1">
      <c r="A7" s="39" t="s">
        <v>102</v>
      </c>
      <c r="B7" s="2" t="s">
        <v>185</v>
      </c>
      <c r="C7" s="1" t="s">
        <v>36</v>
      </c>
      <c r="D7" s="3">
        <v>1</v>
      </c>
      <c r="E7" s="4"/>
      <c r="F7" s="41">
        <f>D7*E7</f>
        <v>0</v>
      </c>
    </row>
    <row r="8" spans="1:6" s="12" customFormat="1" ht="15" customHeight="1">
      <c r="A8" s="37" t="s">
        <v>53</v>
      </c>
      <c r="B8" s="37"/>
      <c r="C8" s="82"/>
      <c r="D8" s="81"/>
      <c r="E8" s="81"/>
      <c r="F8" s="47">
        <f>SUM(F9:F12)</f>
        <v>0</v>
      </c>
    </row>
    <row r="9" spans="1:6" s="12" customFormat="1" ht="15" customHeight="1">
      <c r="A9" s="19" t="s">
        <v>130</v>
      </c>
      <c r="B9" s="13" t="s">
        <v>202</v>
      </c>
      <c r="C9" s="5" t="s">
        <v>36</v>
      </c>
      <c r="D9" s="6">
        <v>1</v>
      </c>
      <c r="E9" s="7"/>
      <c r="F9" s="48">
        <f>D9*E9</f>
        <v>0</v>
      </c>
    </row>
    <row r="10" spans="1:6" s="12" customFormat="1" ht="15" customHeight="1">
      <c r="A10" s="19" t="s">
        <v>145</v>
      </c>
      <c r="B10" s="13" t="s">
        <v>202</v>
      </c>
      <c r="C10" s="5" t="s">
        <v>36</v>
      </c>
      <c r="D10" s="6">
        <v>1</v>
      </c>
      <c r="E10" s="7"/>
      <c r="F10" s="48">
        <f>D10*E10</f>
        <v>0</v>
      </c>
    </row>
    <row r="11" spans="1:6" s="12" customFormat="1" ht="15" customHeight="1">
      <c r="A11" s="19" t="s">
        <v>146</v>
      </c>
      <c r="B11" s="13" t="s">
        <v>202</v>
      </c>
      <c r="C11" s="5" t="s">
        <v>36</v>
      </c>
      <c r="D11" s="6">
        <v>1</v>
      </c>
      <c r="E11" s="7"/>
      <c r="F11" s="48">
        <f>D11*E11</f>
        <v>0</v>
      </c>
    </row>
    <row r="12" spans="1:6" s="12" customFormat="1" ht="15" customHeight="1">
      <c r="A12" s="19" t="s">
        <v>214</v>
      </c>
      <c r="B12" s="13" t="s">
        <v>202</v>
      </c>
      <c r="C12" s="5" t="s">
        <v>36</v>
      </c>
      <c r="D12" s="6">
        <v>1</v>
      </c>
      <c r="E12" s="7"/>
      <c r="F12" s="48">
        <f>D12*E12</f>
        <v>0</v>
      </c>
    </row>
    <row r="13" spans="1:6" ht="15" customHeight="1">
      <c r="A13" s="37" t="s">
        <v>122</v>
      </c>
      <c r="B13" s="37"/>
      <c r="C13" s="82"/>
      <c r="D13" s="81"/>
      <c r="E13" s="81"/>
      <c r="F13" s="38">
        <f>SUM(F14:F16)</f>
        <v>0</v>
      </c>
    </row>
    <row r="14" spans="1:6" ht="15" customHeight="1">
      <c r="A14" s="19" t="s">
        <v>17</v>
      </c>
      <c r="B14" s="2" t="s">
        <v>185</v>
      </c>
      <c r="C14" s="5" t="s">
        <v>18</v>
      </c>
      <c r="D14" s="6">
        <v>160</v>
      </c>
      <c r="E14" s="7"/>
      <c r="F14" s="48">
        <f>D14*E14</f>
        <v>0</v>
      </c>
    </row>
    <row r="15" spans="1:6" ht="15" customHeight="1">
      <c r="A15" s="19" t="s">
        <v>123</v>
      </c>
      <c r="B15" s="2" t="s">
        <v>185</v>
      </c>
      <c r="C15" s="5" t="s">
        <v>18</v>
      </c>
      <c r="D15" s="6">
        <v>160</v>
      </c>
      <c r="E15" s="7"/>
      <c r="F15" s="48">
        <f>D15*E15</f>
        <v>0</v>
      </c>
    </row>
    <row r="16" spans="1:6" ht="15" customHeight="1">
      <c r="A16" s="39" t="s">
        <v>51</v>
      </c>
      <c r="B16" s="30" t="s">
        <v>187</v>
      </c>
      <c r="C16" s="1" t="s">
        <v>215</v>
      </c>
      <c r="D16" s="9">
        <v>500</v>
      </c>
      <c r="E16" s="7"/>
      <c r="F16" s="48">
        <f>D16*E16</f>
        <v>0</v>
      </c>
    </row>
    <row r="17" spans="1:6" ht="22.5" customHeight="1">
      <c r="A17" s="44" t="s">
        <v>24</v>
      </c>
      <c r="B17" s="44"/>
      <c r="C17" s="88"/>
      <c r="D17" s="81"/>
      <c r="E17" s="81"/>
      <c r="F17" s="45">
        <f>SUM(F13,F8,F3)</f>
        <v>0</v>
      </c>
    </row>
    <row r="19" ht="12.75">
      <c r="A19" s="23"/>
    </row>
  </sheetData>
  <sheetProtection password="EDB0" sheet="1"/>
  <mergeCells count="5">
    <mergeCell ref="B1:F1"/>
    <mergeCell ref="C17:E17"/>
    <mergeCell ref="C3:E3"/>
    <mergeCell ref="C8:E8"/>
    <mergeCell ref="C13:E13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Normal="130" zoomScaleSheetLayoutView="100" zoomScalePageLayoutView="0" workbookViewId="0" topLeftCell="A16">
      <selection activeCell="F29" sqref="F29"/>
    </sheetView>
  </sheetViews>
  <sheetFormatPr defaultColWidth="9.140625" defaultRowHeight="12.75"/>
  <cols>
    <col min="1" max="1" width="50.57421875" style="8" customWidth="1"/>
    <col min="2" max="2" width="15.8515625" style="8" customWidth="1"/>
    <col min="3" max="3" width="11.421875" style="8" customWidth="1"/>
    <col min="4" max="4" width="12.421875" style="24" customWidth="1"/>
    <col min="5" max="5" width="15.7109375" style="24" customWidth="1"/>
    <col min="6" max="6" width="27.00390625" style="8" customWidth="1"/>
    <col min="7" max="16384" width="9.140625" style="8" customWidth="1"/>
  </cols>
  <sheetData>
    <row r="1" spans="1:6" ht="20.25" customHeight="1">
      <c r="A1" s="34" t="s">
        <v>7</v>
      </c>
      <c r="B1" s="83" t="s">
        <v>221</v>
      </c>
      <c r="C1" s="84"/>
      <c r="D1" s="84"/>
      <c r="E1" s="84"/>
      <c r="F1" s="84"/>
    </row>
    <row r="2" spans="1:6" ht="24" customHeight="1">
      <c r="A2" s="35" t="s">
        <v>8</v>
      </c>
      <c r="B2" s="35" t="s">
        <v>184</v>
      </c>
      <c r="C2" s="36" t="s">
        <v>9</v>
      </c>
      <c r="D2" s="56" t="s">
        <v>10</v>
      </c>
      <c r="E2" s="56" t="s">
        <v>11</v>
      </c>
      <c r="F2" s="36" t="s">
        <v>12</v>
      </c>
    </row>
    <row r="3" spans="1:6" ht="15" customHeight="1">
      <c r="A3" s="37" t="s">
        <v>21</v>
      </c>
      <c r="B3" s="37"/>
      <c r="C3" s="82"/>
      <c r="D3" s="81"/>
      <c r="E3" s="81"/>
      <c r="F3" s="47">
        <f>SUM(F4:F30)</f>
        <v>0</v>
      </c>
    </row>
    <row r="4" spans="1:6" ht="15" customHeight="1">
      <c r="A4" s="50" t="s">
        <v>158</v>
      </c>
      <c r="B4" s="50"/>
      <c r="C4" s="16"/>
      <c r="D4" s="17"/>
      <c r="E4" s="17"/>
      <c r="F4" s="51"/>
    </row>
    <row r="5" spans="1:6" ht="15" customHeight="1">
      <c r="A5" s="19" t="s">
        <v>143</v>
      </c>
      <c r="B5" s="13" t="s">
        <v>204</v>
      </c>
      <c r="C5" s="5" t="s">
        <v>23</v>
      </c>
      <c r="D5" s="6">
        <v>1</v>
      </c>
      <c r="E5" s="7"/>
      <c r="F5" s="48">
        <f aca="true" t="shared" si="0" ref="F5:F14">D5*E5</f>
        <v>0</v>
      </c>
    </row>
    <row r="6" spans="1:6" ht="15" customHeight="1">
      <c r="A6" s="19" t="s">
        <v>139</v>
      </c>
      <c r="B6" s="13" t="s">
        <v>204</v>
      </c>
      <c r="C6" s="5" t="s">
        <v>14</v>
      </c>
      <c r="D6" s="6">
        <v>76</v>
      </c>
      <c r="E6" s="7"/>
      <c r="F6" s="48">
        <f>D6*E6</f>
        <v>0</v>
      </c>
    </row>
    <row r="7" spans="1:6" ht="15" customHeight="1">
      <c r="A7" s="19" t="s">
        <v>138</v>
      </c>
      <c r="B7" s="13" t="s">
        <v>204</v>
      </c>
      <c r="C7" s="5" t="s">
        <v>37</v>
      </c>
      <c r="D7" s="6">
        <v>1334</v>
      </c>
      <c r="E7" s="7"/>
      <c r="F7" s="48">
        <f>D7*E7</f>
        <v>0</v>
      </c>
    </row>
    <row r="8" spans="1:6" ht="15" customHeight="1">
      <c r="A8" s="19" t="s">
        <v>147</v>
      </c>
      <c r="B8" s="13" t="s">
        <v>202</v>
      </c>
      <c r="C8" s="5" t="s">
        <v>50</v>
      </c>
      <c r="D8" s="6">
        <v>300</v>
      </c>
      <c r="E8" s="7"/>
      <c r="F8" s="48">
        <f>D8*E8</f>
        <v>0</v>
      </c>
    </row>
    <row r="9" spans="1:6" ht="15" customHeight="1">
      <c r="A9" s="19" t="s">
        <v>144</v>
      </c>
      <c r="B9" s="13" t="s">
        <v>204</v>
      </c>
      <c r="C9" s="5" t="s">
        <v>50</v>
      </c>
      <c r="D9" s="6">
        <v>170</v>
      </c>
      <c r="E9" s="7"/>
      <c r="F9" s="48">
        <f>D9*E9</f>
        <v>0</v>
      </c>
    </row>
    <row r="10" spans="1:6" ht="15" customHeight="1">
      <c r="A10" s="19" t="s">
        <v>105</v>
      </c>
      <c r="B10" s="13" t="s">
        <v>204</v>
      </c>
      <c r="C10" s="5" t="s">
        <v>50</v>
      </c>
      <c r="D10" s="6">
        <v>71</v>
      </c>
      <c r="E10" s="7"/>
      <c r="F10" s="48">
        <f t="shared" si="0"/>
        <v>0</v>
      </c>
    </row>
    <row r="11" spans="1:6" ht="15" customHeight="1">
      <c r="A11" s="19" t="s">
        <v>106</v>
      </c>
      <c r="B11" s="13" t="s">
        <v>204</v>
      </c>
      <c r="C11" s="5" t="s">
        <v>50</v>
      </c>
      <c r="D11" s="6">
        <v>323</v>
      </c>
      <c r="E11" s="7"/>
      <c r="F11" s="48">
        <f t="shared" si="0"/>
        <v>0</v>
      </c>
    </row>
    <row r="12" spans="1:6" ht="15" customHeight="1">
      <c r="A12" s="19" t="s">
        <v>135</v>
      </c>
      <c r="B12" s="13" t="s">
        <v>204</v>
      </c>
      <c r="C12" s="5" t="s">
        <v>23</v>
      </c>
      <c r="D12" s="6">
        <v>1</v>
      </c>
      <c r="E12" s="7"/>
      <c r="F12" s="48">
        <f t="shared" si="0"/>
        <v>0</v>
      </c>
    </row>
    <row r="13" spans="1:10" ht="15" customHeight="1">
      <c r="A13" s="19" t="s">
        <v>148</v>
      </c>
      <c r="B13" s="40" t="s">
        <v>203</v>
      </c>
      <c r="C13" s="5" t="s">
        <v>50</v>
      </c>
      <c r="D13" s="6">
        <v>564</v>
      </c>
      <c r="E13" s="7"/>
      <c r="F13" s="48">
        <f t="shared" si="0"/>
        <v>0</v>
      </c>
      <c r="J13" s="14"/>
    </row>
    <row r="14" spans="1:6" ht="15" customHeight="1">
      <c r="A14" s="19" t="s">
        <v>149</v>
      </c>
      <c r="B14" s="40" t="s">
        <v>203</v>
      </c>
      <c r="C14" s="5" t="s">
        <v>50</v>
      </c>
      <c r="D14" s="6">
        <v>564</v>
      </c>
      <c r="E14" s="7"/>
      <c r="F14" s="48">
        <f t="shared" si="0"/>
        <v>0</v>
      </c>
    </row>
    <row r="15" spans="1:6" ht="15" customHeight="1">
      <c r="A15" s="19" t="s">
        <v>140</v>
      </c>
      <c r="B15" s="13" t="s">
        <v>204</v>
      </c>
      <c r="C15" s="5" t="s">
        <v>50</v>
      </c>
      <c r="D15" s="6">
        <v>564</v>
      </c>
      <c r="E15" s="7"/>
      <c r="F15" s="48">
        <f>D15*E15</f>
        <v>0</v>
      </c>
    </row>
    <row r="16" spans="1:6" ht="15" customHeight="1">
      <c r="A16" s="19" t="s">
        <v>107</v>
      </c>
      <c r="B16" s="40" t="s">
        <v>203</v>
      </c>
      <c r="C16" s="5" t="s">
        <v>50</v>
      </c>
      <c r="D16" s="6">
        <v>9916</v>
      </c>
      <c r="E16" s="7"/>
      <c r="F16" s="48">
        <f>D16*E16</f>
        <v>0</v>
      </c>
    </row>
    <row r="17" spans="1:6" ht="15" customHeight="1">
      <c r="A17" s="19" t="s">
        <v>108</v>
      </c>
      <c r="B17" s="40" t="s">
        <v>203</v>
      </c>
      <c r="C17" s="5" t="s">
        <v>50</v>
      </c>
      <c r="D17" s="6">
        <v>9916</v>
      </c>
      <c r="E17" s="7"/>
      <c r="F17" s="48">
        <f>D17*E17</f>
        <v>0</v>
      </c>
    </row>
    <row r="18" spans="1:6" ht="15" customHeight="1">
      <c r="A18" s="19" t="s">
        <v>109</v>
      </c>
      <c r="B18" s="40" t="s">
        <v>203</v>
      </c>
      <c r="C18" s="5" t="s">
        <v>50</v>
      </c>
      <c r="D18" s="6">
        <v>9916</v>
      </c>
      <c r="E18" s="7"/>
      <c r="F18" s="48">
        <f>D18*E18</f>
        <v>0</v>
      </c>
    </row>
    <row r="19" spans="1:6" ht="15" customHeight="1">
      <c r="A19" s="19" t="s">
        <v>150</v>
      </c>
      <c r="B19" s="15" t="s">
        <v>199</v>
      </c>
      <c r="C19" s="5" t="s">
        <v>50</v>
      </c>
      <c r="D19" s="6">
        <v>9916</v>
      </c>
      <c r="E19" s="7"/>
      <c r="F19" s="48">
        <f>D19*E19</f>
        <v>0</v>
      </c>
    </row>
    <row r="20" spans="1:6" ht="15" customHeight="1">
      <c r="A20" s="50" t="s">
        <v>26</v>
      </c>
      <c r="B20" s="50"/>
      <c r="C20" s="16"/>
      <c r="D20" s="17"/>
      <c r="E20" s="17"/>
      <c r="F20" s="51"/>
    </row>
    <row r="21" spans="1:6" ht="15" customHeight="1">
      <c r="A21" s="19" t="s">
        <v>136</v>
      </c>
      <c r="B21" s="13" t="s">
        <v>202</v>
      </c>
      <c r="C21" s="5" t="s">
        <v>23</v>
      </c>
      <c r="D21" s="6">
        <v>1</v>
      </c>
      <c r="E21" s="7"/>
      <c r="F21" s="48">
        <f>D21*E21</f>
        <v>0</v>
      </c>
    </row>
    <row r="22" spans="1:6" ht="15" customHeight="1">
      <c r="A22" s="19" t="s">
        <v>137</v>
      </c>
      <c r="B22" s="13" t="s">
        <v>202</v>
      </c>
      <c r="C22" s="5" t="s">
        <v>37</v>
      </c>
      <c r="D22" s="6">
        <v>606</v>
      </c>
      <c r="E22" s="7"/>
      <c r="F22" s="48">
        <f>D22*E22</f>
        <v>0</v>
      </c>
    </row>
    <row r="23" spans="1:10" ht="15" customHeight="1">
      <c r="A23" s="19" t="s">
        <v>27</v>
      </c>
      <c r="B23" s="13" t="s">
        <v>202</v>
      </c>
      <c r="C23" s="5" t="s">
        <v>23</v>
      </c>
      <c r="D23" s="6">
        <v>1</v>
      </c>
      <c r="E23" s="7"/>
      <c r="F23" s="48">
        <f>D23*E23</f>
        <v>0</v>
      </c>
      <c r="J23" s="8" t="s">
        <v>80</v>
      </c>
    </row>
    <row r="24" spans="1:6" ht="15" customHeight="1">
      <c r="A24" s="50" t="s">
        <v>110</v>
      </c>
      <c r="B24" s="50"/>
      <c r="C24" s="5"/>
      <c r="D24" s="6"/>
      <c r="E24" s="6"/>
      <c r="F24" s="52"/>
    </row>
    <row r="25" spans="1:6" ht="15" customHeight="1">
      <c r="A25" s="19" t="s">
        <v>141</v>
      </c>
      <c r="B25" s="40" t="s">
        <v>203</v>
      </c>
      <c r="C25" s="5" t="s">
        <v>50</v>
      </c>
      <c r="D25" s="6">
        <v>12400</v>
      </c>
      <c r="E25" s="7"/>
      <c r="F25" s="48">
        <f aca="true" t="shared" si="1" ref="F25:F30">D25*E25</f>
        <v>0</v>
      </c>
    </row>
    <row r="26" spans="1:6" ht="15" customHeight="1">
      <c r="A26" s="53" t="s">
        <v>112</v>
      </c>
      <c r="B26" s="40" t="s">
        <v>203</v>
      </c>
      <c r="C26" s="5" t="s">
        <v>50</v>
      </c>
      <c r="D26" s="6">
        <v>12400</v>
      </c>
      <c r="E26" s="7"/>
      <c r="F26" s="48">
        <f t="shared" si="1"/>
        <v>0</v>
      </c>
    </row>
    <row r="27" spans="1:6" ht="15" customHeight="1">
      <c r="A27" s="19" t="s">
        <v>113</v>
      </c>
      <c r="B27" s="40" t="s">
        <v>203</v>
      </c>
      <c r="C27" s="5" t="s">
        <v>50</v>
      </c>
      <c r="D27" s="6">
        <v>10116</v>
      </c>
      <c r="E27" s="7"/>
      <c r="F27" s="48">
        <f t="shared" si="1"/>
        <v>0</v>
      </c>
    </row>
    <row r="28" spans="1:6" ht="15" customHeight="1">
      <c r="A28" s="19" t="s">
        <v>142</v>
      </c>
      <c r="B28" s="40" t="s">
        <v>203</v>
      </c>
      <c r="C28" s="5" t="s">
        <v>37</v>
      </c>
      <c r="D28" s="6">
        <v>1334</v>
      </c>
      <c r="E28" s="7"/>
      <c r="F28" s="48">
        <f t="shared" si="1"/>
        <v>0</v>
      </c>
    </row>
    <row r="29" spans="1:6" ht="15" customHeight="1">
      <c r="A29" s="19" t="s">
        <v>153</v>
      </c>
      <c r="B29" s="40" t="s">
        <v>203</v>
      </c>
      <c r="C29" s="5" t="s">
        <v>14</v>
      </c>
      <c r="D29" s="6">
        <v>40</v>
      </c>
      <c r="E29" s="7"/>
      <c r="F29" s="48">
        <f>D29*E29</f>
        <v>0</v>
      </c>
    </row>
    <row r="30" spans="1:6" ht="15" customHeight="1">
      <c r="A30" s="19" t="s">
        <v>114</v>
      </c>
      <c r="B30" s="40" t="s">
        <v>203</v>
      </c>
      <c r="C30" s="5" t="s">
        <v>111</v>
      </c>
      <c r="D30" s="6">
        <v>2800</v>
      </c>
      <c r="E30" s="7"/>
      <c r="F30" s="48">
        <f t="shared" si="1"/>
        <v>0</v>
      </c>
    </row>
    <row r="31" spans="1:6" ht="15" customHeight="1">
      <c r="A31" s="37" t="s">
        <v>159</v>
      </c>
      <c r="B31" s="37"/>
      <c r="C31" s="82"/>
      <c r="D31" s="89"/>
      <c r="E31" s="89"/>
      <c r="F31" s="38">
        <f>SUM(F32:F41)</f>
        <v>0</v>
      </c>
    </row>
    <row r="32" spans="1:6" ht="15" customHeight="1">
      <c r="A32" s="19" t="s">
        <v>132</v>
      </c>
      <c r="B32" s="20" t="s">
        <v>196</v>
      </c>
      <c r="C32" s="5" t="s">
        <v>22</v>
      </c>
      <c r="D32" s="6">
        <v>18403</v>
      </c>
      <c r="E32" s="7"/>
      <c r="F32" s="48">
        <f aca="true" t="shared" si="2" ref="F32:F58">D32*E32</f>
        <v>0</v>
      </c>
    </row>
    <row r="33" spans="1:6" ht="15" customHeight="1">
      <c r="A33" s="19" t="s">
        <v>133</v>
      </c>
      <c r="B33" s="20" t="s">
        <v>197</v>
      </c>
      <c r="C33" s="5" t="s">
        <v>22</v>
      </c>
      <c r="D33" s="6">
        <v>934</v>
      </c>
      <c r="E33" s="7"/>
      <c r="F33" s="48">
        <f t="shared" si="2"/>
        <v>0</v>
      </c>
    </row>
    <row r="34" spans="1:6" ht="15" customHeight="1">
      <c r="A34" s="19" t="s">
        <v>134</v>
      </c>
      <c r="B34" s="20" t="s">
        <v>196</v>
      </c>
      <c r="C34" s="5" t="s">
        <v>22</v>
      </c>
      <c r="D34" s="6">
        <v>600</v>
      </c>
      <c r="E34" s="7"/>
      <c r="F34" s="48">
        <f t="shared" si="2"/>
        <v>0</v>
      </c>
    </row>
    <row r="35" spans="1:6" ht="15" customHeight="1">
      <c r="A35" s="19" t="s">
        <v>151</v>
      </c>
      <c r="B35" s="26" t="s">
        <v>198</v>
      </c>
      <c r="C35" s="5" t="s">
        <v>22</v>
      </c>
      <c r="D35" s="6">
        <v>439</v>
      </c>
      <c r="E35" s="7"/>
      <c r="F35" s="48">
        <f t="shared" si="2"/>
        <v>0</v>
      </c>
    </row>
    <row r="36" spans="1:8" ht="15" customHeight="1">
      <c r="A36" s="19" t="s">
        <v>152</v>
      </c>
      <c r="B36" s="26" t="s">
        <v>198</v>
      </c>
      <c r="C36" s="5" t="s">
        <v>22</v>
      </c>
      <c r="D36" s="6">
        <v>17964</v>
      </c>
      <c r="E36" s="7"/>
      <c r="F36" s="48">
        <f>D36*E36</f>
        <v>0</v>
      </c>
      <c r="H36" s="18"/>
    </row>
    <row r="37" spans="1:6" ht="15" customHeight="1">
      <c r="A37" s="19" t="s">
        <v>115</v>
      </c>
      <c r="B37" s="15" t="s">
        <v>199</v>
      </c>
      <c r="C37" s="5" t="s">
        <v>22</v>
      </c>
      <c r="D37" s="6">
        <v>450</v>
      </c>
      <c r="E37" s="7"/>
      <c r="F37" s="48">
        <f>D37*E37</f>
        <v>0</v>
      </c>
    </row>
    <row r="38" spans="1:6" ht="15" customHeight="1">
      <c r="A38" s="19" t="s">
        <v>28</v>
      </c>
      <c r="B38" s="20" t="s">
        <v>200</v>
      </c>
      <c r="C38" s="5" t="s">
        <v>22</v>
      </c>
      <c r="D38" s="6">
        <v>934</v>
      </c>
      <c r="E38" s="7"/>
      <c r="F38" s="48">
        <f t="shared" si="2"/>
        <v>0</v>
      </c>
    </row>
    <row r="39" spans="1:6" ht="15" customHeight="1">
      <c r="A39" s="19" t="s">
        <v>206</v>
      </c>
      <c r="B39" s="20" t="s">
        <v>200</v>
      </c>
      <c r="C39" s="5" t="s">
        <v>22</v>
      </c>
      <c r="D39" s="6">
        <v>2</v>
      </c>
      <c r="E39" s="7"/>
      <c r="F39" s="48">
        <f t="shared" si="2"/>
        <v>0</v>
      </c>
    </row>
    <row r="40" spans="1:6" ht="15" customHeight="1">
      <c r="A40" s="19" t="s">
        <v>116</v>
      </c>
      <c r="B40" s="15" t="s">
        <v>199</v>
      </c>
      <c r="C40" s="5" t="s">
        <v>22</v>
      </c>
      <c r="D40" s="6">
        <v>2</v>
      </c>
      <c r="E40" s="21"/>
      <c r="F40" s="48">
        <f>D40*E40</f>
        <v>0</v>
      </c>
    </row>
    <row r="41" spans="1:6" ht="15" customHeight="1">
      <c r="A41" s="19" t="s">
        <v>117</v>
      </c>
      <c r="B41" s="54" t="s">
        <v>201</v>
      </c>
      <c r="C41" s="5" t="s">
        <v>22</v>
      </c>
      <c r="D41" s="6">
        <v>600</v>
      </c>
      <c r="E41" s="7"/>
      <c r="F41" s="48">
        <f t="shared" si="2"/>
        <v>0</v>
      </c>
    </row>
    <row r="42" spans="1:6" ht="15" customHeight="1">
      <c r="A42" s="37" t="s">
        <v>29</v>
      </c>
      <c r="B42" s="37"/>
      <c r="C42" s="82"/>
      <c r="D42" s="89"/>
      <c r="E42" s="89"/>
      <c r="F42" s="38">
        <f>SUM(F43:F53)</f>
        <v>0</v>
      </c>
    </row>
    <row r="43" spans="1:6" ht="15" customHeight="1">
      <c r="A43" s="19" t="s">
        <v>118</v>
      </c>
      <c r="B43" s="30" t="s">
        <v>186</v>
      </c>
      <c r="C43" s="5" t="s">
        <v>15</v>
      </c>
      <c r="D43" s="6">
        <v>35</v>
      </c>
      <c r="E43" s="7"/>
      <c r="F43" s="48">
        <f t="shared" si="2"/>
        <v>0</v>
      </c>
    </row>
    <row r="44" spans="1:6" ht="15" customHeight="1">
      <c r="A44" s="19" t="s">
        <v>154</v>
      </c>
      <c r="B44" s="30" t="s">
        <v>186</v>
      </c>
      <c r="C44" s="5" t="s">
        <v>15</v>
      </c>
      <c r="D44" s="6">
        <v>25</v>
      </c>
      <c r="E44" s="7"/>
      <c r="F44" s="48">
        <f t="shared" si="2"/>
        <v>0</v>
      </c>
    </row>
    <row r="45" spans="1:6" ht="26.25" customHeight="1">
      <c r="A45" s="19" t="s">
        <v>155</v>
      </c>
      <c r="B45" s="30" t="s">
        <v>186</v>
      </c>
      <c r="C45" s="5" t="s">
        <v>15</v>
      </c>
      <c r="D45" s="6">
        <v>10</v>
      </c>
      <c r="E45" s="7"/>
      <c r="F45" s="48">
        <f>D45*E45</f>
        <v>0</v>
      </c>
    </row>
    <row r="46" spans="1:6" ht="15" customHeight="1">
      <c r="A46" s="19" t="s">
        <v>119</v>
      </c>
      <c r="B46" s="30" t="s">
        <v>186</v>
      </c>
      <c r="C46" s="5" t="s">
        <v>15</v>
      </c>
      <c r="D46" s="6">
        <v>1</v>
      </c>
      <c r="E46" s="7"/>
      <c r="F46" s="48">
        <f>D46*E46</f>
        <v>0</v>
      </c>
    </row>
    <row r="47" spans="1:6" ht="15" customHeight="1">
      <c r="A47" s="50" t="s">
        <v>81</v>
      </c>
      <c r="B47" s="50"/>
      <c r="C47" s="5"/>
      <c r="D47" s="6"/>
      <c r="E47" s="7"/>
      <c r="F47" s="48"/>
    </row>
    <row r="48" spans="1:6" ht="15" customHeight="1">
      <c r="A48" s="19" t="s">
        <v>120</v>
      </c>
      <c r="B48" s="30" t="s">
        <v>186</v>
      </c>
      <c r="C48" s="5" t="s">
        <v>15</v>
      </c>
      <c r="D48" s="6">
        <v>170</v>
      </c>
      <c r="E48" s="7"/>
      <c r="F48" s="48">
        <f t="shared" si="2"/>
        <v>0</v>
      </c>
    </row>
    <row r="49" spans="1:6" ht="15" customHeight="1">
      <c r="A49" s="19" t="s">
        <v>208</v>
      </c>
      <c r="B49" s="27" t="s">
        <v>186</v>
      </c>
      <c r="C49" s="5" t="s">
        <v>15</v>
      </c>
      <c r="D49" s="6">
        <v>20</v>
      </c>
      <c r="E49" s="7"/>
      <c r="F49" s="48">
        <f t="shared" si="2"/>
        <v>0</v>
      </c>
    </row>
    <row r="50" spans="1:6" ht="15" customHeight="1">
      <c r="A50" s="19" t="s">
        <v>157</v>
      </c>
      <c r="B50" s="30" t="s">
        <v>186</v>
      </c>
      <c r="C50" s="5" t="s">
        <v>15</v>
      </c>
      <c r="D50" s="6">
        <v>100</v>
      </c>
      <c r="E50" s="7"/>
      <c r="F50" s="48">
        <f>D50*E50</f>
        <v>0</v>
      </c>
    </row>
    <row r="51" spans="1:6" ht="15" customHeight="1">
      <c r="A51" s="19" t="s">
        <v>156</v>
      </c>
      <c r="B51" s="30" t="s">
        <v>186</v>
      </c>
      <c r="C51" s="5" t="s">
        <v>15</v>
      </c>
      <c r="D51" s="6">
        <v>70</v>
      </c>
      <c r="E51" s="7"/>
      <c r="F51" s="48">
        <f>D51*E51</f>
        <v>0</v>
      </c>
    </row>
    <row r="52" spans="1:6" ht="15" customHeight="1">
      <c r="A52" s="19" t="s">
        <v>207</v>
      </c>
      <c r="B52" s="27" t="s">
        <v>186</v>
      </c>
      <c r="C52" s="5" t="s">
        <v>15</v>
      </c>
      <c r="D52" s="6">
        <v>20</v>
      </c>
      <c r="E52" s="7"/>
      <c r="F52" s="48">
        <f>D52*E52</f>
        <v>0</v>
      </c>
    </row>
    <row r="53" spans="1:6" ht="15" customHeight="1">
      <c r="A53" s="39" t="s">
        <v>70</v>
      </c>
      <c r="B53" s="30" t="s">
        <v>187</v>
      </c>
      <c r="C53" s="1" t="s">
        <v>215</v>
      </c>
      <c r="D53" s="6">
        <v>2760</v>
      </c>
      <c r="E53" s="7"/>
      <c r="F53" s="48">
        <f t="shared" si="2"/>
        <v>0</v>
      </c>
    </row>
    <row r="54" spans="1:6" ht="15" customHeight="1">
      <c r="A54" s="37" t="s">
        <v>16</v>
      </c>
      <c r="B54" s="37"/>
      <c r="C54" s="82"/>
      <c r="D54" s="89"/>
      <c r="E54" s="89"/>
      <c r="F54" s="38">
        <f>SUM(F55:F59)</f>
        <v>0</v>
      </c>
    </row>
    <row r="55" spans="1:6" ht="15" customHeight="1">
      <c r="A55" s="19" t="s">
        <v>17</v>
      </c>
      <c r="B55" s="2" t="s">
        <v>185</v>
      </c>
      <c r="C55" s="5" t="s">
        <v>18</v>
      </c>
      <c r="D55" s="6">
        <v>400</v>
      </c>
      <c r="E55" s="7"/>
      <c r="F55" s="48">
        <f t="shared" si="2"/>
        <v>0</v>
      </c>
    </row>
    <row r="56" spans="1:6" ht="15" customHeight="1">
      <c r="A56" s="19" t="s">
        <v>76</v>
      </c>
      <c r="B56" s="2" t="s">
        <v>185</v>
      </c>
      <c r="C56" s="5" t="s">
        <v>18</v>
      </c>
      <c r="D56" s="6">
        <v>300</v>
      </c>
      <c r="E56" s="7"/>
      <c r="F56" s="48">
        <f t="shared" si="2"/>
        <v>0</v>
      </c>
    </row>
    <row r="57" spans="1:6" ht="15" customHeight="1">
      <c r="A57" s="19" t="s">
        <v>19</v>
      </c>
      <c r="B57" s="2" t="s">
        <v>185</v>
      </c>
      <c r="C57" s="5" t="s">
        <v>18</v>
      </c>
      <c r="D57" s="6">
        <v>150</v>
      </c>
      <c r="E57" s="7"/>
      <c r="F57" s="48">
        <f t="shared" si="2"/>
        <v>0</v>
      </c>
    </row>
    <row r="58" spans="1:6" s="11" customFormat="1" ht="15" customHeight="1">
      <c r="A58" s="19" t="s">
        <v>121</v>
      </c>
      <c r="B58" s="2" t="s">
        <v>185</v>
      </c>
      <c r="C58" s="5" t="s">
        <v>18</v>
      </c>
      <c r="D58" s="22">
        <v>80</v>
      </c>
      <c r="E58" s="7"/>
      <c r="F58" s="48">
        <f t="shared" si="2"/>
        <v>0</v>
      </c>
    </row>
    <row r="59" spans="1:6" ht="15" customHeight="1">
      <c r="A59" s="19" t="s">
        <v>51</v>
      </c>
      <c r="B59" s="30" t="s">
        <v>187</v>
      </c>
      <c r="C59" s="5" t="s">
        <v>215</v>
      </c>
      <c r="D59" s="22">
        <v>1500</v>
      </c>
      <c r="E59" s="7"/>
      <c r="F59" s="48">
        <f>D59*E59</f>
        <v>0</v>
      </c>
    </row>
    <row r="60" spans="1:6" ht="18">
      <c r="A60" s="44" t="s">
        <v>24</v>
      </c>
      <c r="B60" s="44"/>
      <c r="C60" s="88"/>
      <c r="D60" s="88"/>
      <c r="E60" s="88"/>
      <c r="F60" s="45">
        <f>SUM(F3,F31,F42,F54)</f>
        <v>0</v>
      </c>
    </row>
    <row r="62" ht="12.75">
      <c r="A62" s="23"/>
    </row>
    <row r="63" ht="12.75">
      <c r="A63" s="23"/>
    </row>
  </sheetData>
  <sheetProtection password="EDB0" sheet="1"/>
  <mergeCells count="6">
    <mergeCell ref="B1:F1"/>
    <mergeCell ref="C54:E54"/>
    <mergeCell ref="C60:E60"/>
    <mergeCell ref="C3:E3"/>
    <mergeCell ref="C31:E31"/>
    <mergeCell ref="C42:E42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scale="97" r:id="rId1"/>
  <rowBreaks count="1" manualBreakCount="1">
    <brk id="3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Normal="130" zoomScaleSheetLayoutView="100" zoomScalePageLayoutView="0" workbookViewId="0" topLeftCell="A49">
      <selection activeCell="D68" sqref="D68"/>
    </sheetView>
  </sheetViews>
  <sheetFormatPr defaultColWidth="9.140625" defaultRowHeight="12.75"/>
  <cols>
    <col min="1" max="1" width="55.57421875" style="8" customWidth="1"/>
    <col min="2" max="2" width="15.421875" style="8" customWidth="1"/>
    <col min="3" max="3" width="13.421875" style="8" customWidth="1"/>
    <col min="4" max="4" width="15.421875" style="24" customWidth="1"/>
    <col min="5" max="5" width="14.00390625" style="24" customWidth="1"/>
    <col min="6" max="6" width="22.140625" style="8" customWidth="1"/>
    <col min="7" max="8" width="9.140625" style="8" customWidth="1"/>
    <col min="9" max="9" width="13.28125" style="8" customWidth="1"/>
    <col min="10" max="10" width="12.7109375" style="8" customWidth="1"/>
    <col min="11" max="11" width="13.8515625" style="8" customWidth="1"/>
    <col min="12" max="16384" width="9.140625" style="8" customWidth="1"/>
  </cols>
  <sheetData>
    <row r="1" spans="1:6" ht="16.5" customHeight="1">
      <c r="A1" s="34" t="s">
        <v>7</v>
      </c>
      <c r="B1" s="83" t="s">
        <v>218</v>
      </c>
      <c r="C1" s="84"/>
      <c r="D1" s="84"/>
      <c r="E1" s="84"/>
      <c r="F1" s="84"/>
    </row>
    <row r="2" spans="1:6" ht="15" customHeight="1">
      <c r="A2" s="35" t="s">
        <v>8</v>
      </c>
      <c r="B2" s="35" t="s">
        <v>184</v>
      </c>
      <c r="C2" s="36" t="s">
        <v>9</v>
      </c>
      <c r="D2" s="49" t="s">
        <v>10</v>
      </c>
      <c r="E2" s="49" t="s">
        <v>11</v>
      </c>
      <c r="F2" s="36" t="s">
        <v>12</v>
      </c>
    </row>
    <row r="3" spans="1:6" ht="15" customHeight="1">
      <c r="A3" s="42" t="s">
        <v>13</v>
      </c>
      <c r="B3" s="42"/>
      <c r="C3" s="80"/>
      <c r="D3" s="90"/>
      <c r="E3" s="90"/>
      <c r="F3" s="43">
        <f>SUM(F4:F15)</f>
        <v>0</v>
      </c>
    </row>
    <row r="4" spans="1:6" ht="15" customHeight="1">
      <c r="A4" s="39" t="s">
        <v>58</v>
      </c>
      <c r="B4" s="27" t="s">
        <v>193</v>
      </c>
      <c r="C4" s="1" t="s">
        <v>15</v>
      </c>
      <c r="D4" s="3">
        <v>9</v>
      </c>
      <c r="E4" s="4"/>
      <c r="F4" s="41">
        <f>D4*E4</f>
        <v>0</v>
      </c>
    </row>
    <row r="5" spans="1:6" ht="15" customHeight="1">
      <c r="A5" s="39" t="s">
        <v>171</v>
      </c>
      <c r="B5" s="25" t="s">
        <v>194</v>
      </c>
      <c r="C5" s="1" t="s">
        <v>15</v>
      </c>
      <c r="D5" s="3">
        <v>9</v>
      </c>
      <c r="E5" s="4"/>
      <c r="F5" s="41">
        <f>D5*E5</f>
        <v>0</v>
      </c>
    </row>
    <row r="6" spans="1:6" ht="15" customHeight="1">
      <c r="A6" s="39" t="s">
        <v>210</v>
      </c>
      <c r="B6" s="25" t="s">
        <v>193</v>
      </c>
      <c r="C6" s="1" t="s">
        <v>14</v>
      </c>
      <c r="D6" s="3">
        <v>27</v>
      </c>
      <c r="E6" s="4"/>
      <c r="F6" s="41">
        <f>D6*E6</f>
        <v>0</v>
      </c>
    </row>
    <row r="7" spans="1:6" ht="15" customHeight="1">
      <c r="A7" s="39" t="s">
        <v>166</v>
      </c>
      <c r="B7" s="27" t="s">
        <v>193</v>
      </c>
      <c r="C7" s="1" t="s">
        <v>14</v>
      </c>
      <c r="D7" s="3">
        <v>108</v>
      </c>
      <c r="E7" s="4"/>
      <c r="F7" s="41">
        <f aca="true" t="shared" si="0" ref="F7:F21">D7*E7</f>
        <v>0</v>
      </c>
    </row>
    <row r="8" spans="1:6" ht="15" customHeight="1">
      <c r="A8" s="39" t="s">
        <v>183</v>
      </c>
      <c r="B8" s="27" t="s">
        <v>193</v>
      </c>
      <c r="C8" s="1" t="s">
        <v>15</v>
      </c>
      <c r="D8" s="3">
        <v>96</v>
      </c>
      <c r="E8" s="4"/>
      <c r="F8" s="41">
        <f>D8*E8</f>
        <v>0</v>
      </c>
    </row>
    <row r="9" spans="1:6" ht="15" customHeight="1">
      <c r="A9" s="39" t="s">
        <v>172</v>
      </c>
      <c r="B9" s="27" t="s">
        <v>193</v>
      </c>
      <c r="C9" s="1" t="s">
        <v>15</v>
      </c>
      <c r="D9" s="3">
        <v>10</v>
      </c>
      <c r="E9" s="4"/>
      <c r="F9" s="41">
        <f>D9*E9</f>
        <v>0</v>
      </c>
    </row>
    <row r="10" spans="1:6" ht="15" customHeight="1">
      <c r="A10" s="39" t="s">
        <v>167</v>
      </c>
      <c r="B10" s="27" t="s">
        <v>193</v>
      </c>
      <c r="C10" s="1" t="s">
        <v>15</v>
      </c>
      <c r="D10" s="3">
        <v>1</v>
      </c>
      <c r="E10" s="4"/>
      <c r="F10" s="41">
        <f t="shared" si="0"/>
        <v>0</v>
      </c>
    </row>
    <row r="11" spans="1:6" ht="15" customHeight="1">
      <c r="A11" s="39" t="s">
        <v>86</v>
      </c>
      <c r="B11" s="27" t="s">
        <v>193</v>
      </c>
      <c r="C11" s="1" t="s">
        <v>15</v>
      </c>
      <c r="D11" s="3">
        <v>12</v>
      </c>
      <c r="E11" s="4"/>
      <c r="F11" s="41">
        <f t="shared" si="0"/>
        <v>0</v>
      </c>
    </row>
    <row r="12" spans="1:6" ht="15" customHeight="1">
      <c r="A12" s="39" t="s">
        <v>168</v>
      </c>
      <c r="B12" s="27" t="s">
        <v>193</v>
      </c>
      <c r="C12" s="1" t="s">
        <v>15</v>
      </c>
      <c r="D12" s="3">
        <v>12</v>
      </c>
      <c r="E12" s="4"/>
      <c r="F12" s="41">
        <f>D12*E12</f>
        <v>0</v>
      </c>
    </row>
    <row r="13" spans="1:6" ht="15" customHeight="1">
      <c r="A13" s="39" t="s">
        <v>59</v>
      </c>
      <c r="B13" s="26" t="s">
        <v>195</v>
      </c>
      <c r="C13" s="1" t="s">
        <v>22</v>
      </c>
      <c r="D13" s="3">
        <v>12</v>
      </c>
      <c r="E13" s="4"/>
      <c r="F13" s="41">
        <f t="shared" si="0"/>
        <v>0</v>
      </c>
    </row>
    <row r="14" spans="1:6" ht="15" customHeight="1">
      <c r="A14" s="39" t="s">
        <v>60</v>
      </c>
      <c r="B14" s="27" t="s">
        <v>187</v>
      </c>
      <c r="C14" s="1" t="s">
        <v>215</v>
      </c>
      <c r="D14" s="3">
        <v>200</v>
      </c>
      <c r="E14" s="4"/>
      <c r="F14" s="41">
        <f t="shared" si="0"/>
        <v>0</v>
      </c>
    </row>
    <row r="15" spans="1:6" ht="15" customHeight="1">
      <c r="A15" s="39" t="s">
        <v>61</v>
      </c>
      <c r="B15" s="27" t="s">
        <v>193</v>
      </c>
      <c r="C15" s="1" t="s">
        <v>38</v>
      </c>
      <c r="D15" s="3">
        <v>12</v>
      </c>
      <c r="E15" s="4"/>
      <c r="F15" s="41">
        <f>D15*E15</f>
        <v>0</v>
      </c>
    </row>
    <row r="16" spans="1:6" ht="15" customHeight="1">
      <c r="A16" s="42" t="s">
        <v>90</v>
      </c>
      <c r="B16" s="42"/>
      <c r="C16" s="1"/>
      <c r="D16" s="3"/>
      <c r="E16" s="3"/>
      <c r="F16" s="43">
        <f>SUM(F17:F17)</f>
        <v>0</v>
      </c>
    </row>
    <row r="17" spans="1:6" ht="15" customHeight="1">
      <c r="A17" s="39" t="s">
        <v>89</v>
      </c>
      <c r="B17" s="57" t="s">
        <v>192</v>
      </c>
      <c r="C17" s="1" t="s">
        <v>23</v>
      </c>
      <c r="D17" s="3">
        <v>2</v>
      </c>
      <c r="E17" s="4"/>
      <c r="F17" s="41">
        <f t="shared" si="0"/>
        <v>0</v>
      </c>
    </row>
    <row r="18" spans="1:6" s="11" customFormat="1" ht="15" customHeight="1">
      <c r="A18" s="42" t="s">
        <v>83</v>
      </c>
      <c r="B18" s="42"/>
      <c r="C18" s="1"/>
      <c r="D18" s="3"/>
      <c r="E18" s="3"/>
      <c r="F18" s="43">
        <f>SUM(F19:F21)</f>
        <v>0</v>
      </c>
    </row>
    <row r="19" spans="1:6" s="11" customFormat="1" ht="24.75" customHeight="1">
      <c r="A19" s="39" t="s">
        <v>84</v>
      </c>
      <c r="B19" s="57" t="s">
        <v>192</v>
      </c>
      <c r="C19" s="1" t="s">
        <v>23</v>
      </c>
      <c r="D19" s="3">
        <v>1</v>
      </c>
      <c r="E19" s="4"/>
      <c r="F19" s="41">
        <f t="shared" si="0"/>
        <v>0</v>
      </c>
    </row>
    <row r="20" spans="1:6" s="11" customFormat="1" ht="15" customHeight="1">
      <c r="A20" s="39" t="s">
        <v>91</v>
      </c>
      <c r="B20" s="57" t="s">
        <v>192</v>
      </c>
      <c r="C20" s="1" t="s">
        <v>23</v>
      </c>
      <c r="D20" s="3">
        <v>1</v>
      </c>
      <c r="E20" s="4"/>
      <c r="F20" s="41">
        <f t="shared" si="0"/>
        <v>0</v>
      </c>
    </row>
    <row r="21" spans="1:6" s="11" customFormat="1" ht="15" customHeight="1">
      <c r="A21" s="39" t="s">
        <v>85</v>
      </c>
      <c r="B21" s="57" t="s">
        <v>192</v>
      </c>
      <c r="C21" s="1" t="s">
        <v>169</v>
      </c>
      <c r="D21" s="3">
        <v>6</v>
      </c>
      <c r="E21" s="4"/>
      <c r="F21" s="41">
        <f t="shared" si="0"/>
        <v>0</v>
      </c>
    </row>
    <row r="22" spans="1:6" s="11" customFormat="1" ht="15" customHeight="1">
      <c r="A22" s="42" t="s">
        <v>95</v>
      </c>
      <c r="B22" s="42"/>
      <c r="C22" s="80"/>
      <c r="D22" s="90"/>
      <c r="E22" s="90"/>
      <c r="F22" s="43">
        <f>SUM(F23:F36)</f>
        <v>0</v>
      </c>
    </row>
    <row r="23" spans="1:6" s="11" customFormat="1" ht="24.75" customHeight="1">
      <c r="A23" s="39" t="s">
        <v>92</v>
      </c>
      <c r="B23" s="57" t="s">
        <v>192</v>
      </c>
      <c r="C23" s="1" t="s">
        <v>36</v>
      </c>
      <c r="D23" s="3">
        <v>1</v>
      </c>
      <c r="E23" s="4"/>
      <c r="F23" s="41">
        <f aca="true" t="shared" si="1" ref="F23:F29">D23*E23</f>
        <v>0</v>
      </c>
    </row>
    <row r="24" spans="1:6" s="11" customFormat="1" ht="15" customHeight="1">
      <c r="A24" s="39" t="s">
        <v>93</v>
      </c>
      <c r="B24" s="57" t="s">
        <v>192</v>
      </c>
      <c r="C24" s="1" t="s">
        <v>25</v>
      </c>
      <c r="D24" s="3">
        <v>126</v>
      </c>
      <c r="E24" s="4"/>
      <c r="F24" s="41">
        <f t="shared" si="1"/>
        <v>0</v>
      </c>
    </row>
    <row r="25" spans="1:6" s="11" customFormat="1" ht="15" customHeight="1">
      <c r="A25" s="39" t="s">
        <v>94</v>
      </c>
      <c r="B25" s="57" t="s">
        <v>192</v>
      </c>
      <c r="C25" s="1" t="s">
        <v>25</v>
      </c>
      <c r="D25" s="3">
        <v>126</v>
      </c>
      <c r="E25" s="4"/>
      <c r="F25" s="41">
        <f t="shared" si="1"/>
        <v>0</v>
      </c>
    </row>
    <row r="26" spans="1:6" s="11" customFormat="1" ht="15" customHeight="1">
      <c r="A26" s="39" t="s">
        <v>181</v>
      </c>
      <c r="B26" s="57" t="s">
        <v>192</v>
      </c>
      <c r="C26" s="1" t="s">
        <v>23</v>
      </c>
      <c r="D26" s="3">
        <v>1</v>
      </c>
      <c r="E26" s="4"/>
      <c r="F26" s="41">
        <f>D26*E26</f>
        <v>0</v>
      </c>
    </row>
    <row r="27" spans="1:6" s="11" customFormat="1" ht="15" customHeight="1">
      <c r="A27" s="39" t="s">
        <v>170</v>
      </c>
      <c r="B27" s="57" t="s">
        <v>192</v>
      </c>
      <c r="C27" s="1" t="s">
        <v>39</v>
      </c>
      <c r="D27" s="3">
        <v>576</v>
      </c>
      <c r="E27" s="4"/>
      <c r="F27" s="41">
        <f t="shared" si="1"/>
        <v>0</v>
      </c>
    </row>
    <row r="28" spans="1:6" s="11" customFormat="1" ht="15" customHeight="1">
      <c r="A28" s="39" t="s">
        <v>87</v>
      </c>
      <c r="B28" s="57" t="s">
        <v>192</v>
      </c>
      <c r="C28" s="1" t="s">
        <v>101</v>
      </c>
      <c r="D28" s="3">
        <v>96</v>
      </c>
      <c r="E28" s="4"/>
      <c r="F28" s="41">
        <f t="shared" si="1"/>
        <v>0</v>
      </c>
    </row>
    <row r="29" spans="1:6" s="11" customFormat="1" ht="15" customHeight="1">
      <c r="A29" s="39" t="s">
        <v>88</v>
      </c>
      <c r="B29" s="57" t="s">
        <v>192</v>
      </c>
      <c r="C29" s="1" t="s">
        <v>40</v>
      </c>
      <c r="D29" s="3">
        <v>48</v>
      </c>
      <c r="E29" s="4"/>
      <c r="F29" s="41">
        <f t="shared" si="1"/>
        <v>0</v>
      </c>
    </row>
    <row r="30" spans="1:6" ht="15" customHeight="1">
      <c r="A30" s="39" t="s">
        <v>62</v>
      </c>
      <c r="B30" s="57" t="s">
        <v>192</v>
      </c>
      <c r="C30" s="1" t="s">
        <v>41</v>
      </c>
      <c r="D30" s="3">
        <v>14400</v>
      </c>
      <c r="E30" s="4"/>
      <c r="F30" s="41">
        <f aca="true" t="shared" si="2" ref="F30:F36">D30*E30</f>
        <v>0</v>
      </c>
    </row>
    <row r="31" spans="1:6" ht="15" customHeight="1">
      <c r="A31" s="39" t="s">
        <v>63</v>
      </c>
      <c r="B31" s="57" t="s">
        <v>192</v>
      </c>
      <c r="C31" s="1" t="s">
        <v>41</v>
      </c>
      <c r="D31" s="3">
        <v>7200</v>
      </c>
      <c r="E31" s="4"/>
      <c r="F31" s="41">
        <f t="shared" si="2"/>
        <v>0</v>
      </c>
    </row>
    <row r="32" spans="1:6" ht="15" customHeight="1">
      <c r="A32" s="39" t="s">
        <v>216</v>
      </c>
      <c r="B32" s="57" t="s">
        <v>192</v>
      </c>
      <c r="C32" s="1" t="s">
        <v>189</v>
      </c>
      <c r="D32" s="3">
        <v>20</v>
      </c>
      <c r="E32" s="4"/>
      <c r="F32" s="41">
        <f t="shared" si="2"/>
        <v>0</v>
      </c>
    </row>
    <row r="33" spans="1:6" ht="15" customHeight="1">
      <c r="A33" s="39" t="s">
        <v>190</v>
      </c>
      <c r="B33" s="57" t="s">
        <v>192</v>
      </c>
      <c r="C33" s="1" t="s">
        <v>189</v>
      </c>
      <c r="D33" s="3">
        <v>250</v>
      </c>
      <c r="E33" s="4"/>
      <c r="F33" s="41">
        <f t="shared" si="2"/>
        <v>0</v>
      </c>
    </row>
    <row r="34" spans="1:6" ht="15" customHeight="1">
      <c r="A34" s="39" t="s">
        <v>211</v>
      </c>
      <c r="B34" s="57" t="s">
        <v>192</v>
      </c>
      <c r="C34" s="1" t="s">
        <v>189</v>
      </c>
      <c r="D34" s="3">
        <v>5</v>
      </c>
      <c r="E34" s="4"/>
      <c r="F34" s="41">
        <f t="shared" si="2"/>
        <v>0</v>
      </c>
    </row>
    <row r="35" spans="1:6" ht="15" customHeight="1">
      <c r="A35" s="39" t="s">
        <v>64</v>
      </c>
      <c r="B35" s="57" t="s">
        <v>192</v>
      </c>
      <c r="C35" s="1" t="s">
        <v>41</v>
      </c>
      <c r="D35" s="3">
        <v>3000</v>
      </c>
      <c r="E35" s="4"/>
      <c r="F35" s="41">
        <f t="shared" si="2"/>
        <v>0</v>
      </c>
    </row>
    <row r="36" spans="1:6" ht="15" customHeight="1">
      <c r="A36" s="39" t="s">
        <v>52</v>
      </c>
      <c r="B36" s="30" t="s">
        <v>187</v>
      </c>
      <c r="C36" s="1" t="s">
        <v>215</v>
      </c>
      <c r="D36" s="3">
        <v>19200</v>
      </c>
      <c r="E36" s="4"/>
      <c r="F36" s="41">
        <f t="shared" si="2"/>
        <v>0</v>
      </c>
    </row>
    <row r="37" spans="1:6" ht="15" customHeight="1">
      <c r="A37" s="42" t="s">
        <v>32</v>
      </c>
      <c r="B37" s="42"/>
      <c r="C37" s="80"/>
      <c r="D37" s="90"/>
      <c r="E37" s="90"/>
      <c r="F37" s="43">
        <f>SUM(F38:F42)</f>
        <v>0</v>
      </c>
    </row>
    <row r="38" spans="1:6" ht="15" customHeight="1">
      <c r="A38" s="39" t="s">
        <v>65</v>
      </c>
      <c r="B38" s="57" t="s">
        <v>192</v>
      </c>
      <c r="C38" s="1" t="s">
        <v>36</v>
      </c>
      <c r="D38" s="3">
        <v>2</v>
      </c>
      <c r="E38" s="4"/>
      <c r="F38" s="41">
        <f>D38*E38</f>
        <v>0</v>
      </c>
    </row>
    <row r="39" spans="1:6" ht="15" customHeight="1">
      <c r="A39" s="39" t="s">
        <v>66</v>
      </c>
      <c r="B39" s="57" t="s">
        <v>192</v>
      </c>
      <c r="C39" s="1" t="s">
        <v>15</v>
      </c>
      <c r="D39" s="3">
        <v>12</v>
      </c>
      <c r="E39" s="4"/>
      <c r="F39" s="41">
        <f>D39*E39</f>
        <v>0</v>
      </c>
    </row>
    <row r="40" spans="1:6" ht="15" customHeight="1">
      <c r="A40" s="39" t="s">
        <v>67</v>
      </c>
      <c r="B40" s="30" t="s">
        <v>187</v>
      </c>
      <c r="C40" s="1" t="s">
        <v>215</v>
      </c>
      <c r="D40" s="3">
        <v>1000</v>
      </c>
      <c r="E40" s="4"/>
      <c r="F40" s="41">
        <f>D40*E40</f>
        <v>0</v>
      </c>
    </row>
    <row r="41" spans="1:6" ht="15" customHeight="1">
      <c r="A41" s="39" t="s">
        <v>68</v>
      </c>
      <c r="B41" s="57" t="s">
        <v>192</v>
      </c>
      <c r="C41" s="1" t="s">
        <v>37</v>
      </c>
      <c r="D41" s="3">
        <v>200</v>
      </c>
      <c r="E41" s="4"/>
      <c r="F41" s="41">
        <f>D41*E41</f>
        <v>0</v>
      </c>
    </row>
    <row r="42" spans="1:6" ht="15" customHeight="1">
      <c r="A42" s="39" t="s">
        <v>191</v>
      </c>
      <c r="B42" s="57" t="s">
        <v>192</v>
      </c>
      <c r="C42" s="1" t="s">
        <v>15</v>
      </c>
      <c r="D42" s="3">
        <v>21</v>
      </c>
      <c r="E42" s="4"/>
      <c r="F42" s="41">
        <f>D42*E42</f>
        <v>0</v>
      </c>
    </row>
    <row r="43" spans="1:6" ht="15" customHeight="1">
      <c r="A43" s="42" t="s">
        <v>177</v>
      </c>
      <c r="B43" s="42"/>
      <c r="C43" s="80"/>
      <c r="D43" s="90"/>
      <c r="E43" s="90"/>
      <c r="F43" s="43">
        <f>SUM(F44:F53)</f>
        <v>0</v>
      </c>
    </row>
    <row r="44" spans="1:6" ht="15" customHeight="1">
      <c r="A44" s="39" t="s">
        <v>69</v>
      </c>
      <c r="B44" s="30" t="s">
        <v>186</v>
      </c>
      <c r="C44" s="1" t="s">
        <v>42</v>
      </c>
      <c r="D44" s="3">
        <v>240</v>
      </c>
      <c r="E44" s="4"/>
      <c r="F44" s="41">
        <f aca="true" t="shared" si="3" ref="F44:F53">D44*E44</f>
        <v>0</v>
      </c>
    </row>
    <row r="45" spans="1:6" s="11" customFormat="1" ht="15" customHeight="1">
      <c r="A45" s="39" t="s">
        <v>70</v>
      </c>
      <c r="B45" s="30" t="s">
        <v>187</v>
      </c>
      <c r="C45" s="1" t="s">
        <v>215</v>
      </c>
      <c r="D45" s="3">
        <v>5400</v>
      </c>
      <c r="E45" s="4"/>
      <c r="F45" s="41">
        <f t="shared" si="3"/>
        <v>0</v>
      </c>
    </row>
    <row r="46" spans="1:11" ht="15" customHeight="1">
      <c r="A46" s="39" t="s">
        <v>71</v>
      </c>
      <c r="B46" s="30" t="s">
        <v>186</v>
      </c>
      <c r="C46" s="1" t="s">
        <v>43</v>
      </c>
      <c r="D46" s="3">
        <v>202</v>
      </c>
      <c r="E46" s="4"/>
      <c r="F46" s="41">
        <f t="shared" si="3"/>
        <v>0</v>
      </c>
      <c r="I46" s="28"/>
      <c r="K46" s="29"/>
    </row>
    <row r="47" spans="1:11" ht="15" customHeight="1">
      <c r="A47" s="39" t="s">
        <v>180</v>
      </c>
      <c r="B47" s="30" t="s">
        <v>186</v>
      </c>
      <c r="C47" s="1" t="s">
        <v>15</v>
      </c>
      <c r="D47" s="3">
        <v>54</v>
      </c>
      <c r="E47" s="4"/>
      <c r="F47" s="41">
        <f t="shared" si="3"/>
        <v>0</v>
      </c>
      <c r="I47" s="28"/>
      <c r="K47" s="29"/>
    </row>
    <row r="48" spans="1:6" ht="15" customHeight="1">
      <c r="A48" s="39" t="s">
        <v>33</v>
      </c>
      <c r="B48" s="30" t="s">
        <v>186</v>
      </c>
      <c r="C48" s="1" t="s">
        <v>44</v>
      </c>
      <c r="D48" s="3">
        <v>240</v>
      </c>
      <c r="E48" s="4"/>
      <c r="F48" s="41">
        <f t="shared" si="3"/>
        <v>0</v>
      </c>
    </row>
    <row r="49" spans="1:6" ht="15" customHeight="1">
      <c r="A49" s="39" t="s">
        <v>160</v>
      </c>
      <c r="B49" s="30" t="s">
        <v>186</v>
      </c>
      <c r="C49" s="1" t="s">
        <v>44</v>
      </c>
      <c r="D49" s="3">
        <v>240</v>
      </c>
      <c r="E49" s="4"/>
      <c r="F49" s="41">
        <f t="shared" si="3"/>
        <v>0</v>
      </c>
    </row>
    <row r="50" spans="1:6" ht="15" customHeight="1">
      <c r="A50" s="39" t="s">
        <v>165</v>
      </c>
      <c r="B50" s="30" t="s">
        <v>186</v>
      </c>
      <c r="C50" s="1" t="s">
        <v>44</v>
      </c>
      <c r="D50" s="3">
        <v>240</v>
      </c>
      <c r="E50" s="4"/>
      <c r="F50" s="41">
        <f t="shared" si="3"/>
        <v>0</v>
      </c>
    </row>
    <row r="51" spans="1:6" ht="15" customHeight="1">
      <c r="A51" s="39" t="s">
        <v>162</v>
      </c>
      <c r="B51" s="30" t="s">
        <v>186</v>
      </c>
      <c r="C51" s="1" t="s">
        <v>44</v>
      </c>
      <c r="D51" s="3">
        <v>240</v>
      </c>
      <c r="E51" s="4"/>
      <c r="F51" s="41">
        <f t="shared" si="3"/>
        <v>0</v>
      </c>
    </row>
    <row r="52" spans="1:6" ht="15" customHeight="1">
      <c r="A52" s="39" t="s">
        <v>178</v>
      </c>
      <c r="B52" s="30" t="s">
        <v>186</v>
      </c>
      <c r="C52" s="1" t="s">
        <v>44</v>
      </c>
      <c r="D52" s="3">
        <v>216</v>
      </c>
      <c r="E52" s="4"/>
      <c r="F52" s="41">
        <f>D52*E52</f>
        <v>0</v>
      </c>
    </row>
    <row r="53" spans="1:6" ht="15" customHeight="1">
      <c r="A53" s="39" t="s">
        <v>179</v>
      </c>
      <c r="B53" s="30" t="s">
        <v>186</v>
      </c>
      <c r="C53" s="1" t="s">
        <v>44</v>
      </c>
      <c r="D53" s="3">
        <v>54</v>
      </c>
      <c r="E53" s="4"/>
      <c r="F53" s="41">
        <f t="shared" si="3"/>
        <v>0</v>
      </c>
    </row>
    <row r="54" spans="1:6" ht="15" customHeight="1">
      <c r="A54" s="42" t="s">
        <v>96</v>
      </c>
      <c r="B54" s="42"/>
      <c r="C54" s="80"/>
      <c r="D54" s="90"/>
      <c r="E54" s="90"/>
      <c r="F54" s="43">
        <f>SUM(F55:F65)</f>
        <v>0</v>
      </c>
    </row>
    <row r="55" spans="1:6" ht="15" customHeight="1">
      <c r="A55" s="39" t="s">
        <v>209</v>
      </c>
      <c r="B55" s="58" t="s">
        <v>186</v>
      </c>
      <c r="C55" s="1" t="s">
        <v>42</v>
      </c>
      <c r="D55" s="59">
        <v>153</v>
      </c>
      <c r="E55" s="4"/>
      <c r="F55" s="41">
        <f>D55*E55</f>
        <v>0</v>
      </c>
    </row>
    <row r="56" spans="1:6" ht="15" customHeight="1">
      <c r="A56" s="39" t="s">
        <v>72</v>
      </c>
      <c r="B56" s="30" t="s">
        <v>186</v>
      </c>
      <c r="C56" s="1" t="s">
        <v>42</v>
      </c>
      <c r="D56" s="3">
        <v>307</v>
      </c>
      <c r="E56" s="4"/>
      <c r="F56" s="41">
        <f>D56*E56</f>
        <v>0</v>
      </c>
    </row>
    <row r="57" spans="1:6" ht="15" customHeight="1">
      <c r="A57" s="39" t="s">
        <v>70</v>
      </c>
      <c r="B57" s="30" t="s">
        <v>187</v>
      </c>
      <c r="C57" s="1" t="s">
        <v>215</v>
      </c>
      <c r="D57" s="3">
        <v>3400</v>
      </c>
      <c r="E57" s="4"/>
      <c r="F57" s="41">
        <f aca="true" t="shared" si="4" ref="F57:F65">D57*E57</f>
        <v>0</v>
      </c>
    </row>
    <row r="58" spans="1:6" ht="15" customHeight="1">
      <c r="A58" s="39" t="s">
        <v>160</v>
      </c>
      <c r="B58" s="30" t="s">
        <v>186</v>
      </c>
      <c r="C58" s="1" t="s">
        <v>44</v>
      </c>
      <c r="D58" s="3">
        <v>307</v>
      </c>
      <c r="E58" s="4"/>
      <c r="F58" s="41">
        <f t="shared" si="4"/>
        <v>0</v>
      </c>
    </row>
    <row r="59" spans="1:6" ht="15" customHeight="1">
      <c r="A59" s="39" t="s">
        <v>33</v>
      </c>
      <c r="B59" s="30" t="s">
        <v>186</v>
      </c>
      <c r="C59" s="1" t="s">
        <v>44</v>
      </c>
      <c r="D59" s="3">
        <v>307</v>
      </c>
      <c r="E59" s="4"/>
      <c r="F59" s="41">
        <f t="shared" si="4"/>
        <v>0</v>
      </c>
    </row>
    <row r="60" spans="1:6" ht="15" customHeight="1">
      <c r="A60" s="39" t="s">
        <v>162</v>
      </c>
      <c r="B60" s="30" t="s">
        <v>186</v>
      </c>
      <c r="C60" s="1" t="s">
        <v>44</v>
      </c>
      <c r="D60" s="3">
        <v>307</v>
      </c>
      <c r="E60" s="4"/>
      <c r="F60" s="41">
        <f t="shared" si="4"/>
        <v>0</v>
      </c>
    </row>
    <row r="61" spans="1:6" ht="15" customHeight="1">
      <c r="A61" s="39" t="s">
        <v>165</v>
      </c>
      <c r="B61" s="30" t="s">
        <v>186</v>
      </c>
      <c r="C61" s="1" t="s">
        <v>44</v>
      </c>
      <c r="D61" s="3">
        <v>307</v>
      </c>
      <c r="E61" s="4"/>
      <c r="F61" s="41">
        <f t="shared" si="4"/>
        <v>0</v>
      </c>
    </row>
    <row r="62" spans="1:6" ht="15" customHeight="1">
      <c r="A62" s="39" t="s">
        <v>188</v>
      </c>
      <c r="B62" s="30" t="s">
        <v>186</v>
      </c>
      <c r="C62" s="1" t="s">
        <v>44</v>
      </c>
      <c r="D62" s="3">
        <v>307</v>
      </c>
      <c r="E62" s="4"/>
      <c r="F62" s="41">
        <f>D62*E62</f>
        <v>0</v>
      </c>
    </row>
    <row r="63" spans="1:6" ht="15" customHeight="1">
      <c r="A63" s="39" t="s">
        <v>175</v>
      </c>
      <c r="B63" s="30" t="s">
        <v>186</v>
      </c>
      <c r="C63" s="1" t="s">
        <v>44</v>
      </c>
      <c r="D63" s="3">
        <v>307</v>
      </c>
      <c r="E63" s="4"/>
      <c r="F63" s="41">
        <f t="shared" si="4"/>
        <v>0</v>
      </c>
    </row>
    <row r="64" spans="1:6" ht="15" customHeight="1">
      <c r="A64" s="39" t="s">
        <v>176</v>
      </c>
      <c r="B64" s="30" t="s">
        <v>186</v>
      </c>
      <c r="C64" s="1" t="s">
        <v>44</v>
      </c>
      <c r="D64" s="3">
        <v>307</v>
      </c>
      <c r="E64" s="4"/>
      <c r="F64" s="41">
        <f t="shared" si="4"/>
        <v>0</v>
      </c>
    </row>
    <row r="65" spans="1:6" ht="15" customHeight="1">
      <c r="A65" s="39" t="s">
        <v>164</v>
      </c>
      <c r="B65" s="30" t="s">
        <v>186</v>
      </c>
      <c r="C65" s="1" t="s">
        <v>44</v>
      </c>
      <c r="D65" s="3">
        <v>153</v>
      </c>
      <c r="E65" s="4"/>
      <c r="F65" s="41">
        <f t="shared" si="4"/>
        <v>0</v>
      </c>
    </row>
    <row r="66" spans="1:6" ht="15" customHeight="1">
      <c r="A66" s="42" t="s">
        <v>34</v>
      </c>
      <c r="B66" s="42"/>
      <c r="C66" s="80"/>
      <c r="D66" s="90"/>
      <c r="E66" s="90"/>
      <c r="F66" s="43">
        <f>SUM(F67:F70)</f>
        <v>0</v>
      </c>
    </row>
    <row r="67" spans="1:6" ht="15" customHeight="1">
      <c r="A67" s="39" t="s">
        <v>54</v>
      </c>
      <c r="B67" s="2" t="s">
        <v>185</v>
      </c>
      <c r="C67" s="31" t="s">
        <v>41</v>
      </c>
      <c r="D67" s="32">
        <v>960</v>
      </c>
      <c r="E67" s="4"/>
      <c r="F67" s="41">
        <f>D67*E67</f>
        <v>0</v>
      </c>
    </row>
    <row r="68" spans="1:6" ht="15" customHeight="1">
      <c r="A68" s="39" t="s">
        <v>55</v>
      </c>
      <c r="B68" s="1" t="s">
        <v>185</v>
      </c>
      <c r="C68" s="31" t="s">
        <v>41</v>
      </c>
      <c r="D68" s="32">
        <v>960</v>
      </c>
      <c r="E68" s="4"/>
      <c r="F68" s="41">
        <f>D68*E68</f>
        <v>0</v>
      </c>
    </row>
    <row r="69" spans="1:6" ht="15" customHeight="1">
      <c r="A69" s="39" t="s">
        <v>56</v>
      </c>
      <c r="B69" s="1" t="s">
        <v>185</v>
      </c>
      <c r="C69" s="31" t="s">
        <v>41</v>
      </c>
      <c r="D69" s="32">
        <v>500</v>
      </c>
      <c r="E69" s="4"/>
      <c r="F69" s="41">
        <f>D69*E69</f>
        <v>0</v>
      </c>
    </row>
    <row r="70" spans="1:6" ht="15" customHeight="1">
      <c r="A70" s="39" t="s">
        <v>51</v>
      </c>
      <c r="B70" s="30" t="s">
        <v>187</v>
      </c>
      <c r="C70" s="31" t="s">
        <v>215</v>
      </c>
      <c r="D70" s="32">
        <v>19200</v>
      </c>
      <c r="E70" s="4"/>
      <c r="F70" s="41">
        <f>D70*E70</f>
        <v>0</v>
      </c>
    </row>
    <row r="71" spans="1:6" ht="15" customHeight="1">
      <c r="A71" s="42" t="s">
        <v>35</v>
      </c>
      <c r="B71" s="42"/>
      <c r="C71" s="91"/>
      <c r="D71" s="92"/>
      <c r="E71" s="92"/>
      <c r="F71" s="43">
        <f>SUM(F72:F78)</f>
        <v>0</v>
      </c>
    </row>
    <row r="72" spans="1:6" ht="15" customHeight="1">
      <c r="A72" s="39" t="s">
        <v>173</v>
      </c>
      <c r="B72" s="2" t="s">
        <v>185</v>
      </c>
      <c r="C72" s="1" t="s">
        <v>23</v>
      </c>
      <c r="D72" s="3">
        <v>1</v>
      </c>
      <c r="E72" s="4"/>
      <c r="F72" s="41">
        <f>D72*E72</f>
        <v>0</v>
      </c>
    </row>
    <row r="73" spans="1:6" ht="15" customHeight="1">
      <c r="A73" s="39" t="s">
        <v>57</v>
      </c>
      <c r="B73" s="1" t="s">
        <v>185</v>
      </c>
      <c r="C73" s="1" t="s">
        <v>41</v>
      </c>
      <c r="D73" s="3">
        <v>960</v>
      </c>
      <c r="E73" s="4"/>
      <c r="F73" s="41">
        <f aca="true" t="shared" si="5" ref="F73:F78">D73*E73</f>
        <v>0</v>
      </c>
    </row>
    <row r="74" spans="1:6" ht="15" customHeight="1">
      <c r="A74" s="39" t="s">
        <v>55</v>
      </c>
      <c r="B74" s="1" t="s">
        <v>185</v>
      </c>
      <c r="C74" s="1" t="s">
        <v>41</v>
      </c>
      <c r="D74" s="3">
        <v>1440</v>
      </c>
      <c r="E74" s="4"/>
      <c r="F74" s="41">
        <f t="shared" si="5"/>
        <v>0</v>
      </c>
    </row>
    <row r="75" spans="1:6" ht="15" customHeight="1">
      <c r="A75" s="39" t="s">
        <v>56</v>
      </c>
      <c r="B75" s="1" t="s">
        <v>185</v>
      </c>
      <c r="C75" s="1" t="s">
        <v>41</v>
      </c>
      <c r="D75" s="3">
        <v>500</v>
      </c>
      <c r="E75" s="4"/>
      <c r="F75" s="41">
        <f t="shared" si="5"/>
        <v>0</v>
      </c>
    </row>
    <row r="76" spans="1:6" ht="15" customHeight="1">
      <c r="A76" s="39" t="s">
        <v>222</v>
      </c>
      <c r="B76" s="1" t="s">
        <v>185</v>
      </c>
      <c r="C76" s="1" t="s">
        <v>45</v>
      </c>
      <c r="D76" s="3">
        <v>4</v>
      </c>
      <c r="E76" s="4"/>
      <c r="F76" s="41">
        <f t="shared" si="5"/>
        <v>0</v>
      </c>
    </row>
    <row r="77" spans="1:6" ht="15" customHeight="1">
      <c r="A77" s="39" t="s">
        <v>73</v>
      </c>
      <c r="B77" s="1" t="s">
        <v>185</v>
      </c>
      <c r="C77" s="1" t="s">
        <v>41</v>
      </c>
      <c r="D77" s="3">
        <v>200</v>
      </c>
      <c r="E77" s="4"/>
      <c r="F77" s="41">
        <f t="shared" si="5"/>
        <v>0</v>
      </c>
    </row>
    <row r="78" spans="1:6" ht="15" customHeight="1">
      <c r="A78" s="39" t="s">
        <v>74</v>
      </c>
      <c r="B78" s="1" t="s">
        <v>185</v>
      </c>
      <c r="C78" s="1" t="s">
        <v>46</v>
      </c>
      <c r="D78" s="3">
        <v>12</v>
      </c>
      <c r="E78" s="4"/>
      <c r="F78" s="41">
        <f t="shared" si="5"/>
        <v>0</v>
      </c>
    </row>
    <row r="79" spans="1:6" ht="18">
      <c r="A79" s="44" t="s">
        <v>30</v>
      </c>
      <c r="B79" s="44"/>
      <c r="C79" s="88"/>
      <c r="D79" s="81"/>
      <c r="E79" s="81"/>
      <c r="F79" s="45">
        <f>SUM(F71,F66,F54,F43,F37,F22,F18,F16,F3)</f>
        <v>0</v>
      </c>
    </row>
    <row r="81" ht="12.75">
      <c r="A81" s="23"/>
    </row>
    <row r="82" ht="12.75">
      <c r="F82" s="28"/>
    </row>
  </sheetData>
  <sheetProtection password="EDB0" sheet="1"/>
  <mergeCells count="9">
    <mergeCell ref="B1:F1"/>
    <mergeCell ref="C54:E54"/>
    <mergeCell ref="C71:E71"/>
    <mergeCell ref="C79:E79"/>
    <mergeCell ref="C3:E3"/>
    <mergeCell ref="C22:E22"/>
    <mergeCell ref="C37:E37"/>
    <mergeCell ref="C43:E43"/>
    <mergeCell ref="C66:E66"/>
  </mergeCells>
  <printOptions horizontalCentered="1"/>
  <pageMargins left="0.5905511811023623" right="0.5905511811023623" top="0.3937007874015748" bottom="0.3937007874015748" header="0" footer="0"/>
  <pageSetup horizontalDpi="300" verticalDpi="300" orientation="landscape" paperSize="9" scale="93" r:id="rId1"/>
  <rowBreaks count="2" manualBreakCount="2">
    <brk id="36" max="255" man="1"/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2.00390625" style="8" customWidth="1"/>
    <col min="2" max="2" width="14.8515625" style="8" customWidth="1"/>
    <col min="3" max="3" width="14.57421875" style="8" customWidth="1"/>
    <col min="4" max="4" width="15.28125" style="24" customWidth="1"/>
    <col min="5" max="5" width="14.140625" style="24" customWidth="1"/>
    <col min="6" max="6" width="29.57421875" style="8" customWidth="1"/>
    <col min="7" max="8" width="9.140625" style="8" customWidth="1"/>
    <col min="9" max="9" width="13.28125" style="8" customWidth="1"/>
    <col min="10" max="10" width="12.7109375" style="8" customWidth="1"/>
    <col min="11" max="11" width="13.8515625" style="8" customWidth="1"/>
    <col min="12" max="16384" width="9.140625" style="8" customWidth="1"/>
  </cols>
  <sheetData>
    <row r="1" spans="1:6" ht="16.5" customHeight="1">
      <c r="A1" s="34" t="s">
        <v>7</v>
      </c>
      <c r="B1" s="83" t="s">
        <v>219</v>
      </c>
      <c r="C1" s="84"/>
      <c r="D1" s="84"/>
      <c r="E1" s="84"/>
      <c r="F1" s="84"/>
    </row>
    <row r="2" spans="1:6" ht="15" customHeight="1">
      <c r="A2" s="35" t="s">
        <v>8</v>
      </c>
      <c r="B2" s="35" t="s">
        <v>184</v>
      </c>
      <c r="C2" s="36" t="s">
        <v>9</v>
      </c>
      <c r="D2" s="56" t="s">
        <v>10</v>
      </c>
      <c r="E2" s="56" t="s">
        <v>11</v>
      </c>
      <c r="F2" s="36" t="s">
        <v>12</v>
      </c>
    </row>
    <row r="3" spans="1:6" ht="15" customHeight="1">
      <c r="A3" s="42" t="s">
        <v>103</v>
      </c>
      <c r="B3" s="42"/>
      <c r="C3" s="1"/>
      <c r="D3" s="3"/>
      <c r="E3" s="3"/>
      <c r="F3" s="43">
        <f>SUM(F4)</f>
        <v>0</v>
      </c>
    </row>
    <row r="4" spans="1:6" ht="15" customHeight="1">
      <c r="A4" s="39" t="s">
        <v>104</v>
      </c>
      <c r="B4" s="39"/>
      <c r="C4" s="1" t="s">
        <v>36</v>
      </c>
      <c r="D4" s="3">
        <v>1</v>
      </c>
      <c r="E4" s="4"/>
      <c r="F4" s="41">
        <f aca="true" t="shared" si="0" ref="F4:F14">D4*E4</f>
        <v>0</v>
      </c>
    </row>
    <row r="5" spans="1:6" ht="15" customHeight="1">
      <c r="A5" s="42" t="s">
        <v>99</v>
      </c>
      <c r="B5" s="42"/>
      <c r="C5" s="80"/>
      <c r="D5" s="90"/>
      <c r="E5" s="90"/>
      <c r="F5" s="43">
        <f>SUM(F6:F14)</f>
        <v>0</v>
      </c>
    </row>
    <row r="6" spans="1:6" ht="15" customHeight="1">
      <c r="A6" s="39" t="s">
        <v>209</v>
      </c>
      <c r="B6" s="1" t="s">
        <v>186</v>
      </c>
      <c r="C6" s="1" t="s">
        <v>42</v>
      </c>
      <c r="D6" s="60">
        <v>72</v>
      </c>
      <c r="E6" s="61"/>
      <c r="F6" s="41">
        <f t="shared" si="0"/>
        <v>0</v>
      </c>
    </row>
    <row r="7" spans="1:6" ht="15" customHeight="1">
      <c r="A7" s="39" t="s">
        <v>72</v>
      </c>
      <c r="B7" s="30" t="s">
        <v>186</v>
      </c>
      <c r="C7" s="1" t="s">
        <v>42</v>
      </c>
      <c r="D7" s="3">
        <v>112</v>
      </c>
      <c r="E7" s="4"/>
      <c r="F7" s="41">
        <f t="shared" si="0"/>
        <v>0</v>
      </c>
    </row>
    <row r="8" spans="1:6" ht="15" customHeight="1">
      <c r="A8" s="39" t="s">
        <v>70</v>
      </c>
      <c r="B8" s="30" t="s">
        <v>187</v>
      </c>
      <c r="C8" s="1" t="s">
        <v>217</v>
      </c>
      <c r="D8" s="3">
        <v>1600</v>
      </c>
      <c r="E8" s="4"/>
      <c r="F8" s="41">
        <f t="shared" si="0"/>
        <v>0</v>
      </c>
    </row>
    <row r="9" spans="1:6" ht="15" customHeight="1">
      <c r="A9" s="39" t="s">
        <v>160</v>
      </c>
      <c r="B9" s="30" t="s">
        <v>186</v>
      </c>
      <c r="C9" s="1" t="s">
        <v>44</v>
      </c>
      <c r="D9" s="3">
        <v>112</v>
      </c>
      <c r="E9" s="4"/>
      <c r="F9" s="41">
        <f t="shared" si="0"/>
        <v>0</v>
      </c>
    </row>
    <row r="10" spans="1:6" ht="15" customHeight="1">
      <c r="A10" s="39" t="s">
        <v>165</v>
      </c>
      <c r="B10" s="30" t="s">
        <v>186</v>
      </c>
      <c r="C10" s="1" t="s">
        <v>44</v>
      </c>
      <c r="D10" s="3">
        <v>112</v>
      </c>
      <c r="E10" s="4"/>
      <c r="F10" s="41">
        <f t="shared" si="0"/>
        <v>0</v>
      </c>
    </row>
    <row r="11" spans="1:6" ht="15" customHeight="1">
      <c r="A11" s="39" t="s">
        <v>161</v>
      </c>
      <c r="B11" s="30" t="s">
        <v>186</v>
      </c>
      <c r="C11" s="1" t="s">
        <v>44</v>
      </c>
      <c r="D11" s="3">
        <v>112</v>
      </c>
      <c r="E11" s="4"/>
      <c r="F11" s="41">
        <f t="shared" si="0"/>
        <v>0</v>
      </c>
    </row>
    <row r="12" spans="1:6" ht="15" customHeight="1">
      <c r="A12" s="39" t="s">
        <v>162</v>
      </c>
      <c r="B12" s="30" t="s">
        <v>186</v>
      </c>
      <c r="C12" s="1" t="s">
        <v>44</v>
      </c>
      <c r="D12" s="3">
        <v>112</v>
      </c>
      <c r="E12" s="4"/>
      <c r="F12" s="41">
        <f t="shared" si="0"/>
        <v>0</v>
      </c>
    </row>
    <row r="13" spans="1:6" ht="15" customHeight="1">
      <c r="A13" s="39" t="s">
        <v>163</v>
      </c>
      <c r="B13" s="30" t="s">
        <v>186</v>
      </c>
      <c r="C13" s="1" t="s">
        <v>44</v>
      </c>
      <c r="D13" s="3">
        <v>28</v>
      </c>
      <c r="E13" s="4"/>
      <c r="F13" s="41">
        <f t="shared" si="0"/>
        <v>0</v>
      </c>
    </row>
    <row r="14" spans="1:6" ht="15" customHeight="1">
      <c r="A14" s="39" t="s">
        <v>164</v>
      </c>
      <c r="B14" s="30" t="s">
        <v>186</v>
      </c>
      <c r="C14" s="1" t="s">
        <v>44</v>
      </c>
      <c r="D14" s="3">
        <v>72</v>
      </c>
      <c r="E14" s="4"/>
      <c r="F14" s="41">
        <f t="shared" si="0"/>
        <v>0</v>
      </c>
    </row>
    <row r="15" spans="1:6" ht="26.25" customHeight="1">
      <c r="A15" s="37" t="s">
        <v>97</v>
      </c>
      <c r="B15" s="37"/>
      <c r="C15" s="80"/>
      <c r="D15" s="90"/>
      <c r="E15" s="90"/>
      <c r="F15" s="43">
        <f>SUM(F16:F19)</f>
        <v>0</v>
      </c>
    </row>
    <row r="16" spans="1:6" ht="15" customHeight="1">
      <c r="A16" s="39" t="s">
        <v>54</v>
      </c>
      <c r="B16" s="2" t="s">
        <v>185</v>
      </c>
      <c r="C16" s="1" t="s">
        <v>41</v>
      </c>
      <c r="D16" s="3">
        <v>90</v>
      </c>
      <c r="E16" s="4"/>
      <c r="F16" s="41">
        <f>D16*E16</f>
        <v>0</v>
      </c>
    </row>
    <row r="17" spans="1:6" ht="15" customHeight="1">
      <c r="A17" s="39" t="s">
        <v>55</v>
      </c>
      <c r="B17" s="2" t="s">
        <v>185</v>
      </c>
      <c r="C17" s="1" t="s">
        <v>41</v>
      </c>
      <c r="D17" s="3">
        <v>70</v>
      </c>
      <c r="E17" s="4"/>
      <c r="F17" s="41">
        <f>D17*E17</f>
        <v>0</v>
      </c>
    </row>
    <row r="18" spans="1:6" ht="15" customHeight="1">
      <c r="A18" s="39" t="s">
        <v>56</v>
      </c>
      <c r="B18" s="2" t="s">
        <v>185</v>
      </c>
      <c r="C18" s="1" t="s">
        <v>41</v>
      </c>
      <c r="D18" s="3">
        <v>50</v>
      </c>
      <c r="E18" s="4"/>
      <c r="F18" s="41">
        <f>D18*E18</f>
        <v>0</v>
      </c>
    </row>
    <row r="19" spans="1:6" ht="15" customHeight="1">
      <c r="A19" s="39" t="s">
        <v>51</v>
      </c>
      <c r="B19" s="30" t="s">
        <v>187</v>
      </c>
      <c r="C19" s="1" t="s">
        <v>217</v>
      </c>
      <c r="D19" s="3">
        <v>800</v>
      </c>
      <c r="E19" s="4"/>
      <c r="F19" s="41">
        <f>D19*E19</f>
        <v>0</v>
      </c>
    </row>
    <row r="20" spans="1:6" ht="15" customHeight="1">
      <c r="A20" s="37" t="s">
        <v>98</v>
      </c>
      <c r="B20" s="37"/>
      <c r="C20" s="80"/>
      <c r="D20" s="90"/>
      <c r="E20" s="90"/>
      <c r="F20" s="43">
        <f>SUM(F21:F25)</f>
        <v>0</v>
      </c>
    </row>
    <row r="21" spans="1:6" ht="15" customHeight="1">
      <c r="A21" s="39" t="s">
        <v>57</v>
      </c>
      <c r="B21" s="2" t="s">
        <v>185</v>
      </c>
      <c r="C21" s="1" t="s">
        <v>41</v>
      </c>
      <c r="D21" s="3">
        <v>50</v>
      </c>
      <c r="E21" s="4"/>
      <c r="F21" s="41">
        <f>D21*E21</f>
        <v>0</v>
      </c>
    </row>
    <row r="22" spans="1:6" ht="15" customHeight="1">
      <c r="A22" s="39" t="s">
        <v>55</v>
      </c>
      <c r="B22" s="2" t="s">
        <v>185</v>
      </c>
      <c r="C22" s="1" t="s">
        <v>41</v>
      </c>
      <c r="D22" s="3">
        <v>80</v>
      </c>
      <c r="E22" s="4"/>
      <c r="F22" s="41">
        <f>D22*E22</f>
        <v>0</v>
      </c>
    </row>
    <row r="23" spans="1:6" ht="15" customHeight="1">
      <c r="A23" s="39" t="s">
        <v>56</v>
      </c>
      <c r="B23" s="2" t="s">
        <v>185</v>
      </c>
      <c r="C23" s="1" t="s">
        <v>41</v>
      </c>
      <c r="D23" s="3">
        <v>40</v>
      </c>
      <c r="E23" s="4"/>
      <c r="F23" s="41">
        <f>D23*E23</f>
        <v>0</v>
      </c>
    </row>
    <row r="24" spans="1:6" ht="15" customHeight="1">
      <c r="A24" s="39" t="s">
        <v>174</v>
      </c>
      <c r="B24" s="2" t="s">
        <v>185</v>
      </c>
      <c r="C24" s="1" t="s">
        <v>45</v>
      </c>
      <c r="D24" s="3">
        <v>2</v>
      </c>
      <c r="E24" s="4"/>
      <c r="F24" s="41">
        <f>D24*E24</f>
        <v>0</v>
      </c>
    </row>
    <row r="25" spans="1:6" ht="15" customHeight="1">
      <c r="A25" s="39" t="s">
        <v>74</v>
      </c>
      <c r="B25" s="2" t="s">
        <v>185</v>
      </c>
      <c r="C25" s="1" t="s">
        <v>46</v>
      </c>
      <c r="D25" s="3">
        <v>16</v>
      </c>
      <c r="E25" s="4"/>
      <c r="F25" s="41">
        <f>D25*E25</f>
        <v>0</v>
      </c>
    </row>
    <row r="26" spans="1:6" ht="18">
      <c r="A26" s="44" t="s">
        <v>30</v>
      </c>
      <c r="B26" s="44"/>
      <c r="C26" s="88"/>
      <c r="D26" s="81"/>
      <c r="E26" s="81"/>
      <c r="F26" s="45">
        <f>SUM(F20,F15,F5,F3)</f>
        <v>0</v>
      </c>
    </row>
    <row r="29" ht="12.75">
      <c r="F29" s="28"/>
    </row>
  </sheetData>
  <sheetProtection password="EDB0" sheet="1"/>
  <mergeCells count="5">
    <mergeCell ref="B1:F1"/>
    <mergeCell ref="C5:E5"/>
    <mergeCell ref="C20:E20"/>
    <mergeCell ref="C26:E26"/>
    <mergeCell ref="C15:E1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**</Manager>
  <Company>**</Company>
  <HyperlinkBase>**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**</dc:title>
  <dc:subject>**</dc:subject>
  <dc:creator>**</dc:creator>
  <cp:keywords>**</cp:keywords>
  <dc:description>**</dc:description>
  <cp:lastModifiedBy>Čáp Jiří Ing.</cp:lastModifiedBy>
  <cp:lastPrinted>2016-09-15T08:16:10Z</cp:lastPrinted>
  <dcterms:created xsi:type="dcterms:W3CDTF">2006-11-16T10:35:29Z</dcterms:created>
  <dcterms:modified xsi:type="dcterms:W3CDTF">2016-11-15T11:18:01Z</dcterms:modified>
  <cp:category>**</cp:category>
  <cp:version/>
  <cp:contentType/>
  <cp:contentStatus/>
</cp:coreProperties>
</file>