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165" windowWidth="14565" windowHeight="12600" activeTab="0"/>
  </bookViews>
  <sheets>
    <sheet name="neoceněný VV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<sst xmlns="http://schemas.openxmlformats.org/spreadsheetml/2006/main" count="168" uniqueCount="109">
  <si>
    <t>aktualizace 08/2016</t>
  </si>
  <si>
    <t>Činnost</t>
  </si>
  <si>
    <t>Jednotka</t>
  </si>
  <si>
    <t>Počet jednotek</t>
  </si>
  <si>
    <t>Jednotková cena</t>
  </si>
  <si>
    <t>Celkem</t>
  </si>
  <si>
    <t>1. Přípravné práce</t>
  </si>
  <si>
    <t>Vytyčení inženýrských sítí</t>
  </si>
  <si>
    <t>celek</t>
  </si>
  <si>
    <t>Vyřízení povolení</t>
  </si>
  <si>
    <t>hod</t>
  </si>
  <si>
    <t>Zřízení staveniště</t>
  </si>
  <si>
    <t>Demontáž plotu mezi 287/1 a 1364</t>
  </si>
  <si>
    <t>bm</t>
  </si>
  <si>
    <t>Zřízení provizorního oplocení mezi pozemkem 1364 a gymnáziem</t>
  </si>
  <si>
    <t>MEZISOUČET</t>
  </si>
  <si>
    <t>2. Demoliční práce</t>
  </si>
  <si>
    <t>Rozebrání a přemístění zpevněných povrchů - panelů</t>
  </si>
  <si>
    <t>m2</t>
  </si>
  <si>
    <t>Demolice podzemních betonových konstrukcí</t>
  </si>
  <si>
    <t>m3</t>
  </si>
  <si>
    <t>Odtěžení a nakládka kontaminovaných betonů</t>
  </si>
  <si>
    <t>t</t>
  </si>
  <si>
    <t>3. Odtěžení kontaminovaných zemin</t>
  </si>
  <si>
    <t>Odtěžení nekontaminovaných zemin, uložení na mezideponii</t>
  </si>
  <si>
    <t>Odtěžení a nakládka kontaminovaných zemin</t>
  </si>
  <si>
    <t>Pažení výkopů, svahování a zabezpečování výkopů</t>
  </si>
  <si>
    <t>4. Úprava povrchu terénu</t>
  </si>
  <si>
    <t>Nákup a dovoz inertního materiálu do 25 km</t>
  </si>
  <si>
    <t>Závoz jámy inetrním materiálem včetně hutnění</t>
  </si>
  <si>
    <t>Obnova panelové plochy, lože tl. 4cm</t>
  </si>
  <si>
    <t>Obnova oplocení</t>
  </si>
  <si>
    <t>5. Sanace podzemní vody</t>
  </si>
  <si>
    <t xml:space="preserve">Vybudování nového sanačního vrtu včetně dopravy </t>
  </si>
  <si>
    <t>Instalace sanační stanice, rozvodů, výkopy pro uložení rozvodů</t>
  </si>
  <si>
    <t>ks</t>
  </si>
  <si>
    <t xml:space="preserve">Stavebně-technické čerpání </t>
  </si>
  <si>
    <t>den</t>
  </si>
  <si>
    <t>Provoz dekontaminační stanice včetně obsluhy a pronájmu</t>
  </si>
  <si>
    <t>Poplatky za vypouštění předčištěných odpadních vod</t>
  </si>
  <si>
    <t>Demontáž sanační stanice a rozvodů</t>
  </si>
  <si>
    <t>6. Odstranění odpadů</t>
  </si>
  <si>
    <t>Termická likvidace  nebezpečných odpadů</t>
  </si>
  <si>
    <t>Odstranění kontaminovaných zemin a navážek na biodegradačním poli</t>
  </si>
  <si>
    <t>Odstranění kontaminovaných betonů na biodegradačním poli</t>
  </si>
  <si>
    <t>Přeprava nebezpečných odpadů k termické likvidaci do 100 km</t>
  </si>
  <si>
    <t>Přeprava nebezpečných odpadů (zeminy + betony) na biopole do 50 km</t>
  </si>
  <si>
    <t>Termická likvidace absorpčních činidel včetně dopravy</t>
  </si>
  <si>
    <t>Termická likvidace kalů ze sanace včetně dopravy</t>
  </si>
  <si>
    <t>7. Monitoring sanace nesaturované zóny</t>
  </si>
  <si>
    <t>Odběr vzorků kontaminovaných materiálů a kontrolních vzorků zemin</t>
  </si>
  <si>
    <t>Odběr vzorků odpadů</t>
  </si>
  <si>
    <t>Odběr vzorků inertních materiálů k závozu</t>
  </si>
  <si>
    <t xml:space="preserve">Analýzy pevných vzorků na stanovení NEL </t>
  </si>
  <si>
    <t xml:space="preserve">Analýzy pevných vzorků na stanovení PAU </t>
  </si>
  <si>
    <t>Analýzy pevných vzorků na stanovení (C10-C40)</t>
  </si>
  <si>
    <t>Analýzy výluhu II dle Vyhl. MŽP 294/2005 Sb.</t>
  </si>
  <si>
    <t xml:space="preserve">Analýzy vzorků inertních materiálů na stanovení tab. 10.1, 10.2 dle 294/2005 </t>
  </si>
  <si>
    <t>Přepravní náklady</t>
  </si>
  <si>
    <t>km</t>
  </si>
  <si>
    <t>8. Monitoring sanace saturované  zóny</t>
  </si>
  <si>
    <t>Odběr vzorků vody - dynamicky</t>
  </si>
  <si>
    <t>Odběr vzorků  vody - staticky</t>
  </si>
  <si>
    <t>Odběr 2-hod. směsného vzorku OV</t>
  </si>
  <si>
    <t>Analýza vody NEL</t>
  </si>
  <si>
    <t>Analýza vody fenanthrén, chrysen</t>
  </si>
  <si>
    <t>Analýza vody benzen</t>
  </si>
  <si>
    <t>Analýza OV (pH, T, BSK5, CHSKCr, NL105, N-NH4+, NCelk., Nanorg., PCelk., RAS, CN-Celk., CN-, NEL, EL, PAL-A, FN1, AOX, PAU celk., C10-C40</t>
  </si>
  <si>
    <t xml:space="preserve">Analýza OV (Hg,Cu, Ni, CrCelk.,  Cr 6+, Pb, As, Zn, Cd, Sn, Salmonella sp       </t>
  </si>
  <si>
    <t>Měření provozních parametrů sanační jednotky</t>
  </si>
  <si>
    <t>měření</t>
  </si>
  <si>
    <t xml:space="preserve">Měření volné fáze RL, dehtů a  hladiny podzemní vody ve vrtech </t>
  </si>
  <si>
    <t>9. Sled, řízení a koordinace prací</t>
  </si>
  <si>
    <t>Řízení prací - vedoucí projektu</t>
  </si>
  <si>
    <t>Odborný dohled - hydrogeolog</t>
  </si>
  <si>
    <t>Odborný dohled - statik</t>
  </si>
  <si>
    <t>Plnění databáze SEKM</t>
  </si>
  <si>
    <t>10. Vyhodnocení prací</t>
  </si>
  <si>
    <t>Etapové zprávy sanace</t>
  </si>
  <si>
    <t>Závěrečná zpráva sanace</t>
  </si>
  <si>
    <t xml:space="preserve">Celkem </t>
  </si>
  <si>
    <t>DPH 21%</t>
  </si>
  <si>
    <t>Celkem včetně 21% DPH</t>
  </si>
  <si>
    <t>Název</t>
  </si>
  <si>
    <t>CPV</t>
  </si>
  <si>
    <t>Stavební práce</t>
  </si>
  <si>
    <t>Práce spojené s přípravou staveniště</t>
  </si>
  <si>
    <t>45100000-8</t>
  </si>
  <si>
    <t>Demolice, příprava staveniště a odklizovací práce</t>
  </si>
  <si>
    <t>45111000-8</t>
  </si>
  <si>
    <t>Výkopové a zemní práce</t>
  </si>
  <si>
    <t>45112000-5</t>
  </si>
  <si>
    <t>Navážka a rekultivace půdy</t>
  </si>
  <si>
    <t>45112300-8</t>
  </si>
  <si>
    <t>Stavební práce celkem</t>
  </si>
  <si>
    <t>Služby</t>
  </si>
  <si>
    <t>Likvidace kontaminované půdy</t>
  </si>
  <si>
    <t>90522200-4</t>
  </si>
  <si>
    <t>Čištění nebo sanace znečištěných podzemních vod</t>
  </si>
  <si>
    <t>90733900-3</t>
  </si>
  <si>
    <t>Služby vztahující se ke kontaminované půdě</t>
  </si>
  <si>
    <t>90522000-2</t>
  </si>
  <si>
    <t>Sledování, monitorování znečišťujících látek a sanace</t>
  </si>
  <si>
    <t>90740000-6</t>
  </si>
  <si>
    <t>Služby související se znečišťováním ropou</t>
  </si>
  <si>
    <t>90741000-3</t>
  </si>
  <si>
    <t>Služby celkem</t>
  </si>
  <si>
    <r>
      <t>Analýza vody C</t>
    </r>
    <r>
      <rPr>
        <vertAlign val="subscript"/>
        <sz val="11"/>
        <rFont val="Arial"/>
        <family val="2"/>
      </rPr>
      <t>10</t>
    </r>
    <r>
      <rPr>
        <sz val="11"/>
        <color theme="1"/>
        <rFont val="Arial"/>
        <family val="2"/>
      </rPr>
      <t>-C</t>
    </r>
    <r>
      <rPr>
        <vertAlign val="subscript"/>
        <sz val="11"/>
        <rFont val="Arial"/>
        <family val="2"/>
      </rPr>
      <t>40</t>
    </r>
  </si>
  <si>
    <t>JMP, a.s., lokalita Uherské Hradiště - PROJEKTOVÁ DOKUMENTACE SANAČNÍHO ZÁSAHU - neoceněný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</si>
</sst>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/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3" borderId="3" xfId="0" applyFont="1" applyFill="1" applyBorder="1"/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4" borderId="3" xfId="0" applyFont="1" applyFill="1" applyBorder="1"/>
    <xf numFmtId="0" fontId="2" fillId="4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6" borderId="3" xfId="0" applyFont="1" applyFill="1" applyBorder="1"/>
    <xf numFmtId="4" fontId="2" fillId="0" borderId="4" xfId="0" applyNumberFormat="1" applyFont="1" applyFill="1" applyBorder="1" applyAlignment="1">
      <alignment horizontal="center"/>
    </xf>
    <xf numFmtId="0" fontId="2" fillId="7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8" borderId="11" xfId="0" applyFont="1" applyFill="1" applyBorder="1"/>
    <xf numFmtId="0" fontId="2" fillId="8" borderId="3" xfId="0" applyFont="1" applyFill="1" applyBorder="1"/>
    <xf numFmtId="0" fontId="2" fillId="9" borderId="3" xfId="0" applyFont="1" applyFill="1" applyBorder="1"/>
    <xf numFmtId="0" fontId="2" fillId="10" borderId="3" xfId="0" applyFont="1" applyFill="1" applyBorder="1"/>
    <xf numFmtId="0" fontId="2" fillId="0" borderId="11" xfId="0" applyFont="1" applyBorder="1"/>
    <xf numFmtId="0" fontId="3" fillId="11" borderId="12" xfId="0" applyFont="1" applyFill="1" applyBorder="1"/>
    <xf numFmtId="0" fontId="3" fillId="11" borderId="13" xfId="0" applyFont="1" applyFill="1" applyBorder="1"/>
    <xf numFmtId="4" fontId="3" fillId="11" borderId="14" xfId="0" applyNumberFormat="1" applyFont="1" applyFill="1" applyBorder="1"/>
    <xf numFmtId="4" fontId="3" fillId="11" borderId="15" xfId="0" applyNumberFormat="1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4" fontId="3" fillId="0" borderId="17" xfId="0" applyNumberFormat="1" applyFont="1" applyFill="1" applyBorder="1"/>
    <xf numFmtId="4" fontId="3" fillId="0" borderId="18" xfId="0" applyNumberFormat="1" applyFont="1" applyFill="1" applyBorder="1"/>
    <xf numFmtId="0" fontId="3" fillId="11" borderId="16" xfId="0" applyFont="1" applyFill="1" applyBorder="1"/>
    <xf numFmtId="0" fontId="3" fillId="11" borderId="17" xfId="0" applyFont="1" applyFill="1" applyBorder="1"/>
    <xf numFmtId="4" fontId="3" fillId="11" borderId="18" xfId="0" applyNumberFormat="1" applyFont="1" applyFill="1" applyBorder="1"/>
    <xf numFmtId="0" fontId="4" fillId="0" borderId="0" xfId="0" applyFont="1"/>
    <xf numFmtId="0" fontId="2" fillId="0" borderId="12" xfId="0" applyFont="1" applyBorder="1"/>
    <xf numFmtId="0" fontId="2" fillId="0" borderId="14" xfId="0" applyFont="1" applyBorder="1"/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2" borderId="0" xfId="0" applyFont="1" applyFill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3" xfId="0" applyFont="1" applyFill="1" applyBorder="1" applyAlignment="1">
      <alignment horizontal="center"/>
    </xf>
    <xf numFmtId="0" fontId="2" fillId="4" borderId="24" xfId="0" applyFont="1" applyFill="1" applyBorder="1"/>
    <xf numFmtId="0" fontId="2" fillId="4" borderId="23" xfId="0" applyFont="1" applyFill="1" applyBorder="1" applyAlignment="1">
      <alignment horizontal="center"/>
    </xf>
    <xf numFmtId="4" fontId="2" fillId="4" borderId="25" xfId="0" applyNumberFormat="1" applyFont="1" applyFill="1" applyBorder="1"/>
    <xf numFmtId="0" fontId="2" fillId="5" borderId="24" xfId="0" applyFont="1" applyFill="1" applyBorder="1"/>
    <xf numFmtId="0" fontId="2" fillId="5" borderId="23" xfId="0" applyFont="1" applyFill="1" applyBorder="1" applyAlignment="1">
      <alignment horizontal="center"/>
    </xf>
    <xf numFmtId="4" fontId="2" fillId="5" borderId="25" xfId="0" applyNumberFormat="1" applyFont="1" applyFill="1" applyBorder="1"/>
    <xf numFmtId="0" fontId="2" fillId="12" borderId="26" xfId="0" applyFont="1" applyFill="1" applyBorder="1"/>
    <xf numFmtId="0" fontId="2" fillId="12" borderId="27" xfId="0" applyFont="1" applyFill="1" applyBorder="1"/>
    <xf numFmtId="0" fontId="2" fillId="12" borderId="28" xfId="0" applyFont="1" applyFill="1" applyBorder="1" applyAlignment="1">
      <alignment horizontal="center"/>
    </xf>
    <xf numFmtId="4" fontId="2" fillId="12" borderId="29" xfId="0" applyNumberFormat="1" applyFont="1" applyFill="1" applyBorder="1"/>
    <xf numFmtId="0" fontId="2" fillId="12" borderId="21" xfId="0" applyFont="1" applyFill="1" applyBorder="1"/>
    <xf numFmtId="0" fontId="2" fillId="12" borderId="22" xfId="0" applyFont="1" applyFill="1" applyBorder="1" applyAlignment="1">
      <alignment horizontal="center"/>
    </xf>
    <xf numFmtId="4" fontId="2" fillId="12" borderId="2" xfId="0" applyNumberFormat="1" applyFont="1" applyFill="1" applyBorder="1"/>
    <xf numFmtId="0" fontId="2" fillId="7" borderId="24" xfId="0" applyFont="1" applyFill="1" applyBorder="1"/>
    <xf numFmtId="0" fontId="2" fillId="7" borderId="23" xfId="0" applyFont="1" applyFill="1" applyBorder="1" applyAlignment="1">
      <alignment horizontal="center"/>
    </xf>
    <xf numFmtId="4" fontId="2" fillId="7" borderId="25" xfId="0" applyNumberFormat="1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2" fillId="6" borderId="23" xfId="0" applyFont="1" applyFill="1" applyBorder="1" applyAlignment="1">
      <alignment horizontal="center"/>
    </xf>
    <xf numFmtId="4" fontId="2" fillId="6" borderId="25" xfId="0" applyNumberFormat="1" applyFont="1" applyFill="1" applyBorder="1"/>
    <xf numFmtId="0" fontId="2" fillId="8" borderId="24" xfId="0" applyFont="1" applyFill="1" applyBorder="1"/>
    <xf numFmtId="0" fontId="2" fillId="8" borderId="23" xfId="0" applyFont="1" applyFill="1" applyBorder="1" applyAlignment="1">
      <alignment horizontal="center"/>
    </xf>
    <xf numFmtId="4" fontId="2" fillId="8" borderId="25" xfId="0" applyNumberFormat="1" applyFont="1" applyFill="1" applyBorder="1"/>
    <xf numFmtId="0" fontId="2" fillId="9" borderId="30" xfId="0" applyFont="1" applyFill="1" applyBorder="1"/>
    <xf numFmtId="0" fontId="2" fillId="9" borderId="23" xfId="0" applyFont="1" applyFill="1" applyBorder="1" applyAlignment="1">
      <alignment horizontal="center"/>
    </xf>
    <xf numFmtId="4" fontId="2" fillId="9" borderId="31" xfId="0" applyNumberFormat="1" applyFont="1" applyFill="1" applyBorder="1"/>
    <xf numFmtId="0" fontId="2" fillId="10" borderId="30" xfId="0" applyFont="1" applyFill="1" applyBorder="1"/>
    <xf numFmtId="0" fontId="2" fillId="10" borderId="32" xfId="0" applyFont="1" applyFill="1" applyBorder="1" applyAlignment="1">
      <alignment horizontal="center"/>
    </xf>
    <xf numFmtId="4" fontId="2" fillId="10" borderId="31" xfId="0" applyNumberFormat="1" applyFont="1" applyFill="1" applyBorder="1"/>
    <xf numFmtId="0" fontId="2" fillId="0" borderId="28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4" fontId="2" fillId="0" borderId="29" xfId="0" applyNumberFormat="1" applyFont="1" applyBorder="1"/>
    <xf numFmtId="0" fontId="3" fillId="0" borderId="0" xfId="0" applyFont="1"/>
    <xf numFmtId="0" fontId="6" fillId="13" borderId="33" xfId="0" applyFont="1" applyFill="1" applyBorder="1"/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justify"/>
    </xf>
    <xf numFmtId="0" fontId="6" fillId="13" borderId="2" xfId="0" applyFont="1" applyFill="1" applyBorder="1" applyAlignment="1">
      <alignment horizontal="center"/>
    </xf>
    <xf numFmtId="0" fontId="6" fillId="13" borderId="5" xfId="0" applyFont="1" applyFill="1" applyBorder="1"/>
    <xf numFmtId="0" fontId="6" fillId="13" borderId="6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/>
    </xf>
    <xf numFmtId="0" fontId="6" fillId="13" borderId="34" xfId="0" applyFont="1" applyFill="1" applyBorder="1"/>
    <xf numFmtId="0" fontId="6" fillId="13" borderId="35" xfId="0" applyFont="1" applyFill="1" applyBorder="1"/>
    <xf numFmtId="0" fontId="6" fillId="13" borderId="36" xfId="0" applyFont="1" applyFill="1" applyBorder="1"/>
    <xf numFmtId="0" fontId="3" fillId="2" borderId="33" xfId="0" applyFont="1" applyFill="1" applyBorder="1"/>
    <xf numFmtId="4" fontId="5" fillId="0" borderId="25" xfId="0" applyNumberFormat="1" applyFont="1" applyBorder="1"/>
    <xf numFmtId="4" fontId="5" fillId="0" borderId="4" xfId="0" applyNumberFormat="1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4" fontId="6" fillId="0" borderId="37" xfId="0" applyNumberFormat="1" applyFont="1" applyBorder="1"/>
    <xf numFmtId="0" fontId="3" fillId="3" borderId="38" xfId="0" applyFont="1" applyFill="1" applyBorder="1"/>
    <xf numFmtId="4" fontId="5" fillId="0" borderId="39" xfId="0" applyNumberFormat="1" applyFont="1" applyBorder="1"/>
    <xf numFmtId="0" fontId="7" fillId="0" borderId="40" xfId="0" applyFont="1" applyBorder="1" applyAlignment="1">
      <alignment horizontal="right"/>
    </xf>
    <xf numFmtId="0" fontId="3" fillId="4" borderId="11" xfId="0" applyFont="1" applyFill="1" applyBorder="1"/>
    <xf numFmtId="4" fontId="5" fillId="0" borderId="2" xfId="0" applyNumberFormat="1" applyFont="1" applyBorder="1"/>
    <xf numFmtId="0" fontId="5" fillId="4" borderId="11" xfId="0" applyFont="1" applyFill="1" applyBorder="1"/>
    <xf numFmtId="0" fontId="7" fillId="0" borderId="26" xfId="0" applyFont="1" applyFill="1" applyBorder="1" applyAlignment="1">
      <alignment horizontal="right"/>
    </xf>
    <xf numFmtId="4" fontId="6" fillId="0" borderId="31" xfId="0" applyNumberFormat="1" applyFont="1" applyBorder="1"/>
    <xf numFmtId="0" fontId="3" fillId="5" borderId="11" xfId="0" applyFont="1" applyFill="1" applyBorder="1"/>
    <xf numFmtId="4" fontId="6" fillId="0" borderId="29" xfId="0" applyNumberFormat="1" applyFont="1" applyBorder="1"/>
    <xf numFmtId="0" fontId="3" fillId="6" borderId="33" xfId="0" applyFont="1" applyFill="1" applyBorder="1"/>
    <xf numFmtId="0" fontId="7" fillId="0" borderId="3" xfId="0" applyFont="1" applyFill="1" applyBorder="1" applyAlignment="1">
      <alignment horizontal="right"/>
    </xf>
    <xf numFmtId="4" fontId="6" fillId="0" borderId="25" xfId="0" applyNumberFormat="1" applyFont="1" applyBorder="1"/>
    <xf numFmtId="0" fontId="3" fillId="7" borderId="3" xfId="0" applyFont="1" applyFill="1" applyBorder="1"/>
    <xf numFmtId="0" fontId="3" fillId="8" borderId="33" xfId="0" applyFont="1" applyFill="1" applyBorder="1"/>
    <xf numFmtId="0" fontId="3" fillId="9" borderId="11" xfId="0" applyFont="1" applyFill="1" applyBorder="1"/>
    <xf numFmtId="0" fontId="5" fillId="0" borderId="41" xfId="0" applyFont="1" applyBorder="1"/>
    <xf numFmtId="0" fontId="3" fillId="10" borderId="33" xfId="0" applyFont="1" applyFill="1" applyBorder="1"/>
    <xf numFmtId="4" fontId="5" fillId="0" borderId="41" xfId="0" applyNumberFormat="1" applyFont="1" applyBorder="1"/>
    <xf numFmtId="0" fontId="3" fillId="0" borderId="22" xfId="0" applyFont="1" applyBorder="1"/>
    <xf numFmtId="4" fontId="6" fillId="0" borderId="2" xfId="0" applyNumberFormat="1" applyFont="1" applyBorder="1"/>
    <xf numFmtId="0" fontId="5" fillId="2" borderId="42" xfId="0" applyFont="1" applyFill="1" applyBorder="1"/>
    <xf numFmtId="0" fontId="5" fillId="2" borderId="43" xfId="0" applyFont="1" applyFill="1" applyBorder="1" applyAlignment="1">
      <alignment horizontal="center"/>
    </xf>
    <xf numFmtId="4" fontId="5" fillId="2" borderId="41" xfId="0" applyNumberFormat="1" applyFont="1" applyFill="1" applyBorder="1"/>
    <xf numFmtId="4" fontId="5" fillId="3" borderId="25" xfId="0" applyNumberFormat="1" applyFont="1" applyFill="1" applyBorder="1"/>
    <xf numFmtId="0" fontId="3" fillId="12" borderId="33" xfId="0" applyFont="1" applyFill="1" applyBorder="1"/>
    <xf numFmtId="0" fontId="5" fillId="7" borderId="3" xfId="0" applyFont="1" applyFill="1" applyBorder="1"/>
    <xf numFmtId="0" fontId="3" fillId="0" borderId="44" xfId="0" applyFont="1" applyBorder="1"/>
    <xf numFmtId="0" fontId="3" fillId="0" borderId="45" xfId="0" applyFont="1" applyBorder="1"/>
    <xf numFmtId="4" fontId="3" fillId="0" borderId="46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9" borderId="3" xfId="0" applyFont="1" applyFill="1" applyBorder="1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 topLeftCell="A19">
      <selection activeCell="G10" sqref="G10"/>
    </sheetView>
  </sheetViews>
  <sheetFormatPr defaultColWidth="9.140625" defaultRowHeight="15"/>
  <cols>
    <col min="1" max="1" width="71.140625" style="1" customWidth="1"/>
    <col min="2" max="2" width="9.140625" style="1" customWidth="1"/>
    <col min="3" max="3" width="12.140625" style="1" customWidth="1"/>
    <col min="4" max="4" width="13.57421875" style="1" customWidth="1"/>
    <col min="5" max="5" width="18.7109375" style="1" customWidth="1"/>
    <col min="6" max="16384" width="9.140625" style="1" customWidth="1"/>
  </cols>
  <sheetData>
    <row r="1" ht="15">
      <c r="A1" s="90" t="s">
        <v>108</v>
      </c>
    </row>
    <row r="2" ht="15">
      <c r="A2" s="90" t="s">
        <v>0</v>
      </c>
    </row>
    <row r="3" ht="15" thickBot="1"/>
    <row r="4" spans="1:5" ht="28.5">
      <c r="A4" s="91" t="s">
        <v>1</v>
      </c>
      <c r="B4" s="92" t="s">
        <v>2</v>
      </c>
      <c r="C4" s="93" t="s">
        <v>3</v>
      </c>
      <c r="D4" s="93" t="s">
        <v>4</v>
      </c>
      <c r="E4" s="94" t="s">
        <v>5</v>
      </c>
    </row>
    <row r="5" spans="1:5" ht="15">
      <c r="A5" s="95"/>
      <c r="B5" s="96"/>
      <c r="C5" s="96"/>
      <c r="D5" s="96"/>
      <c r="E5" s="97"/>
    </row>
    <row r="6" spans="1:5" ht="15" thickBot="1">
      <c r="A6" s="98"/>
      <c r="B6" s="99"/>
      <c r="C6" s="99"/>
      <c r="D6" s="99"/>
      <c r="E6" s="100"/>
    </row>
    <row r="7" spans="1:5" ht="15">
      <c r="A7" s="101" t="s">
        <v>6</v>
      </c>
      <c r="B7" s="2"/>
      <c r="C7" s="2"/>
      <c r="D7" s="2"/>
      <c r="E7" s="3"/>
    </row>
    <row r="8" spans="1:5" ht="15">
      <c r="A8" s="4" t="s">
        <v>7</v>
      </c>
      <c r="B8" s="5" t="s">
        <v>8</v>
      </c>
      <c r="C8" s="5">
        <v>1</v>
      </c>
      <c r="D8" s="6"/>
      <c r="E8" s="102">
        <f>C8*D8</f>
        <v>0</v>
      </c>
    </row>
    <row r="9" spans="1:5" ht="15">
      <c r="A9" s="4" t="s">
        <v>9</v>
      </c>
      <c r="B9" s="5" t="s">
        <v>10</v>
      </c>
      <c r="C9" s="5">
        <v>40</v>
      </c>
      <c r="D9" s="6"/>
      <c r="E9" s="102">
        <f>C9*D9</f>
        <v>0</v>
      </c>
    </row>
    <row r="10" spans="1:5" ht="15">
      <c r="A10" s="4" t="s">
        <v>11</v>
      </c>
      <c r="B10" s="5" t="s">
        <v>8</v>
      </c>
      <c r="C10" s="5">
        <v>1</v>
      </c>
      <c r="D10" s="103"/>
      <c r="E10" s="102">
        <f>C10*D10</f>
        <v>0</v>
      </c>
    </row>
    <row r="11" spans="1:5" ht="15">
      <c r="A11" s="4" t="s">
        <v>12</v>
      </c>
      <c r="B11" s="5" t="s">
        <v>13</v>
      </c>
      <c r="C11" s="5">
        <v>40</v>
      </c>
      <c r="D11" s="6"/>
      <c r="E11" s="102">
        <f>C11*D11</f>
        <v>0</v>
      </c>
    </row>
    <row r="12" spans="1:5" ht="15">
      <c r="A12" s="7" t="s">
        <v>14</v>
      </c>
      <c r="B12" s="8" t="s">
        <v>13</v>
      </c>
      <c r="C12" s="8">
        <v>25</v>
      </c>
      <c r="D12" s="9"/>
      <c r="E12" s="102">
        <f>C12*D12</f>
        <v>0</v>
      </c>
    </row>
    <row r="13" spans="1:5" ht="15" thickBot="1">
      <c r="A13" s="104" t="s">
        <v>15</v>
      </c>
      <c r="B13" s="10"/>
      <c r="C13" s="10"/>
      <c r="D13" s="11"/>
      <c r="E13" s="105">
        <f>SUM(E8:E12)</f>
        <v>0</v>
      </c>
    </row>
    <row r="14" spans="1:5" ht="15">
      <c r="A14" s="106" t="s">
        <v>16</v>
      </c>
      <c r="B14" s="12"/>
      <c r="C14" s="12"/>
      <c r="D14" s="13"/>
      <c r="E14" s="107"/>
    </row>
    <row r="15" spans="1:5" ht="15">
      <c r="A15" s="14" t="s">
        <v>17</v>
      </c>
      <c r="B15" s="5" t="s">
        <v>18</v>
      </c>
      <c r="C15" s="5">
        <v>520</v>
      </c>
      <c r="D15" s="6"/>
      <c r="E15" s="102">
        <f>C15*D15</f>
        <v>0</v>
      </c>
    </row>
    <row r="16" spans="1:5" ht="15">
      <c r="A16" s="14" t="s">
        <v>19</v>
      </c>
      <c r="B16" s="5" t="s">
        <v>20</v>
      </c>
      <c r="C16" s="5">
        <v>330</v>
      </c>
      <c r="D16" s="6"/>
      <c r="E16" s="102">
        <f>C16*D16</f>
        <v>0</v>
      </c>
    </row>
    <row r="17" spans="1:5" ht="15">
      <c r="A17" s="14" t="s">
        <v>21</v>
      </c>
      <c r="B17" s="5" t="s">
        <v>22</v>
      </c>
      <c r="C17" s="5">
        <v>772</v>
      </c>
      <c r="D17" s="6"/>
      <c r="E17" s="102">
        <f>C17*D17</f>
        <v>0</v>
      </c>
    </row>
    <row r="18" spans="1:5" ht="15" thickBot="1">
      <c r="A18" s="108" t="s">
        <v>15</v>
      </c>
      <c r="B18" s="15"/>
      <c r="C18" s="15"/>
      <c r="D18" s="16"/>
      <c r="E18" s="105">
        <f>SUM(E15:E17)</f>
        <v>0</v>
      </c>
    </row>
    <row r="19" spans="1:5" ht="15">
      <c r="A19" s="109" t="s">
        <v>23</v>
      </c>
      <c r="B19" s="2"/>
      <c r="C19" s="2"/>
      <c r="D19" s="17"/>
      <c r="E19" s="110"/>
    </row>
    <row r="20" spans="1:5" ht="15">
      <c r="A20" s="111" t="s">
        <v>24</v>
      </c>
      <c r="B20" s="18" t="s">
        <v>22</v>
      </c>
      <c r="C20" s="18">
        <v>486</v>
      </c>
      <c r="D20" s="19"/>
      <c r="E20" s="102">
        <f>C20*D20</f>
        <v>0</v>
      </c>
    </row>
    <row r="21" spans="1:5" ht="15">
      <c r="A21" s="20" t="s">
        <v>25</v>
      </c>
      <c r="B21" s="5" t="s">
        <v>22</v>
      </c>
      <c r="C21" s="136">
        <v>4162</v>
      </c>
      <c r="D21" s="6"/>
      <c r="E21" s="102">
        <f>C21*D21</f>
        <v>0</v>
      </c>
    </row>
    <row r="22" spans="1:5" ht="15">
      <c r="A22" s="21" t="s">
        <v>26</v>
      </c>
      <c r="B22" s="8" t="s">
        <v>18</v>
      </c>
      <c r="C22" s="22">
        <v>500</v>
      </c>
      <c r="D22" s="9"/>
      <c r="E22" s="102">
        <f>C22*D22</f>
        <v>0</v>
      </c>
    </row>
    <row r="23" spans="1:5" ht="15" thickBot="1">
      <c r="A23" s="112" t="s">
        <v>15</v>
      </c>
      <c r="B23" s="8"/>
      <c r="C23" s="8"/>
      <c r="D23" s="9"/>
      <c r="E23" s="113">
        <f>SUM(E20:E22)</f>
        <v>0</v>
      </c>
    </row>
    <row r="24" spans="1:5" ht="15">
      <c r="A24" s="114" t="s">
        <v>27</v>
      </c>
      <c r="B24" s="2"/>
      <c r="C24" s="2"/>
      <c r="D24" s="17"/>
      <c r="E24" s="110"/>
    </row>
    <row r="25" spans="1:5" ht="15">
      <c r="A25" s="23" t="s">
        <v>28</v>
      </c>
      <c r="B25" s="18" t="s">
        <v>22</v>
      </c>
      <c r="C25" s="138">
        <v>4890</v>
      </c>
      <c r="D25" s="19"/>
      <c r="E25" s="102">
        <f>C25*D25</f>
        <v>0</v>
      </c>
    </row>
    <row r="26" spans="1:5" ht="15">
      <c r="A26" s="24" t="s">
        <v>29</v>
      </c>
      <c r="B26" s="5" t="s">
        <v>20</v>
      </c>
      <c r="C26" s="136">
        <v>2433</v>
      </c>
      <c r="D26" s="6"/>
      <c r="E26" s="102">
        <f>C26*D26</f>
        <v>0</v>
      </c>
    </row>
    <row r="27" spans="1:5" ht="15">
      <c r="A27" s="24" t="s">
        <v>30</v>
      </c>
      <c r="B27" s="5" t="s">
        <v>18</v>
      </c>
      <c r="C27" s="5">
        <v>520</v>
      </c>
      <c r="D27" s="6"/>
      <c r="E27" s="102">
        <f>C27*D27</f>
        <v>0</v>
      </c>
    </row>
    <row r="28" spans="1:5" ht="15">
      <c r="A28" s="25" t="s">
        <v>31</v>
      </c>
      <c r="B28" s="8" t="s">
        <v>13</v>
      </c>
      <c r="C28" s="8">
        <v>40</v>
      </c>
      <c r="D28" s="9"/>
      <c r="E28" s="102">
        <f>C28*D28</f>
        <v>0</v>
      </c>
    </row>
    <row r="29" spans="1:5" ht="15" thickBot="1">
      <c r="A29" s="112" t="s">
        <v>15</v>
      </c>
      <c r="B29" s="10"/>
      <c r="C29" s="10"/>
      <c r="D29" s="11"/>
      <c r="E29" s="115">
        <f>SUM(E25:E28)</f>
        <v>0</v>
      </c>
    </row>
    <row r="30" spans="1:5" ht="15">
      <c r="A30" s="116" t="s">
        <v>32</v>
      </c>
      <c r="B30" s="2"/>
      <c r="C30" s="2"/>
      <c r="D30" s="17"/>
      <c r="E30" s="110"/>
    </row>
    <row r="31" spans="1:5" ht="15">
      <c r="A31" s="26" t="s">
        <v>33</v>
      </c>
      <c r="B31" s="5" t="s">
        <v>13</v>
      </c>
      <c r="C31" s="5">
        <v>15</v>
      </c>
      <c r="D31" s="6"/>
      <c r="E31" s="102">
        <f aca="true" t="shared" si="0" ref="E31:E36">C31*D31</f>
        <v>0</v>
      </c>
    </row>
    <row r="32" spans="1:5" ht="15">
      <c r="A32" s="26" t="s">
        <v>34</v>
      </c>
      <c r="B32" s="5" t="s">
        <v>35</v>
      </c>
      <c r="C32" s="5">
        <v>1</v>
      </c>
      <c r="D32" s="6"/>
      <c r="E32" s="102">
        <f t="shared" si="0"/>
        <v>0</v>
      </c>
    </row>
    <row r="33" spans="1:5" ht="15">
      <c r="A33" s="26" t="s">
        <v>36</v>
      </c>
      <c r="B33" s="5" t="s">
        <v>37</v>
      </c>
      <c r="C33" s="5">
        <v>60</v>
      </c>
      <c r="D33" s="6"/>
      <c r="E33" s="102">
        <f t="shared" si="0"/>
        <v>0</v>
      </c>
    </row>
    <row r="34" spans="1:5" ht="15">
      <c r="A34" s="26" t="s">
        <v>38</v>
      </c>
      <c r="B34" s="5" t="s">
        <v>37</v>
      </c>
      <c r="C34" s="5">
        <v>790</v>
      </c>
      <c r="D34" s="6"/>
      <c r="E34" s="102">
        <f t="shared" si="0"/>
        <v>0</v>
      </c>
    </row>
    <row r="35" spans="1:5" ht="15">
      <c r="A35" s="26" t="s">
        <v>39</v>
      </c>
      <c r="B35" s="5" t="s">
        <v>20</v>
      </c>
      <c r="C35" s="136">
        <v>130000</v>
      </c>
      <c r="D35" s="27"/>
      <c r="E35" s="102">
        <f t="shared" si="0"/>
        <v>0</v>
      </c>
    </row>
    <row r="36" spans="1:5" ht="15">
      <c r="A36" s="26" t="s">
        <v>40</v>
      </c>
      <c r="B36" s="5" t="s">
        <v>8</v>
      </c>
      <c r="C36" s="5">
        <v>1</v>
      </c>
      <c r="D36" s="6"/>
      <c r="E36" s="102">
        <f t="shared" si="0"/>
        <v>0</v>
      </c>
    </row>
    <row r="37" spans="1:5" ht="15" thickBot="1">
      <c r="A37" s="117" t="s">
        <v>15</v>
      </c>
      <c r="B37" s="5"/>
      <c r="C37" s="5"/>
      <c r="D37" s="6"/>
      <c r="E37" s="118">
        <f>SUM(E31:E36)</f>
        <v>0</v>
      </c>
    </row>
    <row r="38" spans="1:5" ht="15">
      <c r="A38" s="119" t="s">
        <v>41</v>
      </c>
      <c r="B38" s="2"/>
      <c r="C38" s="2"/>
      <c r="D38" s="17"/>
      <c r="E38" s="110"/>
    </row>
    <row r="39" spans="1:5" ht="15">
      <c r="A39" s="28" t="s">
        <v>42</v>
      </c>
      <c r="B39" s="5" t="s">
        <v>22</v>
      </c>
      <c r="C39" s="5">
        <v>154</v>
      </c>
      <c r="D39" s="6"/>
      <c r="E39" s="102">
        <f aca="true" t="shared" si="1" ref="E39:E45">C39*D39</f>
        <v>0</v>
      </c>
    </row>
    <row r="40" spans="1:5" ht="15">
      <c r="A40" s="28" t="s">
        <v>43</v>
      </c>
      <c r="B40" s="5" t="s">
        <v>22</v>
      </c>
      <c r="C40" s="136">
        <v>4162</v>
      </c>
      <c r="D40" s="6"/>
      <c r="E40" s="102">
        <f>C40*D40</f>
        <v>0</v>
      </c>
    </row>
    <row r="41" spans="1:5" ht="15">
      <c r="A41" s="28" t="s">
        <v>44</v>
      </c>
      <c r="B41" s="5" t="s">
        <v>22</v>
      </c>
      <c r="C41" s="5">
        <v>618</v>
      </c>
      <c r="D41" s="6"/>
      <c r="E41" s="102">
        <f t="shared" si="1"/>
        <v>0</v>
      </c>
    </row>
    <row r="42" spans="1:5" ht="15">
      <c r="A42" s="28" t="s">
        <v>45</v>
      </c>
      <c r="B42" s="29" t="s">
        <v>22</v>
      </c>
      <c r="C42" s="29">
        <v>154</v>
      </c>
      <c r="D42" s="6"/>
      <c r="E42" s="102">
        <f t="shared" si="1"/>
        <v>0</v>
      </c>
    </row>
    <row r="43" spans="1:5" ht="15">
      <c r="A43" s="28" t="s">
        <v>46</v>
      </c>
      <c r="B43" s="29" t="s">
        <v>22</v>
      </c>
      <c r="C43" s="137">
        <f>SUM(C40:C41)</f>
        <v>4780</v>
      </c>
      <c r="D43" s="6"/>
      <c r="E43" s="102">
        <f t="shared" si="1"/>
        <v>0</v>
      </c>
    </row>
    <row r="44" spans="1:5" ht="15">
      <c r="A44" s="28" t="s">
        <v>47</v>
      </c>
      <c r="B44" s="5" t="s">
        <v>22</v>
      </c>
      <c r="C44" s="5">
        <v>0.12</v>
      </c>
      <c r="D44" s="6"/>
      <c r="E44" s="102">
        <f t="shared" si="1"/>
        <v>0</v>
      </c>
    </row>
    <row r="45" spans="1:5" ht="15">
      <c r="A45" s="28" t="s">
        <v>48</v>
      </c>
      <c r="B45" s="5" t="s">
        <v>22</v>
      </c>
      <c r="C45" s="5">
        <v>0.4</v>
      </c>
      <c r="D45" s="6"/>
      <c r="E45" s="102">
        <f t="shared" si="1"/>
        <v>0</v>
      </c>
    </row>
    <row r="46" spans="1:5" ht="15" thickBot="1">
      <c r="A46" s="112" t="s">
        <v>15</v>
      </c>
      <c r="B46" s="8"/>
      <c r="C46" s="8"/>
      <c r="D46" s="9"/>
      <c r="E46" s="113">
        <f>SUM(E39:E45)</f>
        <v>0</v>
      </c>
    </row>
    <row r="47" spans="1:5" ht="15">
      <c r="A47" s="120" t="s">
        <v>49</v>
      </c>
      <c r="B47" s="2"/>
      <c r="C47" s="2"/>
      <c r="D47" s="17"/>
      <c r="E47" s="110"/>
    </row>
    <row r="48" spans="1:5" ht="15">
      <c r="A48" s="30" t="s">
        <v>50</v>
      </c>
      <c r="B48" s="18" t="s">
        <v>35</v>
      </c>
      <c r="C48" s="18">
        <v>110</v>
      </c>
      <c r="D48" s="19"/>
      <c r="E48" s="102">
        <f aca="true" t="shared" si="2" ref="E48:E56">C48*D48</f>
        <v>0</v>
      </c>
    </row>
    <row r="49" spans="1:5" ht="15">
      <c r="A49" s="31" t="s">
        <v>51</v>
      </c>
      <c r="B49" s="5" t="s">
        <v>35</v>
      </c>
      <c r="C49" s="5">
        <v>10</v>
      </c>
      <c r="D49" s="6"/>
      <c r="E49" s="102">
        <f t="shared" si="2"/>
        <v>0</v>
      </c>
    </row>
    <row r="50" spans="1:5" ht="15">
      <c r="A50" s="31" t="s">
        <v>52</v>
      </c>
      <c r="B50" s="5" t="s">
        <v>35</v>
      </c>
      <c r="C50" s="5">
        <v>12</v>
      </c>
      <c r="D50" s="6"/>
      <c r="E50" s="102">
        <f t="shared" si="2"/>
        <v>0</v>
      </c>
    </row>
    <row r="51" spans="1:5" ht="15">
      <c r="A51" s="31" t="s">
        <v>53</v>
      </c>
      <c r="B51" s="5" t="s">
        <v>35</v>
      </c>
      <c r="C51" s="29">
        <v>122</v>
      </c>
      <c r="D51" s="6"/>
      <c r="E51" s="102">
        <f t="shared" si="2"/>
        <v>0</v>
      </c>
    </row>
    <row r="52" spans="1:5" ht="15">
      <c r="A52" s="31" t="s">
        <v>54</v>
      </c>
      <c r="B52" s="5" t="s">
        <v>35</v>
      </c>
      <c r="C52" s="5">
        <v>122</v>
      </c>
      <c r="D52" s="6"/>
      <c r="E52" s="102">
        <f t="shared" si="2"/>
        <v>0</v>
      </c>
    </row>
    <row r="53" spans="1:5" ht="15">
      <c r="A53" s="31" t="s">
        <v>55</v>
      </c>
      <c r="B53" s="5" t="s">
        <v>35</v>
      </c>
      <c r="C53" s="5">
        <v>122</v>
      </c>
      <c r="D53" s="6"/>
      <c r="E53" s="102">
        <f t="shared" si="2"/>
        <v>0</v>
      </c>
    </row>
    <row r="54" spans="1:5" ht="15">
      <c r="A54" s="31" t="s">
        <v>56</v>
      </c>
      <c r="B54" s="5" t="s">
        <v>35</v>
      </c>
      <c r="C54" s="5">
        <v>10</v>
      </c>
      <c r="D54" s="6"/>
      <c r="E54" s="102">
        <f t="shared" si="2"/>
        <v>0</v>
      </c>
    </row>
    <row r="55" spans="1:5" ht="15">
      <c r="A55" s="31" t="s">
        <v>57</v>
      </c>
      <c r="B55" s="5" t="s">
        <v>35</v>
      </c>
      <c r="C55" s="5">
        <v>10</v>
      </c>
      <c r="D55" s="6"/>
      <c r="E55" s="102">
        <f t="shared" si="2"/>
        <v>0</v>
      </c>
    </row>
    <row r="56" spans="1:5" ht="15">
      <c r="A56" s="31" t="s">
        <v>58</v>
      </c>
      <c r="B56" s="5" t="s">
        <v>59</v>
      </c>
      <c r="C56" s="136">
        <v>7500</v>
      </c>
      <c r="D56" s="6"/>
      <c r="E56" s="102">
        <f t="shared" si="2"/>
        <v>0</v>
      </c>
    </row>
    <row r="57" spans="1:5" ht="15" thickBot="1">
      <c r="A57" s="112" t="s">
        <v>15</v>
      </c>
      <c r="B57" s="10"/>
      <c r="C57" s="10"/>
      <c r="D57" s="11"/>
      <c r="E57" s="115">
        <f>SUM(E48:E56)</f>
        <v>0</v>
      </c>
    </row>
    <row r="58" spans="1:5" ht="15">
      <c r="A58" s="121" t="s">
        <v>60</v>
      </c>
      <c r="B58" s="18"/>
      <c r="C58" s="18"/>
      <c r="D58" s="19"/>
      <c r="E58" s="122"/>
    </row>
    <row r="59" spans="1:5" ht="15">
      <c r="A59" s="32" t="s">
        <v>61</v>
      </c>
      <c r="B59" s="5" t="s">
        <v>35</v>
      </c>
      <c r="C59" s="29">
        <v>88</v>
      </c>
      <c r="D59" s="6"/>
      <c r="E59" s="102">
        <f aca="true" t="shared" si="3" ref="E59:E70">C59*D59</f>
        <v>0</v>
      </c>
    </row>
    <row r="60" spans="1:5" ht="15">
      <c r="A60" s="32" t="s">
        <v>62</v>
      </c>
      <c r="B60" s="5" t="s">
        <v>35</v>
      </c>
      <c r="C60" s="29">
        <v>66</v>
      </c>
      <c r="D60" s="6"/>
      <c r="E60" s="102">
        <f t="shared" si="3"/>
        <v>0</v>
      </c>
    </row>
    <row r="61" spans="1:5" ht="15">
      <c r="A61" s="32" t="s">
        <v>63</v>
      </c>
      <c r="B61" s="5" t="s">
        <v>35</v>
      </c>
      <c r="C61" s="29">
        <v>52</v>
      </c>
      <c r="D61" s="6"/>
      <c r="E61" s="102">
        <f t="shared" si="3"/>
        <v>0</v>
      </c>
    </row>
    <row r="62" spans="1:5" ht="15">
      <c r="A62" s="32" t="s">
        <v>64</v>
      </c>
      <c r="B62" s="5" t="s">
        <v>35</v>
      </c>
      <c r="C62" s="29">
        <v>154</v>
      </c>
      <c r="D62" s="6"/>
      <c r="E62" s="102">
        <f t="shared" si="3"/>
        <v>0</v>
      </c>
    </row>
    <row r="63" spans="1:5" ht="18.75">
      <c r="A63" s="32" t="s">
        <v>107</v>
      </c>
      <c r="B63" s="5" t="s">
        <v>35</v>
      </c>
      <c r="C63" s="29">
        <v>154</v>
      </c>
      <c r="D63" s="6"/>
      <c r="E63" s="102">
        <f t="shared" si="3"/>
        <v>0</v>
      </c>
    </row>
    <row r="64" spans="1:5" ht="15">
      <c r="A64" s="32" t="s">
        <v>65</v>
      </c>
      <c r="B64" s="5" t="s">
        <v>35</v>
      </c>
      <c r="C64" s="29">
        <v>154</v>
      </c>
      <c r="D64" s="6"/>
      <c r="E64" s="102">
        <f t="shared" si="3"/>
        <v>0</v>
      </c>
    </row>
    <row r="65" spans="1:5" ht="15">
      <c r="A65" s="32" t="s">
        <v>66</v>
      </c>
      <c r="B65" s="5" t="s">
        <v>35</v>
      </c>
      <c r="C65" s="29">
        <v>154</v>
      </c>
      <c r="D65" s="6"/>
      <c r="E65" s="102">
        <f t="shared" si="3"/>
        <v>0</v>
      </c>
    </row>
    <row r="66" spans="1:5" ht="42.75">
      <c r="A66" s="139" t="s">
        <v>67</v>
      </c>
      <c r="B66" s="5" t="s">
        <v>35</v>
      </c>
      <c r="C66" s="5">
        <v>52</v>
      </c>
      <c r="D66" s="27"/>
      <c r="E66" s="102">
        <f t="shared" si="3"/>
        <v>0</v>
      </c>
    </row>
    <row r="67" spans="1:5" ht="15">
      <c r="A67" s="32" t="s">
        <v>68</v>
      </c>
      <c r="B67" s="5" t="s">
        <v>35</v>
      </c>
      <c r="C67" s="5">
        <v>26</v>
      </c>
      <c r="D67" s="27"/>
      <c r="E67" s="102">
        <f t="shared" si="3"/>
        <v>0</v>
      </c>
    </row>
    <row r="68" spans="1:5" ht="15">
      <c r="A68" s="32" t="s">
        <v>69</v>
      </c>
      <c r="B68" s="5" t="s">
        <v>70</v>
      </c>
      <c r="C68" s="5">
        <v>24</v>
      </c>
      <c r="D68" s="6"/>
      <c r="E68" s="102">
        <f t="shared" si="3"/>
        <v>0</v>
      </c>
    </row>
    <row r="69" spans="1:5" ht="15">
      <c r="A69" s="32" t="s">
        <v>71</v>
      </c>
      <c r="B69" s="5" t="s">
        <v>70</v>
      </c>
      <c r="C69" s="5">
        <v>200</v>
      </c>
      <c r="D69" s="6"/>
      <c r="E69" s="102">
        <f t="shared" si="3"/>
        <v>0</v>
      </c>
    </row>
    <row r="70" spans="1:5" ht="15">
      <c r="A70" s="32" t="s">
        <v>58</v>
      </c>
      <c r="B70" s="5" t="s">
        <v>59</v>
      </c>
      <c r="C70" s="136">
        <v>7500</v>
      </c>
      <c r="D70" s="6"/>
      <c r="E70" s="102">
        <f t="shared" si="3"/>
        <v>0</v>
      </c>
    </row>
    <row r="71" spans="1:5" ht="15" thickBot="1">
      <c r="A71" s="112" t="s">
        <v>15</v>
      </c>
      <c r="B71" s="10"/>
      <c r="C71" s="10"/>
      <c r="D71" s="11"/>
      <c r="E71" s="115">
        <f>SUM(E59:E70)</f>
        <v>0</v>
      </c>
    </row>
    <row r="72" spans="1:5" ht="15">
      <c r="A72" s="123" t="s">
        <v>72</v>
      </c>
      <c r="B72" s="2"/>
      <c r="C72" s="2"/>
      <c r="D72" s="17"/>
      <c r="E72" s="110"/>
    </row>
    <row r="73" spans="1:5" ht="15">
      <c r="A73" s="33" t="s">
        <v>73</v>
      </c>
      <c r="B73" s="5" t="s">
        <v>10</v>
      </c>
      <c r="C73" s="29">
        <v>520</v>
      </c>
      <c r="D73" s="6"/>
      <c r="E73" s="102">
        <f>C73*D73</f>
        <v>0</v>
      </c>
    </row>
    <row r="74" spans="1:5" ht="15">
      <c r="A74" s="33" t="s">
        <v>74</v>
      </c>
      <c r="B74" s="5" t="s">
        <v>10</v>
      </c>
      <c r="C74" s="29">
        <v>780</v>
      </c>
      <c r="D74" s="6"/>
      <c r="E74" s="102">
        <f>C74*D74</f>
        <v>0</v>
      </c>
    </row>
    <row r="75" spans="1:5" ht="15">
      <c r="A75" s="33" t="s">
        <v>75</v>
      </c>
      <c r="B75" s="5" t="s">
        <v>10</v>
      </c>
      <c r="C75" s="29">
        <v>60</v>
      </c>
      <c r="D75" s="6"/>
      <c r="E75" s="102">
        <f>C75*D75</f>
        <v>0</v>
      </c>
    </row>
    <row r="76" spans="1:5" ht="15">
      <c r="A76" s="33" t="s">
        <v>76</v>
      </c>
      <c r="B76" s="5" t="s">
        <v>10</v>
      </c>
      <c r="C76" s="29">
        <v>30</v>
      </c>
      <c r="D76" s="6"/>
      <c r="E76" s="102">
        <f>C76*D76</f>
        <v>0</v>
      </c>
    </row>
    <row r="77" spans="1:5" ht="15">
      <c r="A77" s="33" t="s">
        <v>58</v>
      </c>
      <c r="B77" s="5" t="s">
        <v>59</v>
      </c>
      <c r="C77" s="137">
        <v>15000</v>
      </c>
      <c r="D77" s="6"/>
      <c r="E77" s="102">
        <f>C77*D77</f>
        <v>0</v>
      </c>
    </row>
    <row r="78" spans="1:5" ht="15" thickBot="1">
      <c r="A78" s="112" t="s">
        <v>15</v>
      </c>
      <c r="B78" s="10"/>
      <c r="C78" s="10"/>
      <c r="D78" s="11"/>
      <c r="E78" s="115">
        <f>SUM(E73:E77)</f>
        <v>0</v>
      </c>
    </row>
    <row r="79" spans="1:5" ht="15">
      <c r="A79" s="123" t="s">
        <v>77</v>
      </c>
      <c r="B79" s="2"/>
      <c r="C79" s="2"/>
      <c r="D79" s="17"/>
      <c r="E79" s="110"/>
    </row>
    <row r="80" spans="1:5" ht="15">
      <c r="A80" s="33" t="s">
        <v>78</v>
      </c>
      <c r="B80" s="5" t="s">
        <v>35</v>
      </c>
      <c r="C80" s="5">
        <v>3</v>
      </c>
      <c r="D80" s="6"/>
      <c r="E80" s="102">
        <f>C80*D80</f>
        <v>0</v>
      </c>
    </row>
    <row r="81" spans="1:5" ht="15">
      <c r="A81" s="33" t="s">
        <v>79</v>
      </c>
      <c r="B81" s="5" t="s">
        <v>35</v>
      </c>
      <c r="C81" s="5">
        <v>1</v>
      </c>
      <c r="D81" s="6"/>
      <c r="E81" s="102">
        <f>C81*D81</f>
        <v>0</v>
      </c>
    </row>
    <row r="82" spans="1:5" ht="15" thickBot="1">
      <c r="A82" s="104" t="s">
        <v>15</v>
      </c>
      <c r="B82" s="10"/>
      <c r="C82" s="10"/>
      <c r="D82" s="11"/>
      <c r="E82" s="115">
        <f>SUM(E80:E81)</f>
        <v>0</v>
      </c>
    </row>
    <row r="83" spans="1:5" ht="15" thickBot="1">
      <c r="A83" s="34"/>
      <c r="B83" s="18"/>
      <c r="C83" s="18"/>
      <c r="D83" s="19"/>
      <c r="E83" s="124"/>
    </row>
    <row r="84" spans="1:5" ht="15.75" thickBot="1">
      <c r="A84" s="35" t="s">
        <v>80</v>
      </c>
      <c r="B84" s="36"/>
      <c r="C84" s="36"/>
      <c r="D84" s="37"/>
      <c r="E84" s="38">
        <f>SUM(E13,E18,E23,E29,E37,E46,E57,E71,E78,E82)</f>
        <v>0</v>
      </c>
    </row>
    <row r="85" spans="1:5" ht="15.75" thickBot="1">
      <c r="A85" s="39" t="s">
        <v>81</v>
      </c>
      <c r="B85" s="40"/>
      <c r="C85" s="40"/>
      <c r="D85" s="41"/>
      <c r="E85" s="42">
        <f>E84*0.21</f>
        <v>0</v>
      </c>
    </row>
    <row r="86" spans="1:5" ht="15.75" thickBot="1">
      <c r="A86" s="43" t="s">
        <v>82</v>
      </c>
      <c r="B86" s="44"/>
      <c r="C86" s="44"/>
      <c r="D86" s="44"/>
      <c r="E86" s="45">
        <f>E84*1.21</f>
        <v>0</v>
      </c>
    </row>
    <row r="88" ht="15">
      <c r="E88" s="46"/>
    </row>
    <row r="89" ht="15" thickBot="1"/>
    <row r="90" spans="1:4" ht="15" thickBot="1">
      <c r="A90" s="47" t="s">
        <v>83</v>
      </c>
      <c r="B90" s="48"/>
      <c r="C90" s="49" t="s">
        <v>84</v>
      </c>
      <c r="D90" s="50" t="s">
        <v>5</v>
      </c>
    </row>
    <row r="91" spans="1:4" ht="15">
      <c r="A91" s="125" t="s">
        <v>85</v>
      </c>
      <c r="B91" s="51"/>
      <c r="C91" s="52"/>
      <c r="D91" s="126"/>
    </row>
    <row r="92" spans="1:4" ht="15">
      <c r="A92" s="53" t="s">
        <v>86</v>
      </c>
      <c r="B92" s="127"/>
      <c r="C92" s="128" t="s">
        <v>87</v>
      </c>
      <c r="D92" s="129">
        <f>SUM(E13)</f>
        <v>0</v>
      </c>
    </row>
    <row r="93" spans="1:4" ht="15">
      <c r="A93" s="54" t="s">
        <v>88</v>
      </c>
      <c r="B93" s="55"/>
      <c r="C93" s="56" t="s">
        <v>89</v>
      </c>
      <c r="D93" s="130">
        <f>SUM(E18)</f>
        <v>0</v>
      </c>
    </row>
    <row r="94" spans="1:4" ht="15">
      <c r="A94" s="20" t="s">
        <v>90</v>
      </c>
      <c r="B94" s="57"/>
      <c r="C94" s="58" t="s">
        <v>91</v>
      </c>
      <c r="D94" s="59">
        <f>SUM(E23)</f>
        <v>0</v>
      </c>
    </row>
    <row r="95" spans="1:4" ht="15">
      <c r="A95" s="24" t="s">
        <v>92</v>
      </c>
      <c r="B95" s="60"/>
      <c r="C95" s="61" t="s">
        <v>93</v>
      </c>
      <c r="D95" s="62">
        <f>SUM(E29)</f>
        <v>0</v>
      </c>
    </row>
    <row r="96" spans="1:4" ht="15" thickBot="1">
      <c r="A96" s="63" t="s">
        <v>94</v>
      </c>
      <c r="B96" s="64"/>
      <c r="C96" s="65"/>
      <c r="D96" s="66">
        <f>SUM(D92:D95)</f>
        <v>0</v>
      </c>
    </row>
    <row r="97" spans="1:4" ht="15">
      <c r="A97" s="131" t="s">
        <v>95</v>
      </c>
      <c r="B97" s="67"/>
      <c r="C97" s="68"/>
      <c r="D97" s="69"/>
    </row>
    <row r="98" spans="1:4" ht="15">
      <c r="A98" s="132" t="s">
        <v>96</v>
      </c>
      <c r="B98" s="70"/>
      <c r="C98" s="71" t="s">
        <v>97</v>
      </c>
      <c r="D98" s="72">
        <f>SUM(E46)</f>
        <v>0</v>
      </c>
    </row>
    <row r="99" spans="1:4" ht="15">
      <c r="A99" s="73" t="s">
        <v>98</v>
      </c>
      <c r="B99" s="74"/>
      <c r="C99" s="75" t="s">
        <v>99</v>
      </c>
      <c r="D99" s="76">
        <f>SUM(E37)</f>
        <v>0</v>
      </c>
    </row>
    <row r="100" spans="1:4" ht="15">
      <c r="A100" s="31" t="s">
        <v>100</v>
      </c>
      <c r="B100" s="77"/>
      <c r="C100" s="78" t="s">
        <v>101</v>
      </c>
      <c r="D100" s="79">
        <f>SUM(E57)</f>
        <v>0</v>
      </c>
    </row>
    <row r="101" spans="1:4" ht="15">
      <c r="A101" s="32" t="s">
        <v>102</v>
      </c>
      <c r="B101" s="80"/>
      <c r="C101" s="81" t="s">
        <v>103</v>
      </c>
      <c r="D101" s="82">
        <f>SUM(E71)</f>
        <v>0</v>
      </c>
    </row>
    <row r="102" spans="1:4" ht="15">
      <c r="A102" s="33" t="s">
        <v>104</v>
      </c>
      <c r="B102" s="83"/>
      <c r="C102" s="84" t="s">
        <v>105</v>
      </c>
      <c r="D102" s="85">
        <f>SUM(E78,E82)</f>
        <v>0</v>
      </c>
    </row>
    <row r="103" spans="1:4" ht="15" thickBot="1">
      <c r="A103" s="86" t="s">
        <v>106</v>
      </c>
      <c r="B103" s="87"/>
      <c r="C103" s="88"/>
      <c r="D103" s="89">
        <f>SUM(D98:D102)</f>
        <v>0</v>
      </c>
    </row>
    <row r="104" spans="1:4" ht="15.75" thickBot="1">
      <c r="A104" s="133" t="s">
        <v>5</v>
      </c>
      <c r="B104" s="134"/>
      <c r="C104" s="134"/>
      <c r="D104" s="135">
        <f>SUM(D96,D103)</f>
        <v>0</v>
      </c>
    </row>
  </sheetData>
  <sheetProtection password="EAD1" sheet="1" objects="1" scenarios="1"/>
  <protectedRanges>
    <protectedRange sqref="D8:D12 D15:D17 D20:D22 D25:D28 D31:D36 D39:D45 D48:D56 D59:D70 D73:D77 D80:D81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Gonsior</dc:creator>
  <cp:keywords/>
  <dc:description/>
  <cp:lastModifiedBy>Vlastimil Gonsior</cp:lastModifiedBy>
  <dcterms:created xsi:type="dcterms:W3CDTF">2016-08-31T12:01:49Z</dcterms:created>
  <dcterms:modified xsi:type="dcterms:W3CDTF">2016-08-31T12:16:04Z</dcterms:modified>
  <cp:category/>
  <cp:version/>
  <cp:contentType/>
  <cp:contentStatus/>
</cp:coreProperties>
</file>