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09 OŘ Rekonstrukce objektu č. 4 – ŠS CS Jíloviště\6_Vysvětlení ZD\"/>
    </mc:Choice>
  </mc:AlternateContent>
  <bookViews>
    <workbookView xWindow="14505" yWindow="-15" windowWidth="14310" windowHeight="13425" tabRatio="745" firstSheet="5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3.2" sheetId="11" r:id="rId5"/>
    <sheet name="03.2 1.1.1 Pol" sheetId="12" r:id="rId6"/>
    <sheet name="03.2 1.4.1 Pol" sheetId="13" r:id="rId7"/>
    <sheet name="03.2 1.4.2 Pol" sheetId="14" r:id="rId8"/>
    <sheet name="03.2 1.4.3 Pol" sheetId="15" r:id="rId9"/>
    <sheet name="03.2 1.4.4 Pol" sheetId="16" r:id="rId10"/>
    <sheet name="03.2 1.4.5 Pol" sheetId="17" r:id="rId11"/>
    <sheet name="03.2 2.1 Pol" sheetId="18" r:id="rId12"/>
    <sheet name="03.2 2.2 Pol" sheetId="19" r:id="rId13"/>
  </sheets>
  <externalReferences>
    <externalReference r:id="rId14"/>
    <externalReference r:id="rId15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'03.2 1.1.1 Pol'!$A$1:$M$1507</definedName>
    <definedName name="_xlnm.Print_Area" localSheetId="6">'03.2 1.4.1 Pol'!$A$1:$M$206</definedName>
    <definedName name="_xlnm.Print_Area" localSheetId="7">'03.2 1.4.2 Pol'!$A$1:$M$186</definedName>
    <definedName name="_xlnm.Print_Area" localSheetId="8">'03.2 1.4.3 Pol'!$A$1:$M$136</definedName>
    <definedName name="_xlnm.Print_Area" localSheetId="9">'03.2 1.4.4 Pol'!$A$1:$M$176</definedName>
    <definedName name="_xlnm.Print_Area" localSheetId="10">'03.2 1.4.5 Pol'!$A$1:$M$179</definedName>
    <definedName name="_xlnm.Print_Area" localSheetId="11">'03.2 2.1 Pol'!$A$1:$M$60</definedName>
    <definedName name="_xlnm.Print_Area" localSheetId="12">'03.2 2.2 Pol'!$A$1:$M$92</definedName>
    <definedName name="_xlnm.Print_Area" localSheetId="4">'Rekapitulace Objekt 03.2'!$A$1:$H$116</definedName>
    <definedName name="_xlnm.Print_Area" localSheetId="1">Stavba!$A$1:$J$93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71027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E1212" i="12" l="1"/>
  <c r="E1220" i="12"/>
  <c r="E1218" i="12"/>
  <c r="E1217" i="12"/>
  <c r="E1216" i="12"/>
  <c r="E1215" i="12"/>
  <c r="E1214" i="12"/>
  <c r="E1213" i="12"/>
  <c r="E1219" i="12"/>
  <c r="K125" i="14" l="1"/>
  <c r="I125" i="14"/>
  <c r="G125" i="14"/>
  <c r="C9" i="14"/>
  <c r="G10" i="14"/>
  <c r="G12" i="14"/>
  <c r="G14" i="14"/>
  <c r="K158" i="15"/>
  <c r="I158" i="15"/>
  <c r="G158" i="15"/>
  <c r="K156" i="15"/>
  <c r="I156" i="15"/>
  <c r="G156" i="15"/>
  <c r="K154" i="15"/>
  <c r="I154" i="15"/>
  <c r="G154" i="15"/>
  <c r="K152" i="15"/>
  <c r="I152" i="15"/>
  <c r="G152" i="15"/>
  <c r="K150" i="15"/>
  <c r="I150" i="15"/>
  <c r="G150" i="15"/>
  <c r="K148" i="15"/>
  <c r="I148" i="15"/>
  <c r="G148" i="15"/>
  <c r="K145" i="15"/>
  <c r="I145" i="15"/>
  <c r="G145" i="15"/>
  <c r="K143" i="15"/>
  <c r="I143" i="15"/>
  <c r="G143" i="15"/>
  <c r="K141" i="15"/>
  <c r="I141" i="15"/>
  <c r="G141" i="15"/>
  <c r="K139" i="15"/>
  <c r="I139" i="15"/>
  <c r="G139" i="15"/>
  <c r="K137" i="15"/>
  <c r="I137" i="15"/>
  <c r="G137" i="15"/>
  <c r="F147" i="15" l="1"/>
  <c r="K147" i="15"/>
  <c r="K134" i="15" s="1"/>
  <c r="I147" i="15"/>
  <c r="I134" i="15" s="1"/>
  <c r="F134" i="15"/>
  <c r="K108" i="13"/>
  <c r="I108" i="13"/>
  <c r="G108" i="13"/>
  <c r="K106" i="13"/>
  <c r="I106" i="13"/>
  <c r="G106" i="13"/>
  <c r="K1508" i="12" l="1"/>
  <c r="I1508" i="12"/>
  <c r="G1508" i="12"/>
  <c r="K1504" i="12"/>
  <c r="I1504" i="12"/>
  <c r="G1504" i="12"/>
  <c r="K1501" i="12"/>
  <c r="I1501" i="12"/>
  <c r="I1493" i="12" s="1"/>
  <c r="G1501" i="12"/>
  <c r="K1498" i="12"/>
  <c r="I1498" i="12"/>
  <c r="G1498" i="12"/>
  <c r="K1496" i="12"/>
  <c r="I1496" i="12"/>
  <c r="G1496" i="12"/>
  <c r="K1494" i="12"/>
  <c r="I1494" i="12"/>
  <c r="G1494" i="12"/>
  <c r="K1491" i="12"/>
  <c r="K1490" i="12" s="1"/>
  <c r="I1491" i="12"/>
  <c r="I1490" i="12" s="1"/>
  <c r="G1491" i="12"/>
  <c r="F1490" i="12" s="1"/>
  <c r="K1488" i="12"/>
  <c r="I1488" i="12"/>
  <c r="G1488" i="12"/>
  <c r="K1486" i="12"/>
  <c r="I1486" i="12"/>
  <c r="I1485" i="12" s="1"/>
  <c r="G1486" i="12"/>
  <c r="F1485" i="12"/>
  <c r="K1483" i="12"/>
  <c r="K1482" i="12" s="1"/>
  <c r="I1483" i="12"/>
  <c r="I1482" i="12" s="1"/>
  <c r="G1483" i="12"/>
  <c r="F1482" i="12" s="1"/>
  <c r="K1480" i="12"/>
  <c r="K1477" i="12" s="1"/>
  <c r="I1480" i="12"/>
  <c r="G1480" i="12"/>
  <c r="K1478" i="12"/>
  <c r="I1478" i="12"/>
  <c r="I1477" i="12" s="1"/>
  <c r="G1478" i="12"/>
  <c r="K1475" i="12"/>
  <c r="I1475" i="12"/>
  <c r="G1475" i="12"/>
  <c r="K1471" i="12"/>
  <c r="I1471" i="12"/>
  <c r="G1471" i="12"/>
  <c r="K1468" i="12"/>
  <c r="K1467" i="12" s="1"/>
  <c r="I1468" i="12"/>
  <c r="G1468" i="12"/>
  <c r="K1465" i="12"/>
  <c r="I1465" i="12"/>
  <c r="G1465" i="12"/>
  <c r="K1460" i="12"/>
  <c r="I1460" i="12"/>
  <c r="G1460" i="12"/>
  <c r="K1458" i="12"/>
  <c r="I1458" i="12"/>
  <c r="G1458" i="12"/>
  <c r="K1456" i="12"/>
  <c r="I1456" i="12"/>
  <c r="G1456" i="12"/>
  <c r="K1454" i="12"/>
  <c r="I1454" i="12"/>
  <c r="G1454" i="12"/>
  <c r="K1451" i="12"/>
  <c r="I1451" i="12"/>
  <c r="G1451" i="12"/>
  <c r="K1449" i="12"/>
  <c r="I1449" i="12"/>
  <c r="G1449" i="12"/>
  <c r="K1447" i="12"/>
  <c r="I1447" i="12"/>
  <c r="G1447" i="12"/>
  <c r="K1445" i="12"/>
  <c r="I1445" i="12"/>
  <c r="I1443" i="12" s="1"/>
  <c r="G1445" i="12"/>
  <c r="K1440" i="12"/>
  <c r="K1437" i="12" s="1"/>
  <c r="I1440" i="12"/>
  <c r="I1437" i="12" s="1"/>
  <c r="G1440" i="12"/>
  <c r="F1437" i="12" s="1"/>
  <c r="K1435" i="12"/>
  <c r="I1435" i="12"/>
  <c r="G1435" i="12"/>
  <c r="K1432" i="12"/>
  <c r="I1432" i="12"/>
  <c r="G1432" i="12"/>
  <c r="K1429" i="12"/>
  <c r="I1429" i="12"/>
  <c r="G1429" i="12"/>
  <c r="K1426" i="12"/>
  <c r="I1426" i="12"/>
  <c r="G1426" i="12"/>
  <c r="K1423" i="12"/>
  <c r="I1423" i="12"/>
  <c r="G1423" i="12"/>
  <c r="K1420" i="12"/>
  <c r="I1420" i="12"/>
  <c r="G1420" i="12"/>
  <c r="K1417" i="12"/>
  <c r="I1417" i="12"/>
  <c r="G1417" i="12"/>
  <c r="K1414" i="12"/>
  <c r="I1414" i="12"/>
  <c r="G1414" i="12"/>
  <c r="K1411" i="12"/>
  <c r="I1411" i="12"/>
  <c r="G1411" i="12"/>
  <c r="K1409" i="12"/>
  <c r="I1409" i="12"/>
  <c r="G1409" i="12"/>
  <c r="K1407" i="12"/>
  <c r="I1407" i="12"/>
  <c r="G1407" i="12"/>
  <c r="K1405" i="12"/>
  <c r="I1405" i="12"/>
  <c r="G1405" i="12"/>
  <c r="K1403" i="12"/>
  <c r="I1403" i="12"/>
  <c r="G1403" i="12"/>
  <c r="K1401" i="12"/>
  <c r="I1401" i="12"/>
  <c r="G1401" i="12"/>
  <c r="K1399" i="12"/>
  <c r="I1399" i="12"/>
  <c r="G1399" i="12"/>
  <c r="K1397" i="12"/>
  <c r="I1397" i="12"/>
  <c r="G1397" i="12"/>
  <c r="K1393" i="12"/>
  <c r="I1393" i="12"/>
  <c r="G1393" i="12"/>
  <c r="K1390" i="12"/>
  <c r="I1390" i="12"/>
  <c r="G1390" i="12"/>
  <c r="K1387" i="12"/>
  <c r="I1387" i="12"/>
  <c r="G1387" i="12"/>
  <c r="K1383" i="12"/>
  <c r="I1383" i="12"/>
  <c r="G1383" i="12"/>
  <c r="K1378" i="12"/>
  <c r="I1378" i="12"/>
  <c r="G1378" i="12"/>
  <c r="K1374" i="12"/>
  <c r="I1374" i="12"/>
  <c r="G1374" i="12"/>
  <c r="K1372" i="12"/>
  <c r="I1372" i="12"/>
  <c r="G1372" i="12"/>
  <c r="K1370" i="12"/>
  <c r="I1370" i="12"/>
  <c r="G1370" i="12"/>
  <c r="K1367" i="12"/>
  <c r="I1367" i="12"/>
  <c r="G1367" i="12"/>
  <c r="K1364" i="12"/>
  <c r="I1364" i="12"/>
  <c r="G1364" i="12"/>
  <c r="K1361" i="12"/>
  <c r="I1361" i="12"/>
  <c r="G1361" i="12"/>
  <c r="K1358" i="12"/>
  <c r="I1358" i="12"/>
  <c r="G1358" i="12"/>
  <c r="K1355" i="12"/>
  <c r="I1355" i="12"/>
  <c r="G1355" i="12"/>
  <c r="K1352" i="12"/>
  <c r="I1352" i="12"/>
  <c r="G1352" i="12"/>
  <c r="K1347" i="12"/>
  <c r="I1347" i="12"/>
  <c r="G1347" i="12"/>
  <c r="K1343" i="12"/>
  <c r="I1343" i="12"/>
  <c r="G1343" i="12"/>
  <c r="K1341" i="12"/>
  <c r="I1341" i="12"/>
  <c r="G1341" i="12"/>
  <c r="K1339" i="12"/>
  <c r="I1339" i="12"/>
  <c r="G1339" i="12"/>
  <c r="K1337" i="12"/>
  <c r="I1337" i="12"/>
  <c r="G1337" i="12"/>
  <c r="K1333" i="12"/>
  <c r="I1333" i="12"/>
  <c r="G1333" i="12"/>
  <c r="K1330" i="12"/>
  <c r="I1330" i="12"/>
  <c r="G1330" i="12"/>
  <c r="K1327" i="12"/>
  <c r="I1327" i="12"/>
  <c r="G1327" i="12"/>
  <c r="K1324" i="12"/>
  <c r="I1324" i="12"/>
  <c r="G1324" i="12"/>
  <c r="K1320" i="12"/>
  <c r="I1320" i="12"/>
  <c r="G1320" i="12"/>
  <c r="K1317" i="12"/>
  <c r="I1317" i="12"/>
  <c r="G1317" i="12"/>
  <c r="K1314" i="12"/>
  <c r="I1314" i="12"/>
  <c r="G1314" i="12"/>
  <c r="K1311" i="12"/>
  <c r="I1311" i="12"/>
  <c r="G1311" i="12"/>
  <c r="K1309" i="12"/>
  <c r="I1309" i="12"/>
  <c r="G1309" i="12"/>
  <c r="K1306" i="12"/>
  <c r="I1306" i="12"/>
  <c r="G1306" i="12"/>
  <c r="K1302" i="12"/>
  <c r="I1302" i="12"/>
  <c r="G1302" i="12"/>
  <c r="K1298" i="12"/>
  <c r="I1298" i="12"/>
  <c r="G1298" i="12"/>
  <c r="K1296" i="12"/>
  <c r="I1296" i="12"/>
  <c r="G1296" i="12"/>
  <c r="K1294" i="12"/>
  <c r="I1294" i="12"/>
  <c r="G1294" i="12"/>
  <c r="K1289" i="12"/>
  <c r="I1289" i="12"/>
  <c r="G1289" i="12"/>
  <c r="K1283" i="12"/>
  <c r="I1283" i="12"/>
  <c r="G1283" i="12"/>
  <c r="K1277" i="12"/>
  <c r="I1277" i="12"/>
  <c r="G1277" i="12"/>
  <c r="K1271" i="12"/>
  <c r="I1271" i="12"/>
  <c r="G1271" i="12"/>
  <c r="K1265" i="12"/>
  <c r="I1265" i="12"/>
  <c r="G1265" i="12"/>
  <c r="K1259" i="12"/>
  <c r="I1259" i="12"/>
  <c r="G1259" i="12"/>
  <c r="K1253" i="12"/>
  <c r="I1253" i="12"/>
  <c r="G1253" i="12"/>
  <c r="K1247" i="12"/>
  <c r="I1247" i="12"/>
  <c r="G1247" i="12"/>
  <c r="K1241" i="12"/>
  <c r="I1241" i="12"/>
  <c r="G1241" i="12"/>
  <c r="K1235" i="12"/>
  <c r="I1235" i="12"/>
  <c r="G1235" i="12"/>
  <c r="K1229" i="12"/>
  <c r="I1229" i="12"/>
  <c r="G1229" i="12"/>
  <c r="K1225" i="12"/>
  <c r="I1225" i="12"/>
  <c r="G1225" i="12"/>
  <c r="K1212" i="12"/>
  <c r="I1212" i="12"/>
  <c r="G1212" i="12"/>
  <c r="K1209" i="12"/>
  <c r="I1209" i="12"/>
  <c r="G1209" i="12"/>
  <c r="K1205" i="12"/>
  <c r="I1205" i="12"/>
  <c r="G1205" i="12"/>
  <c r="K1201" i="12"/>
  <c r="I1201" i="12"/>
  <c r="G1201" i="12"/>
  <c r="K1197" i="12"/>
  <c r="I1197" i="12"/>
  <c r="G1197" i="12"/>
  <c r="K1193" i="12"/>
  <c r="I1193" i="12"/>
  <c r="G1193" i="12"/>
  <c r="K1189" i="12"/>
  <c r="I1189" i="12"/>
  <c r="G1189" i="12"/>
  <c r="K1185" i="12"/>
  <c r="I1185" i="12"/>
  <c r="G1185" i="12"/>
  <c r="K1181" i="12"/>
  <c r="I1181" i="12"/>
  <c r="G1181" i="12"/>
  <c r="K1177" i="12"/>
  <c r="I1177" i="12"/>
  <c r="G1177" i="12"/>
  <c r="K1173" i="12"/>
  <c r="I1173" i="12"/>
  <c r="G1173" i="12"/>
  <c r="K1169" i="12"/>
  <c r="I1169" i="12"/>
  <c r="G1169" i="12"/>
  <c r="K1165" i="12"/>
  <c r="I1165" i="12"/>
  <c r="G1165" i="12"/>
  <c r="K1161" i="12"/>
  <c r="I1161" i="12"/>
  <c r="G1161" i="12"/>
  <c r="K1157" i="12"/>
  <c r="I1157" i="12"/>
  <c r="G1157" i="12"/>
  <c r="K1153" i="12"/>
  <c r="I1153" i="12"/>
  <c r="G1153" i="12"/>
  <c r="K1149" i="12"/>
  <c r="K1146" i="12" s="1"/>
  <c r="I1149" i="12"/>
  <c r="G1149" i="12"/>
  <c r="K1143" i="12"/>
  <c r="I1143" i="12"/>
  <c r="G1143" i="12"/>
  <c r="K1139" i="12"/>
  <c r="I1139" i="12"/>
  <c r="G1139" i="12"/>
  <c r="K1137" i="12"/>
  <c r="I1137" i="12"/>
  <c r="G1137" i="12"/>
  <c r="K1135" i="12"/>
  <c r="I1135" i="12"/>
  <c r="G1135" i="12"/>
  <c r="K1130" i="12"/>
  <c r="I1130" i="12"/>
  <c r="G1130" i="12"/>
  <c r="K1126" i="12"/>
  <c r="I1126" i="12"/>
  <c r="G1126" i="12"/>
  <c r="K1121" i="12"/>
  <c r="I1121" i="12"/>
  <c r="G1121" i="12"/>
  <c r="K1118" i="12"/>
  <c r="I1118" i="12"/>
  <c r="G1118" i="12"/>
  <c r="K1115" i="12"/>
  <c r="I1115" i="12"/>
  <c r="I1112" i="12" s="1"/>
  <c r="G1115" i="12"/>
  <c r="K1110" i="12"/>
  <c r="I1110" i="12"/>
  <c r="G1110" i="12"/>
  <c r="K1105" i="12"/>
  <c r="I1105" i="12"/>
  <c r="G1105" i="12"/>
  <c r="K1100" i="12"/>
  <c r="I1100" i="12"/>
  <c r="G1100" i="12"/>
  <c r="K1095" i="12"/>
  <c r="K1094" i="12" s="1"/>
  <c r="I1095" i="12"/>
  <c r="I1094" i="12" s="1"/>
  <c r="G1095" i="12"/>
  <c r="F1094" i="12" s="1"/>
  <c r="K1092" i="12"/>
  <c r="K1091" i="12" s="1"/>
  <c r="I1092" i="12"/>
  <c r="I1091" i="12" s="1"/>
  <c r="G1092" i="12"/>
  <c r="F1091" i="12" s="1"/>
  <c r="K1089" i="12"/>
  <c r="I1089" i="12"/>
  <c r="G1089" i="12"/>
  <c r="K1085" i="12"/>
  <c r="I1085" i="12"/>
  <c r="G1085" i="12"/>
  <c r="K1082" i="12"/>
  <c r="I1082" i="12"/>
  <c r="G1082" i="12"/>
  <c r="K1077" i="12"/>
  <c r="I1077" i="12"/>
  <c r="G1077" i="12"/>
  <c r="K1074" i="12"/>
  <c r="I1074" i="12"/>
  <c r="G1074" i="12"/>
  <c r="K1071" i="12"/>
  <c r="I1071" i="12"/>
  <c r="G1071" i="12"/>
  <c r="K1068" i="12"/>
  <c r="I1068" i="12"/>
  <c r="G1068" i="12"/>
  <c r="K1065" i="12"/>
  <c r="I1065" i="12"/>
  <c r="G1065" i="12"/>
  <c r="K1062" i="12"/>
  <c r="I1062" i="12"/>
  <c r="G1062" i="12"/>
  <c r="K1059" i="12"/>
  <c r="I1059" i="12"/>
  <c r="G1059" i="12"/>
  <c r="K1056" i="12"/>
  <c r="I1056" i="12"/>
  <c r="G1056" i="12"/>
  <c r="K1052" i="12"/>
  <c r="I1052" i="12"/>
  <c r="G1052" i="12"/>
  <c r="K1047" i="12"/>
  <c r="I1047" i="12"/>
  <c r="G1047" i="12"/>
  <c r="K1044" i="12"/>
  <c r="I1044" i="12"/>
  <c r="G1044" i="12"/>
  <c r="K1041" i="12"/>
  <c r="I1041" i="12"/>
  <c r="G1041" i="12"/>
  <c r="K1036" i="12"/>
  <c r="I1036" i="12"/>
  <c r="G1036" i="12"/>
  <c r="K1031" i="12"/>
  <c r="I1031" i="12"/>
  <c r="G1031" i="12"/>
  <c r="K1026" i="12"/>
  <c r="I1026" i="12"/>
  <c r="G1026" i="12"/>
  <c r="K1022" i="12"/>
  <c r="I1022" i="12"/>
  <c r="G1022" i="12"/>
  <c r="K1017" i="12"/>
  <c r="I1017" i="12"/>
  <c r="G1017" i="12"/>
  <c r="K1012" i="12"/>
  <c r="I1012" i="12"/>
  <c r="G1012" i="12"/>
  <c r="K1007" i="12"/>
  <c r="I1007" i="12"/>
  <c r="G1007" i="12"/>
  <c r="K1002" i="12"/>
  <c r="I1002" i="12"/>
  <c r="G1002" i="12"/>
  <c r="K997" i="12"/>
  <c r="I997" i="12"/>
  <c r="G997" i="12"/>
  <c r="K992" i="12"/>
  <c r="I992" i="12"/>
  <c r="G992" i="12"/>
  <c r="K987" i="12"/>
  <c r="I987" i="12"/>
  <c r="G987" i="12"/>
  <c r="K984" i="12"/>
  <c r="I984" i="12"/>
  <c r="G984" i="12"/>
  <c r="K981" i="12"/>
  <c r="I981" i="12"/>
  <c r="G981" i="12"/>
  <c r="K979" i="12"/>
  <c r="I979" i="12"/>
  <c r="G979" i="12"/>
  <c r="K977" i="12"/>
  <c r="I977" i="12"/>
  <c r="G977" i="12"/>
  <c r="K975" i="12"/>
  <c r="I975" i="12"/>
  <c r="G975" i="12"/>
  <c r="K972" i="12"/>
  <c r="I972" i="12"/>
  <c r="G972" i="12"/>
  <c r="K969" i="12"/>
  <c r="I969" i="12"/>
  <c r="G969" i="12"/>
  <c r="K967" i="12"/>
  <c r="I967" i="12"/>
  <c r="G967" i="12"/>
  <c r="K965" i="12"/>
  <c r="I965" i="12"/>
  <c r="G965" i="12"/>
  <c r="K962" i="12"/>
  <c r="I962" i="12"/>
  <c r="G962" i="12"/>
  <c r="K959" i="12"/>
  <c r="I959" i="12"/>
  <c r="G959" i="12"/>
  <c r="K956" i="12"/>
  <c r="I956" i="12"/>
  <c r="G956" i="12"/>
  <c r="K953" i="12"/>
  <c r="I953" i="12"/>
  <c r="G953" i="12"/>
  <c r="K949" i="12"/>
  <c r="I949" i="12"/>
  <c r="G949" i="12"/>
  <c r="K945" i="12"/>
  <c r="I945" i="12"/>
  <c r="G945" i="12"/>
  <c r="K941" i="12"/>
  <c r="I941" i="12"/>
  <c r="G941" i="12"/>
  <c r="K937" i="12"/>
  <c r="I937" i="12"/>
  <c r="G937" i="12"/>
  <c r="K932" i="12"/>
  <c r="I932" i="12"/>
  <c r="G932" i="12"/>
  <c r="K927" i="12"/>
  <c r="I927" i="12"/>
  <c r="G927" i="12"/>
  <c r="K923" i="12"/>
  <c r="I923" i="12"/>
  <c r="G923" i="12"/>
  <c r="K919" i="12"/>
  <c r="I919" i="12"/>
  <c r="G919" i="12"/>
  <c r="K915" i="12"/>
  <c r="I915" i="12"/>
  <c r="G915" i="12"/>
  <c r="K910" i="12"/>
  <c r="I910" i="12"/>
  <c r="G910" i="12"/>
  <c r="K906" i="12"/>
  <c r="I906" i="12"/>
  <c r="G906" i="12"/>
  <c r="K902" i="12"/>
  <c r="I902" i="12"/>
  <c r="G902" i="12"/>
  <c r="K898" i="12"/>
  <c r="I898" i="12"/>
  <c r="G898" i="12"/>
  <c r="K893" i="12"/>
  <c r="I893" i="12"/>
  <c r="G893" i="12"/>
  <c r="K891" i="12"/>
  <c r="I891" i="12"/>
  <c r="G891" i="12"/>
  <c r="K888" i="12"/>
  <c r="I888" i="12"/>
  <c r="G888" i="12"/>
  <c r="K885" i="12"/>
  <c r="I885" i="12"/>
  <c r="G885" i="12"/>
  <c r="K882" i="12"/>
  <c r="I882" i="12"/>
  <c r="G882" i="12"/>
  <c r="K879" i="12"/>
  <c r="I879" i="12"/>
  <c r="G879" i="12"/>
  <c r="K877" i="12"/>
  <c r="I877" i="12"/>
  <c r="G877" i="12"/>
  <c r="K874" i="12"/>
  <c r="I874" i="12"/>
  <c r="G874" i="12"/>
  <c r="K872" i="12"/>
  <c r="I872" i="12"/>
  <c r="G872" i="12"/>
  <c r="K870" i="12"/>
  <c r="I870" i="12"/>
  <c r="G870" i="12"/>
  <c r="K868" i="12"/>
  <c r="I868" i="12"/>
  <c r="G868" i="12"/>
  <c r="K865" i="12"/>
  <c r="I865" i="12"/>
  <c r="G865" i="12"/>
  <c r="K863" i="12"/>
  <c r="I863" i="12"/>
  <c r="G863" i="12"/>
  <c r="K861" i="12"/>
  <c r="I861" i="12"/>
  <c r="G861" i="12"/>
  <c r="K859" i="12"/>
  <c r="I859" i="12"/>
  <c r="G859" i="12"/>
  <c r="K857" i="12"/>
  <c r="I857" i="12"/>
  <c r="G857" i="12"/>
  <c r="K855" i="12"/>
  <c r="I855" i="12"/>
  <c r="G855" i="12"/>
  <c r="K851" i="12"/>
  <c r="I851" i="12"/>
  <c r="G851" i="12"/>
  <c r="K849" i="12"/>
  <c r="I849" i="12"/>
  <c r="G849" i="12"/>
  <c r="K846" i="12"/>
  <c r="I846" i="12"/>
  <c r="G846" i="12"/>
  <c r="K844" i="12"/>
  <c r="I844" i="12"/>
  <c r="G844" i="12"/>
  <c r="K842" i="12"/>
  <c r="I842" i="12"/>
  <c r="G842" i="12"/>
  <c r="K837" i="12"/>
  <c r="I837" i="12"/>
  <c r="G837" i="12"/>
  <c r="K835" i="12"/>
  <c r="I835" i="12"/>
  <c r="G835" i="12"/>
  <c r="K832" i="12"/>
  <c r="I832" i="12"/>
  <c r="G832" i="12"/>
  <c r="K830" i="12"/>
  <c r="I830" i="12"/>
  <c r="G830" i="12"/>
  <c r="K828" i="12"/>
  <c r="I828" i="12"/>
  <c r="G828" i="12"/>
  <c r="K826" i="12"/>
  <c r="I826" i="12"/>
  <c r="G826" i="12"/>
  <c r="K821" i="12"/>
  <c r="I821" i="12"/>
  <c r="G821" i="12"/>
  <c r="K817" i="12"/>
  <c r="I817" i="12"/>
  <c r="G817" i="12"/>
  <c r="K813" i="12"/>
  <c r="I813" i="12"/>
  <c r="G813" i="12"/>
  <c r="K808" i="12"/>
  <c r="I808" i="12"/>
  <c r="G808" i="12"/>
  <c r="K803" i="12"/>
  <c r="I803" i="12"/>
  <c r="G803" i="12"/>
  <c r="K799" i="12"/>
  <c r="I799" i="12"/>
  <c r="G799" i="12"/>
  <c r="K796" i="12"/>
  <c r="I796" i="12"/>
  <c r="G796" i="12"/>
  <c r="K793" i="12"/>
  <c r="I793" i="12"/>
  <c r="G793" i="12"/>
  <c r="K790" i="12"/>
  <c r="I790" i="12"/>
  <c r="G790" i="12"/>
  <c r="K786" i="12"/>
  <c r="I786" i="12"/>
  <c r="G786" i="12"/>
  <c r="K782" i="12"/>
  <c r="I782" i="12"/>
  <c r="G782" i="12"/>
  <c r="K778" i="12"/>
  <c r="I778" i="12"/>
  <c r="G778" i="12"/>
  <c r="K776" i="12"/>
  <c r="I776" i="12"/>
  <c r="G776" i="12"/>
  <c r="K771" i="12"/>
  <c r="I771" i="12"/>
  <c r="G771" i="12"/>
  <c r="K767" i="12"/>
  <c r="I767" i="12"/>
  <c r="G767" i="12"/>
  <c r="K763" i="12"/>
  <c r="I763" i="12"/>
  <c r="G763" i="12"/>
  <c r="K759" i="12"/>
  <c r="I759" i="12"/>
  <c r="G759" i="12"/>
  <c r="K755" i="12"/>
  <c r="I755" i="12"/>
  <c r="G755" i="12"/>
  <c r="K750" i="12"/>
  <c r="I750" i="12"/>
  <c r="G750" i="12"/>
  <c r="K748" i="12"/>
  <c r="I748" i="12"/>
  <c r="G748" i="12"/>
  <c r="K745" i="12"/>
  <c r="I745" i="12"/>
  <c r="G745" i="12"/>
  <c r="K743" i="12"/>
  <c r="I743" i="12"/>
  <c r="G743" i="12"/>
  <c r="K741" i="12"/>
  <c r="I741" i="12"/>
  <c r="G741" i="12"/>
  <c r="K739" i="12"/>
  <c r="I739" i="12"/>
  <c r="G739" i="12"/>
  <c r="K737" i="12"/>
  <c r="I737" i="12"/>
  <c r="G737" i="12"/>
  <c r="K733" i="12"/>
  <c r="I733" i="12"/>
  <c r="G733" i="12"/>
  <c r="K729" i="12"/>
  <c r="I729" i="12"/>
  <c r="G729" i="12"/>
  <c r="K724" i="12"/>
  <c r="I724" i="12"/>
  <c r="G724" i="12"/>
  <c r="K719" i="12"/>
  <c r="I719" i="12"/>
  <c r="G719" i="12"/>
  <c r="K714" i="12"/>
  <c r="I714" i="12"/>
  <c r="G714" i="12"/>
  <c r="K712" i="12"/>
  <c r="I712" i="12"/>
  <c r="G712" i="12"/>
  <c r="K706" i="12"/>
  <c r="I706" i="12"/>
  <c r="G706" i="12"/>
  <c r="K703" i="12"/>
  <c r="I703" i="12"/>
  <c r="G703" i="12"/>
  <c r="K699" i="12"/>
  <c r="I699" i="12"/>
  <c r="G699" i="12"/>
  <c r="K697" i="12"/>
  <c r="I697" i="12"/>
  <c r="G697" i="12"/>
  <c r="K693" i="12"/>
  <c r="I693" i="12"/>
  <c r="G693" i="12"/>
  <c r="K690" i="12"/>
  <c r="I690" i="12"/>
  <c r="G690" i="12"/>
  <c r="K688" i="12"/>
  <c r="I688" i="12"/>
  <c r="G688" i="12"/>
  <c r="K686" i="12"/>
  <c r="I686" i="12"/>
  <c r="G686" i="12"/>
  <c r="K684" i="12"/>
  <c r="I684" i="12"/>
  <c r="G684" i="12"/>
  <c r="K682" i="12"/>
  <c r="I682" i="12"/>
  <c r="G682" i="12"/>
  <c r="K680" i="12"/>
  <c r="I680" i="12"/>
  <c r="G680" i="12"/>
  <c r="K678" i="12"/>
  <c r="I678" i="12"/>
  <c r="G678" i="12"/>
  <c r="K676" i="12"/>
  <c r="I676" i="12"/>
  <c r="G676" i="12"/>
  <c r="K671" i="12"/>
  <c r="I671" i="12"/>
  <c r="G671" i="12"/>
  <c r="K666" i="12"/>
  <c r="I666" i="12"/>
  <c r="G666" i="12"/>
  <c r="K661" i="12"/>
  <c r="I661" i="12"/>
  <c r="G661" i="12"/>
  <c r="K656" i="12"/>
  <c r="I656" i="12"/>
  <c r="G656" i="12"/>
  <c r="K651" i="12"/>
  <c r="I651" i="12"/>
  <c r="G651" i="12"/>
  <c r="K645" i="12"/>
  <c r="I645" i="12"/>
  <c r="G645" i="12"/>
  <c r="K642" i="12"/>
  <c r="I642" i="12"/>
  <c r="G642" i="12"/>
  <c r="K639" i="12"/>
  <c r="I639" i="12"/>
  <c r="G639" i="12"/>
  <c r="K636" i="12"/>
  <c r="I636" i="12"/>
  <c r="G636" i="12"/>
  <c r="K633" i="12"/>
  <c r="I633" i="12"/>
  <c r="G633" i="12"/>
  <c r="K631" i="12"/>
  <c r="I631" i="12"/>
  <c r="G631" i="12"/>
  <c r="K629" i="12"/>
  <c r="I629" i="12"/>
  <c r="G629" i="12"/>
  <c r="K627" i="12"/>
  <c r="I627" i="12"/>
  <c r="G627" i="12"/>
  <c r="K625" i="12"/>
  <c r="I625" i="12"/>
  <c r="G625" i="12"/>
  <c r="K623" i="12"/>
  <c r="I623" i="12"/>
  <c r="G623" i="12"/>
  <c r="K618" i="12"/>
  <c r="I618" i="12"/>
  <c r="G618" i="12"/>
  <c r="K612" i="12"/>
  <c r="I612" i="12"/>
  <c r="G612" i="12"/>
  <c r="K607" i="12"/>
  <c r="I607" i="12"/>
  <c r="G607" i="12"/>
  <c r="K601" i="12"/>
  <c r="I601" i="12"/>
  <c r="G601" i="12"/>
  <c r="K596" i="12"/>
  <c r="I596" i="12"/>
  <c r="G596" i="12"/>
  <c r="K590" i="12"/>
  <c r="I590" i="12"/>
  <c r="G590" i="12"/>
  <c r="K584" i="12"/>
  <c r="I584" i="12"/>
  <c r="G584" i="12"/>
  <c r="K578" i="12"/>
  <c r="I578" i="12"/>
  <c r="G578" i="12"/>
  <c r="K573" i="12"/>
  <c r="I573" i="12"/>
  <c r="G573" i="12"/>
  <c r="K567" i="12"/>
  <c r="I567" i="12"/>
  <c r="G567" i="12"/>
  <c r="K565" i="12"/>
  <c r="I565" i="12"/>
  <c r="G565" i="12"/>
  <c r="K562" i="12"/>
  <c r="I562" i="12"/>
  <c r="G562" i="12"/>
  <c r="K559" i="12"/>
  <c r="I559" i="12"/>
  <c r="G559" i="12"/>
  <c r="K555" i="12"/>
  <c r="I555" i="12"/>
  <c r="G555" i="12"/>
  <c r="K553" i="12"/>
  <c r="I553" i="12"/>
  <c r="G553" i="12"/>
  <c r="K551" i="12"/>
  <c r="I551" i="12"/>
  <c r="G551" i="12"/>
  <c r="K546" i="12"/>
  <c r="I546" i="12"/>
  <c r="G546" i="12"/>
  <c r="K542" i="12"/>
  <c r="I542" i="12"/>
  <c r="G542" i="12"/>
  <c r="K540" i="12"/>
  <c r="I540" i="12"/>
  <c r="G540" i="12"/>
  <c r="K535" i="12"/>
  <c r="I535" i="12"/>
  <c r="G535" i="12"/>
  <c r="K531" i="12"/>
  <c r="I531" i="12"/>
  <c r="G531" i="12"/>
  <c r="K526" i="12"/>
  <c r="I526" i="12"/>
  <c r="G526" i="12"/>
  <c r="K523" i="12"/>
  <c r="I523" i="12"/>
  <c r="G523" i="12"/>
  <c r="K518" i="12"/>
  <c r="I518" i="12"/>
  <c r="G518" i="12"/>
  <c r="K512" i="12"/>
  <c r="I512" i="12"/>
  <c r="G512" i="12"/>
  <c r="K507" i="12"/>
  <c r="I507" i="12"/>
  <c r="G507" i="12"/>
  <c r="K501" i="12"/>
  <c r="I501" i="12"/>
  <c r="G501" i="12"/>
  <c r="K495" i="12"/>
  <c r="I495" i="12"/>
  <c r="G495" i="12"/>
  <c r="K490" i="12"/>
  <c r="I490" i="12"/>
  <c r="G490" i="12"/>
  <c r="K487" i="12"/>
  <c r="I487" i="12"/>
  <c r="G487" i="12"/>
  <c r="K485" i="12"/>
  <c r="I485" i="12"/>
  <c r="G485" i="12"/>
  <c r="K483" i="12"/>
  <c r="I483" i="12"/>
  <c r="G483" i="12"/>
  <c r="K481" i="12"/>
  <c r="I481" i="12"/>
  <c r="G481" i="12"/>
  <c r="K479" i="12"/>
  <c r="I479" i="12"/>
  <c r="G479" i="12"/>
  <c r="K477" i="12"/>
  <c r="I477" i="12"/>
  <c r="G477" i="12"/>
  <c r="K475" i="12"/>
  <c r="I475" i="12"/>
  <c r="G475" i="12"/>
  <c r="K473" i="12"/>
  <c r="I473" i="12"/>
  <c r="G473" i="12"/>
  <c r="K469" i="12"/>
  <c r="I469" i="12"/>
  <c r="G469" i="12"/>
  <c r="K467" i="12"/>
  <c r="I467" i="12"/>
  <c r="G467" i="12"/>
  <c r="K465" i="12"/>
  <c r="I465" i="12"/>
  <c r="G465" i="12"/>
  <c r="K463" i="12"/>
  <c r="I463" i="12"/>
  <c r="G463" i="12"/>
  <c r="K459" i="12"/>
  <c r="I459" i="12"/>
  <c r="G459" i="12"/>
  <c r="K456" i="12"/>
  <c r="I456" i="12"/>
  <c r="G456" i="12"/>
  <c r="K453" i="12"/>
  <c r="I453" i="12"/>
  <c r="G453" i="12"/>
  <c r="K450" i="12"/>
  <c r="I450" i="12"/>
  <c r="G450" i="12"/>
  <c r="K446" i="12"/>
  <c r="I446" i="12"/>
  <c r="G446" i="12"/>
  <c r="K441" i="12"/>
  <c r="I441" i="12"/>
  <c r="G441" i="12"/>
  <c r="K439" i="12"/>
  <c r="I439" i="12"/>
  <c r="G439" i="12"/>
  <c r="K437" i="12"/>
  <c r="I437" i="12"/>
  <c r="G437" i="12"/>
  <c r="K435" i="12"/>
  <c r="I435" i="12"/>
  <c r="G435" i="12"/>
  <c r="K430" i="12"/>
  <c r="I430" i="12"/>
  <c r="G430" i="12"/>
  <c r="K427" i="12"/>
  <c r="I427" i="12"/>
  <c r="G427" i="12"/>
  <c r="K425" i="12"/>
  <c r="I425" i="12"/>
  <c r="G425" i="12"/>
  <c r="K421" i="12"/>
  <c r="I421" i="12"/>
  <c r="G421" i="12"/>
  <c r="K419" i="12"/>
  <c r="I419" i="12"/>
  <c r="G419" i="12"/>
  <c r="K417" i="12"/>
  <c r="I417" i="12"/>
  <c r="G417" i="12"/>
  <c r="K415" i="12"/>
  <c r="I415" i="12"/>
  <c r="G415" i="12"/>
  <c r="K412" i="12"/>
  <c r="I412" i="12"/>
  <c r="G412" i="12"/>
  <c r="K407" i="12"/>
  <c r="I407" i="12"/>
  <c r="G407" i="12"/>
  <c r="K404" i="12"/>
  <c r="I404" i="12"/>
  <c r="G404" i="12"/>
  <c r="K401" i="12"/>
  <c r="I401" i="12"/>
  <c r="G401" i="12"/>
  <c r="K397" i="12"/>
  <c r="I397" i="12"/>
  <c r="G397" i="12"/>
  <c r="K392" i="12"/>
  <c r="I392" i="12"/>
  <c r="G392" i="12"/>
  <c r="K388" i="12"/>
  <c r="I388" i="12"/>
  <c r="G388" i="12"/>
  <c r="K383" i="12"/>
  <c r="I383" i="12"/>
  <c r="G383" i="12"/>
  <c r="K379" i="12"/>
  <c r="I379" i="12"/>
  <c r="G379" i="12"/>
  <c r="K377" i="12"/>
  <c r="I377" i="12"/>
  <c r="G377" i="12"/>
  <c r="K374" i="12"/>
  <c r="I374" i="12"/>
  <c r="G374" i="12"/>
  <c r="K371" i="12"/>
  <c r="I371" i="12"/>
  <c r="G371" i="12"/>
  <c r="K369" i="12"/>
  <c r="I369" i="12"/>
  <c r="G369" i="12"/>
  <c r="K366" i="12"/>
  <c r="I366" i="12"/>
  <c r="G366" i="12"/>
  <c r="K364" i="12"/>
  <c r="I364" i="12"/>
  <c r="G364" i="12"/>
  <c r="K362" i="12"/>
  <c r="I362" i="12"/>
  <c r="G362" i="12"/>
  <c r="K360" i="12"/>
  <c r="I360" i="12"/>
  <c r="G360" i="12"/>
  <c r="K358" i="12"/>
  <c r="I358" i="12"/>
  <c r="G358" i="12"/>
  <c r="K356" i="12"/>
  <c r="I356" i="12"/>
  <c r="G356" i="12"/>
  <c r="K354" i="12"/>
  <c r="I354" i="12"/>
  <c r="G354" i="12"/>
  <c r="K352" i="12"/>
  <c r="I352" i="12"/>
  <c r="G352" i="12"/>
  <c r="K350" i="12"/>
  <c r="I350" i="12"/>
  <c r="G350" i="12"/>
  <c r="K348" i="12"/>
  <c r="I348" i="12"/>
  <c r="G348" i="12"/>
  <c r="K346" i="12"/>
  <c r="I346" i="12"/>
  <c r="G346" i="12"/>
  <c r="K344" i="12"/>
  <c r="I344" i="12"/>
  <c r="G344" i="12"/>
  <c r="K342" i="12"/>
  <c r="I342" i="12"/>
  <c r="G342" i="12"/>
  <c r="K340" i="12"/>
  <c r="I340" i="12"/>
  <c r="G340" i="12"/>
  <c r="K337" i="12"/>
  <c r="I337" i="12"/>
  <c r="G337" i="12"/>
  <c r="K332" i="12"/>
  <c r="I332" i="12"/>
  <c r="G332" i="12"/>
  <c r="K329" i="12"/>
  <c r="I329" i="12"/>
  <c r="G329" i="12"/>
  <c r="K326" i="12"/>
  <c r="I326" i="12"/>
  <c r="G326" i="12"/>
  <c r="K323" i="12"/>
  <c r="I323" i="12"/>
  <c r="G323" i="12"/>
  <c r="K320" i="12"/>
  <c r="I320" i="12"/>
  <c r="G320" i="12"/>
  <c r="K317" i="12"/>
  <c r="I317" i="12"/>
  <c r="G317" i="12"/>
  <c r="K314" i="12"/>
  <c r="I314" i="12"/>
  <c r="G314" i="12"/>
  <c r="K311" i="12"/>
  <c r="I311" i="12"/>
  <c r="G311" i="12"/>
  <c r="K308" i="12"/>
  <c r="I308" i="12"/>
  <c r="G308" i="12"/>
  <c r="K305" i="12"/>
  <c r="I305" i="12"/>
  <c r="G305" i="12"/>
  <c r="K302" i="12"/>
  <c r="I302" i="12"/>
  <c r="G302" i="12"/>
  <c r="K299" i="12"/>
  <c r="I299" i="12"/>
  <c r="G299" i="12"/>
  <c r="K296" i="12"/>
  <c r="I296" i="12"/>
  <c r="G296" i="12"/>
  <c r="K293" i="12"/>
  <c r="I293" i="12"/>
  <c r="G293" i="12"/>
  <c r="K290" i="12"/>
  <c r="I290" i="12"/>
  <c r="G290" i="12"/>
  <c r="K287" i="12"/>
  <c r="I287" i="12"/>
  <c r="G287" i="12"/>
  <c r="K284" i="12"/>
  <c r="I284" i="12"/>
  <c r="G284" i="12"/>
  <c r="K281" i="12"/>
  <c r="I281" i="12"/>
  <c r="G281" i="12"/>
  <c r="K278" i="12"/>
  <c r="I278" i="12"/>
  <c r="G278" i="12"/>
  <c r="K275" i="12"/>
  <c r="I275" i="12"/>
  <c r="G275" i="12"/>
  <c r="K272" i="12"/>
  <c r="I272" i="12"/>
  <c r="G272" i="12"/>
  <c r="K267" i="12"/>
  <c r="I267" i="12"/>
  <c r="G267" i="12"/>
  <c r="K262" i="12"/>
  <c r="I262" i="12"/>
  <c r="G262" i="12"/>
  <c r="K256" i="12"/>
  <c r="I256" i="12"/>
  <c r="G256" i="12"/>
  <c r="K251" i="12"/>
  <c r="I251" i="12"/>
  <c r="G251" i="12"/>
  <c r="K245" i="12"/>
  <c r="I245" i="12"/>
  <c r="G245" i="12"/>
  <c r="K240" i="12"/>
  <c r="I240" i="12"/>
  <c r="G240" i="12"/>
  <c r="K234" i="12"/>
  <c r="I234" i="12"/>
  <c r="G234" i="12"/>
  <c r="K228" i="12"/>
  <c r="I228" i="12"/>
  <c r="G228" i="12"/>
  <c r="K222" i="12"/>
  <c r="I222" i="12"/>
  <c r="G222" i="12"/>
  <c r="K216" i="12"/>
  <c r="I216" i="12"/>
  <c r="G216" i="12"/>
  <c r="K210" i="12"/>
  <c r="I210" i="12"/>
  <c r="G210" i="12"/>
  <c r="K204" i="12"/>
  <c r="I204" i="12"/>
  <c r="G204" i="12"/>
  <c r="K198" i="12"/>
  <c r="I198" i="12"/>
  <c r="G198" i="12"/>
  <c r="K192" i="12"/>
  <c r="I192" i="12"/>
  <c r="G192" i="12"/>
  <c r="K186" i="12"/>
  <c r="I186" i="12"/>
  <c r="G186" i="12"/>
  <c r="K180" i="12"/>
  <c r="I180" i="12"/>
  <c r="G180" i="12"/>
  <c r="K174" i="12"/>
  <c r="I174" i="12"/>
  <c r="G174" i="12"/>
  <c r="K168" i="12"/>
  <c r="I168" i="12"/>
  <c r="G168" i="12"/>
  <c r="K162" i="12"/>
  <c r="I162" i="12"/>
  <c r="G162" i="12"/>
  <c r="K156" i="12"/>
  <c r="I156" i="12"/>
  <c r="G156" i="12"/>
  <c r="K150" i="12"/>
  <c r="I150" i="12"/>
  <c r="G150" i="12"/>
  <c r="K144" i="12"/>
  <c r="I144" i="12"/>
  <c r="G144" i="12"/>
  <c r="K138" i="12"/>
  <c r="I138" i="12"/>
  <c r="G138" i="12"/>
  <c r="K132" i="12"/>
  <c r="I132" i="12"/>
  <c r="G132" i="12"/>
  <c r="K127" i="12"/>
  <c r="I127" i="12"/>
  <c r="G127" i="12"/>
  <c r="K121" i="12"/>
  <c r="I121" i="12"/>
  <c r="G121" i="12"/>
  <c r="K118" i="12"/>
  <c r="I118" i="12"/>
  <c r="G118" i="12"/>
  <c r="K114" i="12"/>
  <c r="I114" i="12"/>
  <c r="G114" i="12"/>
  <c r="K109" i="12"/>
  <c r="I109" i="12"/>
  <c r="G109" i="12"/>
  <c r="K104" i="12"/>
  <c r="I104" i="12"/>
  <c r="G104" i="12"/>
  <c r="K99" i="12"/>
  <c r="I99" i="12"/>
  <c r="G99" i="12"/>
  <c r="K94" i="12"/>
  <c r="I94" i="12"/>
  <c r="G94" i="12"/>
  <c r="K90" i="12"/>
  <c r="I90" i="12"/>
  <c r="G90" i="12"/>
  <c r="K88" i="12"/>
  <c r="I88" i="12"/>
  <c r="G88" i="12"/>
  <c r="K86" i="12"/>
  <c r="I86" i="12"/>
  <c r="G86" i="12"/>
  <c r="K84" i="12"/>
  <c r="I84" i="12"/>
  <c r="G84" i="12"/>
  <c r="K82" i="12"/>
  <c r="I82" i="12"/>
  <c r="G82" i="12"/>
  <c r="K80" i="12"/>
  <c r="I80" i="12"/>
  <c r="G80" i="12"/>
  <c r="K78" i="12"/>
  <c r="I78" i="12"/>
  <c r="G78" i="12"/>
  <c r="K76" i="12"/>
  <c r="I76" i="12"/>
  <c r="G76" i="12"/>
  <c r="K74" i="12"/>
  <c r="I74" i="12"/>
  <c r="G74" i="12"/>
  <c r="K70" i="12"/>
  <c r="I70" i="12"/>
  <c r="G70" i="12"/>
  <c r="K65" i="12"/>
  <c r="I65" i="12"/>
  <c r="G65" i="12"/>
  <c r="K60" i="12"/>
  <c r="I60" i="12"/>
  <c r="G60" i="12"/>
  <c r="K57" i="12"/>
  <c r="I57" i="12"/>
  <c r="G57" i="12"/>
  <c r="K52" i="12"/>
  <c r="I52" i="12"/>
  <c r="G52" i="12"/>
  <c r="K46" i="12"/>
  <c r="I46" i="12"/>
  <c r="G46" i="12"/>
  <c r="K41" i="12"/>
  <c r="I41" i="12"/>
  <c r="G41" i="12"/>
  <c r="K36" i="12"/>
  <c r="I36" i="12"/>
  <c r="G36" i="12"/>
  <c r="K31" i="12"/>
  <c r="I31" i="12"/>
  <c r="G31" i="12"/>
  <c r="K28" i="12"/>
  <c r="I28" i="12"/>
  <c r="G28" i="12"/>
  <c r="K25" i="12"/>
  <c r="I25" i="12"/>
  <c r="G25" i="12"/>
  <c r="K21" i="12"/>
  <c r="I21" i="12"/>
  <c r="G21" i="12"/>
  <c r="K15" i="12"/>
  <c r="I15" i="12"/>
  <c r="G15" i="12"/>
  <c r="K10" i="12"/>
  <c r="I10" i="12"/>
  <c r="G10" i="12"/>
  <c r="F72" i="12" l="1"/>
  <c r="I735" i="12"/>
  <c r="K735" i="12"/>
  <c r="F752" i="12"/>
  <c r="I989" i="12"/>
  <c r="F1146" i="12"/>
  <c r="K38" i="12"/>
  <c r="F38" i="12"/>
  <c r="I497" i="12"/>
  <c r="K647" i="12"/>
  <c r="K1128" i="12"/>
  <c r="F497" i="12"/>
  <c r="I1038" i="12"/>
  <c r="I1054" i="12"/>
  <c r="I1097" i="12"/>
  <c r="F1112" i="12"/>
  <c r="K1380" i="12"/>
  <c r="K339" i="12"/>
  <c r="F339" i="12"/>
  <c r="F432" i="12"/>
  <c r="I448" i="12"/>
  <c r="F1038" i="12"/>
  <c r="F1231" i="12"/>
  <c r="I1349" i="12"/>
  <c r="K1349" i="12"/>
  <c r="I432" i="12"/>
  <c r="K497" i="12"/>
  <c r="K752" i="12"/>
  <c r="I1231" i="12"/>
  <c r="K1485" i="12"/>
  <c r="K989" i="12"/>
  <c r="K1054" i="12"/>
  <c r="F1097" i="12"/>
  <c r="F1128" i="12"/>
  <c r="I1128" i="12"/>
  <c r="K1231" i="12"/>
  <c r="F1304" i="12"/>
  <c r="F1380" i="12"/>
  <c r="F1443" i="12"/>
  <c r="F1467" i="12"/>
  <c r="K1493" i="12"/>
  <c r="I72" i="12"/>
  <c r="K432" i="12"/>
  <c r="I752" i="12"/>
  <c r="K1038" i="12"/>
  <c r="K1097" i="12"/>
  <c r="K1443" i="12"/>
  <c r="F1493" i="12"/>
  <c r="K72" i="12"/>
  <c r="K448" i="12"/>
  <c r="I38" i="12"/>
  <c r="I339" i="12"/>
  <c r="F448" i="12"/>
  <c r="F647" i="12"/>
  <c r="I647" i="12"/>
  <c r="F735" i="12"/>
  <c r="F989" i="12"/>
  <c r="F1054" i="12"/>
  <c r="K1112" i="12"/>
  <c r="I1146" i="12"/>
  <c r="I1304" i="12"/>
  <c r="K1304" i="12"/>
  <c r="F1349" i="12"/>
  <c r="I1380" i="12"/>
  <c r="I1467" i="12"/>
  <c r="F1477" i="12"/>
  <c r="G94" i="15"/>
  <c r="G92" i="15"/>
  <c r="G90" i="15"/>
  <c r="G88" i="15"/>
  <c r="G86" i="15"/>
  <c r="G84" i="15"/>
  <c r="G82" i="15"/>
  <c r="G80" i="15"/>
  <c r="G78" i="15"/>
  <c r="G76" i="15"/>
  <c r="G74" i="15"/>
  <c r="G72" i="15"/>
  <c r="G70" i="15"/>
  <c r="G68" i="15"/>
  <c r="G63" i="15"/>
  <c r="G61" i="15"/>
  <c r="G59" i="15"/>
  <c r="G57" i="15"/>
  <c r="G55" i="15"/>
  <c r="G53" i="15"/>
  <c r="G51" i="15"/>
  <c r="G49" i="15"/>
  <c r="G47" i="15"/>
  <c r="G45" i="15"/>
  <c r="G31" i="15"/>
  <c r="G29" i="15"/>
  <c r="G27" i="15"/>
  <c r="G25" i="15"/>
  <c r="G23" i="15"/>
  <c r="G21" i="15"/>
  <c r="G19" i="15"/>
  <c r="G17" i="15"/>
  <c r="G15" i="15"/>
  <c r="G13" i="15"/>
  <c r="G11" i="15"/>
  <c r="D116" i="11" l="1"/>
  <c r="BC113" i="11"/>
  <c r="AN6" i="19"/>
  <c r="O25" i="11" s="1"/>
  <c r="G9" i="19"/>
  <c r="I9" i="19"/>
  <c r="K9" i="19"/>
  <c r="G11" i="19"/>
  <c r="I11" i="19"/>
  <c r="K11" i="19"/>
  <c r="G13" i="19"/>
  <c r="I13" i="19"/>
  <c r="K13" i="19"/>
  <c r="G15" i="19"/>
  <c r="I15" i="19"/>
  <c r="K15" i="19"/>
  <c r="G17" i="19"/>
  <c r="I17" i="19"/>
  <c r="K17" i="19"/>
  <c r="G19" i="19"/>
  <c r="I19" i="19"/>
  <c r="K19" i="19"/>
  <c r="G21" i="19"/>
  <c r="I21" i="19"/>
  <c r="K21" i="19"/>
  <c r="G23" i="19"/>
  <c r="I23" i="19"/>
  <c r="K23" i="19"/>
  <c r="G25" i="19"/>
  <c r="I25" i="19"/>
  <c r="K25" i="19"/>
  <c r="G27" i="19"/>
  <c r="I27" i="19"/>
  <c r="K27" i="19"/>
  <c r="G29" i="19"/>
  <c r="I29" i="19"/>
  <c r="K29" i="19"/>
  <c r="G31" i="19"/>
  <c r="I31" i="19"/>
  <c r="K31" i="19"/>
  <c r="G33" i="19"/>
  <c r="I33" i="19"/>
  <c r="K33" i="19"/>
  <c r="G35" i="19"/>
  <c r="I35" i="19"/>
  <c r="K35" i="19"/>
  <c r="G37" i="19"/>
  <c r="I37" i="19"/>
  <c r="K37" i="19"/>
  <c r="G39" i="19"/>
  <c r="I39" i="19"/>
  <c r="K39" i="19"/>
  <c r="G41" i="19"/>
  <c r="I41" i="19"/>
  <c r="K41" i="19"/>
  <c r="G43" i="19"/>
  <c r="I43" i="19"/>
  <c r="K43" i="19"/>
  <c r="G45" i="19"/>
  <c r="I45" i="19"/>
  <c r="K45" i="19"/>
  <c r="G47" i="19"/>
  <c r="I47" i="19"/>
  <c r="K47" i="19"/>
  <c r="G50" i="19"/>
  <c r="I50" i="19"/>
  <c r="K50" i="19"/>
  <c r="G52" i="19"/>
  <c r="I52" i="19"/>
  <c r="K52" i="19"/>
  <c r="G54" i="19"/>
  <c r="I54" i="19"/>
  <c r="K54" i="19"/>
  <c r="G56" i="19"/>
  <c r="I56" i="19"/>
  <c r="K56" i="19"/>
  <c r="G58" i="19"/>
  <c r="I58" i="19"/>
  <c r="K58" i="19"/>
  <c r="G60" i="19"/>
  <c r="I60" i="19"/>
  <c r="K60" i="19"/>
  <c r="G62" i="19"/>
  <c r="I62" i="19"/>
  <c r="K62" i="19"/>
  <c r="G64" i="19"/>
  <c r="I64" i="19"/>
  <c r="K64" i="19"/>
  <c r="G66" i="19"/>
  <c r="I66" i="19"/>
  <c r="K66" i="19"/>
  <c r="G68" i="19"/>
  <c r="I68" i="19"/>
  <c r="K68" i="19"/>
  <c r="G70" i="19"/>
  <c r="I70" i="19"/>
  <c r="K70" i="19"/>
  <c r="G72" i="19"/>
  <c r="I72" i="19"/>
  <c r="K72" i="19"/>
  <c r="G74" i="19"/>
  <c r="I74" i="19"/>
  <c r="K74" i="19"/>
  <c r="G76" i="19"/>
  <c r="I76" i="19"/>
  <c r="K76" i="19"/>
  <c r="G78" i="19"/>
  <c r="I78" i="19"/>
  <c r="K78" i="19"/>
  <c r="G80" i="19"/>
  <c r="I80" i="19"/>
  <c r="K80" i="19"/>
  <c r="G82" i="19"/>
  <c r="I82" i="19"/>
  <c r="K82" i="19"/>
  <c r="G84" i="19"/>
  <c r="I84" i="19"/>
  <c r="K84" i="19"/>
  <c r="G86" i="19"/>
  <c r="I86" i="19"/>
  <c r="K86" i="19"/>
  <c r="G88" i="19"/>
  <c r="I88" i="19"/>
  <c r="K88" i="19"/>
  <c r="D111" i="11"/>
  <c r="BC105" i="11"/>
  <c r="AN6" i="18"/>
  <c r="O24" i="11" s="1"/>
  <c r="BA56" i="18"/>
  <c r="BA55" i="18"/>
  <c r="BA52" i="18"/>
  <c r="BA51" i="18"/>
  <c r="BA48" i="18"/>
  <c r="BA47" i="18"/>
  <c r="BA44" i="18"/>
  <c r="BA43" i="18"/>
  <c r="BA40" i="18"/>
  <c r="BA39" i="18"/>
  <c r="BA35" i="18"/>
  <c r="BA34" i="18"/>
  <c r="BA31" i="18"/>
  <c r="BA30" i="18"/>
  <c r="BA27" i="18"/>
  <c r="BA26" i="18"/>
  <c r="BA23" i="18"/>
  <c r="BA22" i="18"/>
  <c r="BA16" i="18"/>
  <c r="BA15" i="18"/>
  <c r="BA11" i="18"/>
  <c r="BA10" i="18"/>
  <c r="G9" i="18"/>
  <c r="I9" i="18"/>
  <c r="I8" i="18" s="1"/>
  <c r="K9" i="18"/>
  <c r="K8" i="18" s="1"/>
  <c r="G14" i="18"/>
  <c r="F13" i="18" s="1"/>
  <c r="I14" i="18"/>
  <c r="I13" i="18" s="1"/>
  <c r="K14" i="18"/>
  <c r="K13" i="18" s="1"/>
  <c r="G19" i="18"/>
  <c r="I19" i="18"/>
  <c r="K19" i="18"/>
  <c r="G21" i="18"/>
  <c r="I21" i="18"/>
  <c r="K21" i="18"/>
  <c r="G25" i="18"/>
  <c r="I25" i="18"/>
  <c r="K25" i="18"/>
  <c r="G29" i="18"/>
  <c r="I29" i="18"/>
  <c r="K29" i="18"/>
  <c r="G33" i="18"/>
  <c r="I33" i="18"/>
  <c r="K33" i="18"/>
  <c r="G38" i="18"/>
  <c r="I38" i="18"/>
  <c r="K38" i="18"/>
  <c r="G42" i="18"/>
  <c r="I42" i="18"/>
  <c r="K42" i="18"/>
  <c r="G46" i="18"/>
  <c r="I46" i="18"/>
  <c r="K46" i="18"/>
  <c r="G50" i="18"/>
  <c r="I50" i="18"/>
  <c r="K50" i="18"/>
  <c r="G54" i="18"/>
  <c r="I54" i="18"/>
  <c r="K54" i="18"/>
  <c r="D103" i="11"/>
  <c r="BC100" i="11"/>
  <c r="AN6" i="17"/>
  <c r="O23" i="11" s="1"/>
  <c r="G9" i="17"/>
  <c r="I9" i="17"/>
  <c r="K9" i="17"/>
  <c r="G11" i="17"/>
  <c r="I11" i="17"/>
  <c r="K11" i="17"/>
  <c r="G13" i="17"/>
  <c r="I13" i="17"/>
  <c r="K13" i="17"/>
  <c r="G15" i="17"/>
  <c r="I15" i="17"/>
  <c r="K15" i="17"/>
  <c r="G17" i="17"/>
  <c r="I17" i="17"/>
  <c r="K17" i="17"/>
  <c r="G19" i="17"/>
  <c r="I19" i="17"/>
  <c r="K19" i="17"/>
  <c r="G21" i="17"/>
  <c r="I21" i="17"/>
  <c r="K21" i="17"/>
  <c r="G23" i="17"/>
  <c r="I23" i="17"/>
  <c r="K23" i="17"/>
  <c r="G25" i="17"/>
  <c r="I25" i="17"/>
  <c r="K25" i="17"/>
  <c r="G27" i="17"/>
  <c r="I27" i="17"/>
  <c r="K27" i="17"/>
  <c r="G29" i="17"/>
  <c r="I29" i="17"/>
  <c r="K29" i="17"/>
  <c r="G31" i="17"/>
  <c r="I31" i="17"/>
  <c r="K31" i="17"/>
  <c r="G33" i="17"/>
  <c r="I33" i="17"/>
  <c r="K33" i="17"/>
  <c r="G35" i="17"/>
  <c r="I35" i="17"/>
  <c r="K35" i="17"/>
  <c r="G37" i="17"/>
  <c r="I37" i="17"/>
  <c r="K37" i="17"/>
  <c r="G39" i="17"/>
  <c r="I39" i="17"/>
  <c r="K39" i="17"/>
  <c r="G41" i="17"/>
  <c r="I41" i="17"/>
  <c r="K41" i="17"/>
  <c r="G43" i="17"/>
  <c r="I43" i="17"/>
  <c r="K43" i="17"/>
  <c r="G45" i="17"/>
  <c r="I45" i="17"/>
  <c r="K45" i="17"/>
  <c r="G47" i="17"/>
  <c r="I47" i="17"/>
  <c r="K47" i="17"/>
  <c r="G49" i="17"/>
  <c r="I49" i="17"/>
  <c r="K49" i="17"/>
  <c r="G51" i="17"/>
  <c r="I51" i="17"/>
  <c r="K51" i="17"/>
  <c r="G53" i="17"/>
  <c r="I53" i="17"/>
  <c r="K53" i="17"/>
  <c r="G55" i="17"/>
  <c r="I55" i="17"/>
  <c r="K55" i="17"/>
  <c r="G57" i="17"/>
  <c r="I57" i="17"/>
  <c r="K57" i="17"/>
  <c r="G59" i="17"/>
  <c r="I59" i="17"/>
  <c r="K59" i="17"/>
  <c r="G61" i="17"/>
  <c r="I61" i="17"/>
  <c r="K61" i="17"/>
  <c r="G63" i="17"/>
  <c r="I63" i="17"/>
  <c r="K63" i="17"/>
  <c r="G65" i="17"/>
  <c r="I65" i="17"/>
  <c r="K65" i="17"/>
  <c r="G67" i="17"/>
  <c r="I67" i="17"/>
  <c r="K67" i="17"/>
  <c r="G69" i="17"/>
  <c r="I69" i="17"/>
  <c r="K69" i="17"/>
  <c r="G71" i="17"/>
  <c r="I71" i="17"/>
  <c r="K71" i="17"/>
  <c r="G73" i="17"/>
  <c r="I73" i="17"/>
  <c r="K73" i="17"/>
  <c r="G75" i="17"/>
  <c r="I75" i="17"/>
  <c r="K75" i="17"/>
  <c r="G77" i="17"/>
  <c r="I77" i="17"/>
  <c r="K77" i="17"/>
  <c r="G79" i="17"/>
  <c r="I79" i="17"/>
  <c r="K79" i="17"/>
  <c r="G81" i="17"/>
  <c r="I81" i="17"/>
  <c r="K81" i="17"/>
  <c r="G83" i="17"/>
  <c r="I83" i="17"/>
  <c r="K83" i="17"/>
  <c r="G85" i="17"/>
  <c r="I85" i="17"/>
  <c r="K85" i="17"/>
  <c r="G87" i="17"/>
  <c r="I87" i="17"/>
  <c r="K87" i="17"/>
  <c r="G89" i="17"/>
  <c r="I89" i="17"/>
  <c r="K89" i="17"/>
  <c r="G91" i="17"/>
  <c r="I91" i="17"/>
  <c r="K91" i="17"/>
  <c r="G93" i="17"/>
  <c r="I93" i="17"/>
  <c r="K93" i="17"/>
  <c r="G95" i="17"/>
  <c r="I95" i="17"/>
  <c r="K95" i="17"/>
  <c r="G97" i="17"/>
  <c r="I97" i="17"/>
  <c r="K97" i="17"/>
  <c r="G99" i="17"/>
  <c r="I99" i="17"/>
  <c r="K99" i="17"/>
  <c r="G101" i="17"/>
  <c r="I101" i="17"/>
  <c r="K101" i="17"/>
  <c r="G103" i="17"/>
  <c r="I103" i="17"/>
  <c r="K103" i="17"/>
  <c r="G105" i="17"/>
  <c r="I105" i="17"/>
  <c r="K105" i="17"/>
  <c r="G107" i="17"/>
  <c r="I107" i="17"/>
  <c r="K107" i="17"/>
  <c r="G109" i="17"/>
  <c r="I109" i="17"/>
  <c r="K109" i="17"/>
  <c r="G111" i="17"/>
  <c r="I111" i="17"/>
  <c r="K111" i="17"/>
  <c r="G113" i="17"/>
  <c r="I113" i="17"/>
  <c r="K113" i="17"/>
  <c r="G115" i="17"/>
  <c r="I115" i="17"/>
  <c r="K115" i="17"/>
  <c r="G117" i="17"/>
  <c r="I117" i="17"/>
  <c r="K117" i="17"/>
  <c r="G119" i="17"/>
  <c r="I119" i="17"/>
  <c r="K119" i="17"/>
  <c r="G121" i="17"/>
  <c r="I121" i="17"/>
  <c r="K121" i="17"/>
  <c r="G123" i="17"/>
  <c r="I123" i="17"/>
  <c r="K123" i="17"/>
  <c r="G125" i="17"/>
  <c r="I125" i="17"/>
  <c r="K125" i="17"/>
  <c r="G127" i="17"/>
  <c r="I127" i="17"/>
  <c r="K127" i="17"/>
  <c r="G129" i="17"/>
  <c r="I129" i="17"/>
  <c r="K129" i="17"/>
  <c r="G131" i="17"/>
  <c r="I131" i="17"/>
  <c r="K131" i="17"/>
  <c r="G133" i="17"/>
  <c r="I133" i="17"/>
  <c r="K133" i="17"/>
  <c r="G135" i="17"/>
  <c r="I135" i="17"/>
  <c r="K135" i="17"/>
  <c r="G137" i="17"/>
  <c r="I137" i="17"/>
  <c r="K137" i="17"/>
  <c r="G139" i="17"/>
  <c r="I139" i="17"/>
  <c r="K139" i="17"/>
  <c r="G141" i="17"/>
  <c r="I141" i="17"/>
  <c r="K141" i="17"/>
  <c r="G143" i="17"/>
  <c r="I143" i="17"/>
  <c r="K143" i="17"/>
  <c r="G145" i="17"/>
  <c r="I145" i="17"/>
  <c r="K145" i="17"/>
  <c r="G147" i="17"/>
  <c r="I147" i="17"/>
  <c r="K147" i="17"/>
  <c r="G149" i="17"/>
  <c r="I149" i="17"/>
  <c r="K149" i="17"/>
  <c r="G151" i="17"/>
  <c r="I151" i="17"/>
  <c r="K151" i="17"/>
  <c r="G153" i="17"/>
  <c r="I153" i="17"/>
  <c r="K153" i="17"/>
  <c r="G155" i="17"/>
  <c r="I155" i="17"/>
  <c r="K155" i="17"/>
  <c r="G157" i="17"/>
  <c r="I157" i="17"/>
  <c r="K157" i="17"/>
  <c r="G159" i="17"/>
  <c r="I159" i="17"/>
  <c r="K159" i="17"/>
  <c r="G161" i="17"/>
  <c r="I161" i="17"/>
  <c r="K161" i="17"/>
  <c r="G163" i="17"/>
  <c r="I163" i="17"/>
  <c r="K163" i="17"/>
  <c r="G165" i="17"/>
  <c r="I165" i="17"/>
  <c r="K165" i="17"/>
  <c r="G167" i="17"/>
  <c r="I167" i="17"/>
  <c r="K167" i="17"/>
  <c r="G169" i="17"/>
  <c r="I169" i="17"/>
  <c r="K169" i="17"/>
  <c r="G171" i="17"/>
  <c r="I171" i="17"/>
  <c r="K171" i="17"/>
  <c r="G173" i="17"/>
  <c r="I173" i="17"/>
  <c r="K173" i="17"/>
  <c r="G175" i="17"/>
  <c r="I175" i="17"/>
  <c r="K175" i="17"/>
  <c r="D98" i="11"/>
  <c r="BC92" i="11"/>
  <c r="AN6" i="16"/>
  <c r="O22" i="11" s="1"/>
  <c r="BA114" i="16"/>
  <c r="BA28" i="16"/>
  <c r="G9" i="16"/>
  <c r="I9" i="16"/>
  <c r="K9" i="16"/>
  <c r="G11" i="16"/>
  <c r="I11" i="16"/>
  <c r="K11" i="16"/>
  <c r="G13" i="16"/>
  <c r="I13" i="16"/>
  <c r="K13" i="16"/>
  <c r="G15" i="16"/>
  <c r="I15" i="16"/>
  <c r="K15" i="16"/>
  <c r="G17" i="16"/>
  <c r="I17" i="16"/>
  <c r="K17" i="16"/>
  <c r="G19" i="16"/>
  <c r="I19" i="16"/>
  <c r="K19" i="16"/>
  <c r="G21" i="16"/>
  <c r="I21" i="16"/>
  <c r="K21" i="16"/>
  <c r="G23" i="16"/>
  <c r="I23" i="16"/>
  <c r="K23" i="16"/>
  <c r="G25" i="16"/>
  <c r="I25" i="16"/>
  <c r="K25" i="16"/>
  <c r="G27" i="16"/>
  <c r="I27" i="16"/>
  <c r="K27" i="16"/>
  <c r="G30" i="16"/>
  <c r="I30" i="16"/>
  <c r="K30" i="16"/>
  <c r="G32" i="16"/>
  <c r="I32" i="16"/>
  <c r="K32" i="16"/>
  <c r="G34" i="16"/>
  <c r="I34" i="16"/>
  <c r="K34" i="16"/>
  <c r="G36" i="16"/>
  <c r="I36" i="16"/>
  <c r="K36" i="16"/>
  <c r="G38" i="16"/>
  <c r="I38" i="16"/>
  <c r="K38" i="16"/>
  <c r="G40" i="16"/>
  <c r="I40" i="16"/>
  <c r="K40" i="16"/>
  <c r="G42" i="16"/>
  <c r="I42" i="16"/>
  <c r="K42" i="16"/>
  <c r="G44" i="16"/>
  <c r="I44" i="16"/>
  <c r="K44" i="16"/>
  <c r="G46" i="16"/>
  <c r="I46" i="16"/>
  <c r="K46" i="16"/>
  <c r="G48" i="16"/>
  <c r="I48" i="16"/>
  <c r="K48" i="16"/>
  <c r="G50" i="16"/>
  <c r="I50" i="16"/>
  <c r="K50" i="16"/>
  <c r="G52" i="16"/>
  <c r="I52" i="16"/>
  <c r="K52" i="16"/>
  <c r="G54" i="16"/>
  <c r="I54" i="16"/>
  <c r="K54" i="16"/>
  <c r="G56" i="16"/>
  <c r="I56" i="16"/>
  <c r="K56" i="16"/>
  <c r="G59" i="16"/>
  <c r="I59" i="16"/>
  <c r="K59" i="16"/>
  <c r="G61" i="16"/>
  <c r="I61" i="16"/>
  <c r="K61" i="16"/>
  <c r="G63" i="16"/>
  <c r="I63" i="16"/>
  <c r="K63" i="16"/>
  <c r="G65" i="16"/>
  <c r="I65" i="16"/>
  <c r="K65" i="16"/>
  <c r="G67" i="16"/>
  <c r="I67" i="16"/>
  <c r="K67" i="16"/>
  <c r="G69" i="16"/>
  <c r="I69" i="16"/>
  <c r="K69" i="16"/>
  <c r="G71" i="16"/>
  <c r="I71" i="16"/>
  <c r="K71" i="16"/>
  <c r="G73" i="16"/>
  <c r="I73" i="16"/>
  <c r="K73" i="16"/>
  <c r="G75" i="16"/>
  <c r="I75" i="16"/>
  <c r="K75" i="16"/>
  <c r="G77" i="16"/>
  <c r="I77" i="16"/>
  <c r="K77" i="16"/>
  <c r="G79" i="16"/>
  <c r="I79" i="16"/>
  <c r="K79" i="16"/>
  <c r="G81" i="16"/>
  <c r="I81" i="16"/>
  <c r="K81" i="16"/>
  <c r="G83" i="16"/>
  <c r="I83" i="16"/>
  <c r="K83" i="16"/>
  <c r="G85" i="16"/>
  <c r="I85" i="16"/>
  <c r="K85" i="16"/>
  <c r="G87" i="16"/>
  <c r="I87" i="16"/>
  <c r="K87" i="16"/>
  <c r="G89" i="16"/>
  <c r="I89" i="16"/>
  <c r="K89" i="16"/>
  <c r="G91" i="16"/>
  <c r="I91" i="16"/>
  <c r="K91" i="16"/>
  <c r="G93" i="16"/>
  <c r="I93" i="16"/>
  <c r="K93" i="16"/>
  <c r="G95" i="16"/>
  <c r="I95" i="16"/>
  <c r="K95" i="16"/>
  <c r="G97" i="16"/>
  <c r="I97" i="16"/>
  <c r="K97" i="16"/>
  <c r="G99" i="16"/>
  <c r="I99" i="16"/>
  <c r="K99" i="16"/>
  <c r="G101" i="16"/>
  <c r="I101" i="16"/>
  <c r="K101" i="16"/>
  <c r="G103" i="16"/>
  <c r="I103" i="16"/>
  <c r="K103" i="16"/>
  <c r="G105" i="16"/>
  <c r="I105" i="16"/>
  <c r="K105" i="16"/>
  <c r="G107" i="16"/>
  <c r="I107" i="16"/>
  <c r="K107" i="16"/>
  <c r="G109" i="16"/>
  <c r="I109" i="16"/>
  <c r="K109" i="16"/>
  <c r="G111" i="16"/>
  <c r="I111" i="16"/>
  <c r="K111" i="16"/>
  <c r="G113" i="16"/>
  <c r="I113" i="16"/>
  <c r="K113" i="16"/>
  <c r="G116" i="16"/>
  <c r="I116" i="16"/>
  <c r="K116" i="16"/>
  <c r="G118" i="16"/>
  <c r="I118" i="16"/>
  <c r="K118" i="16"/>
  <c r="G120" i="16"/>
  <c r="I120" i="16"/>
  <c r="K120" i="16"/>
  <c r="G122" i="16"/>
  <c r="I122" i="16"/>
  <c r="K122" i="16"/>
  <c r="G124" i="16"/>
  <c r="I124" i="16"/>
  <c r="K124" i="16"/>
  <c r="G126" i="16"/>
  <c r="I126" i="16"/>
  <c r="K126" i="16"/>
  <c r="G128" i="16"/>
  <c r="I128" i="16"/>
  <c r="K128" i="16"/>
  <c r="G130" i="16"/>
  <c r="I130" i="16"/>
  <c r="K130" i="16"/>
  <c r="G132" i="16"/>
  <c r="I132" i="16"/>
  <c r="K132" i="16"/>
  <c r="G134" i="16"/>
  <c r="I134" i="16"/>
  <c r="K134" i="16"/>
  <c r="G136" i="16"/>
  <c r="I136" i="16"/>
  <c r="K136" i="16"/>
  <c r="G138" i="16"/>
  <c r="I138" i="16"/>
  <c r="K138" i="16"/>
  <c r="G140" i="16"/>
  <c r="I140" i="16"/>
  <c r="K140" i="16"/>
  <c r="G142" i="16"/>
  <c r="I142" i="16"/>
  <c r="K142" i="16"/>
  <c r="G144" i="16"/>
  <c r="I144" i="16"/>
  <c r="K144" i="16"/>
  <c r="G146" i="16"/>
  <c r="I146" i="16"/>
  <c r="K146" i="16"/>
  <c r="G148" i="16"/>
  <c r="I148" i="16"/>
  <c r="K148" i="16"/>
  <c r="G151" i="16"/>
  <c r="I151" i="16"/>
  <c r="K151" i="16"/>
  <c r="G153" i="16"/>
  <c r="I153" i="16"/>
  <c r="K153" i="16"/>
  <c r="G155" i="16"/>
  <c r="I155" i="16"/>
  <c r="K155" i="16"/>
  <c r="G157" i="16"/>
  <c r="I157" i="16"/>
  <c r="K157" i="16"/>
  <c r="G159" i="16"/>
  <c r="I159" i="16"/>
  <c r="K159" i="16"/>
  <c r="G161" i="16"/>
  <c r="I161" i="16"/>
  <c r="K161" i="16"/>
  <c r="G163" i="16"/>
  <c r="I163" i="16"/>
  <c r="K163" i="16"/>
  <c r="G165" i="16"/>
  <c r="I165" i="16"/>
  <c r="K165" i="16"/>
  <c r="G167" i="16"/>
  <c r="I167" i="16"/>
  <c r="K167" i="16"/>
  <c r="G170" i="16"/>
  <c r="I170" i="16"/>
  <c r="K170" i="16"/>
  <c r="G172" i="16"/>
  <c r="I172" i="16"/>
  <c r="K172" i="16"/>
  <c r="D90" i="11"/>
  <c r="BC82" i="11"/>
  <c r="AN6" i="15"/>
  <c r="O21" i="11" s="1"/>
  <c r="G9" i="15"/>
  <c r="I9" i="15"/>
  <c r="K9" i="15"/>
  <c r="I11" i="15"/>
  <c r="K11" i="15"/>
  <c r="I13" i="15"/>
  <c r="K13" i="15"/>
  <c r="I15" i="15"/>
  <c r="K15" i="15"/>
  <c r="I17" i="15"/>
  <c r="K17" i="15"/>
  <c r="I19" i="15"/>
  <c r="K19" i="15"/>
  <c r="I21" i="15"/>
  <c r="K21" i="15"/>
  <c r="I23" i="15"/>
  <c r="K23" i="15"/>
  <c r="I25" i="15"/>
  <c r="K25" i="15"/>
  <c r="I27" i="15"/>
  <c r="K27" i="15"/>
  <c r="I29" i="15"/>
  <c r="K29" i="15"/>
  <c r="I31" i="15"/>
  <c r="K31" i="15"/>
  <c r="G33" i="15"/>
  <c r="I33" i="15"/>
  <c r="K33" i="15"/>
  <c r="G35" i="15"/>
  <c r="I35" i="15"/>
  <c r="K35" i="15"/>
  <c r="G37" i="15"/>
  <c r="I37" i="15"/>
  <c r="K37" i="15"/>
  <c r="G39" i="15"/>
  <c r="I39" i="15"/>
  <c r="K39" i="15"/>
  <c r="G42" i="15"/>
  <c r="F41" i="15" s="1"/>
  <c r="I42" i="15"/>
  <c r="I41" i="15" s="1"/>
  <c r="K42" i="15"/>
  <c r="K41" i="15" s="1"/>
  <c r="I45" i="15"/>
  <c r="K45" i="15"/>
  <c r="I47" i="15"/>
  <c r="K47" i="15"/>
  <c r="I49" i="15"/>
  <c r="K49" i="15"/>
  <c r="I51" i="15"/>
  <c r="K51" i="15"/>
  <c r="I53" i="15"/>
  <c r="K53" i="15"/>
  <c r="I55" i="15"/>
  <c r="K55" i="15"/>
  <c r="I57" i="15"/>
  <c r="K57" i="15"/>
  <c r="I59" i="15"/>
  <c r="K59" i="15"/>
  <c r="I61" i="15"/>
  <c r="K61" i="15"/>
  <c r="I63" i="15"/>
  <c r="K63" i="15"/>
  <c r="G65" i="15"/>
  <c r="I65" i="15"/>
  <c r="K65" i="15"/>
  <c r="I68" i="15"/>
  <c r="K68" i="15"/>
  <c r="I70" i="15"/>
  <c r="K70" i="15"/>
  <c r="I72" i="15"/>
  <c r="K72" i="15"/>
  <c r="I74" i="15"/>
  <c r="K74" i="15"/>
  <c r="I76" i="15"/>
  <c r="K76" i="15"/>
  <c r="I78" i="15"/>
  <c r="K78" i="15"/>
  <c r="I80" i="15"/>
  <c r="K80" i="15"/>
  <c r="I82" i="15"/>
  <c r="K82" i="15"/>
  <c r="I84" i="15"/>
  <c r="K84" i="15"/>
  <c r="I86" i="15"/>
  <c r="K86" i="15"/>
  <c r="I88" i="15"/>
  <c r="K88" i="15"/>
  <c r="I90" i="15"/>
  <c r="K90" i="15"/>
  <c r="I92" i="15"/>
  <c r="K92" i="15"/>
  <c r="I94" i="15"/>
  <c r="K94" i="15"/>
  <c r="G96" i="15"/>
  <c r="I96" i="15"/>
  <c r="K96" i="15"/>
  <c r="G98" i="15"/>
  <c r="I98" i="15"/>
  <c r="K98" i="15"/>
  <c r="G100" i="15"/>
  <c r="I100" i="15"/>
  <c r="K100" i="15"/>
  <c r="G103" i="15"/>
  <c r="I103" i="15"/>
  <c r="K103" i="15"/>
  <c r="G105" i="15"/>
  <c r="I105" i="15"/>
  <c r="K105" i="15"/>
  <c r="G107" i="15"/>
  <c r="I107" i="15"/>
  <c r="K107" i="15"/>
  <c r="G109" i="15"/>
  <c r="I109" i="15"/>
  <c r="K109" i="15"/>
  <c r="G112" i="15"/>
  <c r="I112" i="15"/>
  <c r="K112" i="15"/>
  <c r="G114" i="15"/>
  <c r="I114" i="15"/>
  <c r="K114" i="15"/>
  <c r="G116" i="15"/>
  <c r="I116" i="15"/>
  <c r="K116" i="15"/>
  <c r="G118" i="15"/>
  <c r="I118" i="15"/>
  <c r="K118" i="15"/>
  <c r="G120" i="15"/>
  <c r="I120" i="15"/>
  <c r="K120" i="15"/>
  <c r="G122" i="15"/>
  <c r="I122" i="15"/>
  <c r="K122" i="15"/>
  <c r="G124" i="15"/>
  <c r="I124" i="15"/>
  <c r="K124" i="15"/>
  <c r="G126" i="15"/>
  <c r="I126" i="15"/>
  <c r="K126" i="15"/>
  <c r="G128" i="15"/>
  <c r="I128" i="15"/>
  <c r="K128" i="15"/>
  <c r="G130" i="15"/>
  <c r="I130" i="15"/>
  <c r="K130" i="15"/>
  <c r="G132" i="15"/>
  <c r="I132" i="15"/>
  <c r="K132" i="15"/>
  <c r="D80" i="11"/>
  <c r="BC68" i="11"/>
  <c r="AN6" i="14"/>
  <c r="O20" i="11" s="1"/>
  <c r="BA59" i="14"/>
  <c r="I10" i="14"/>
  <c r="K10" i="14"/>
  <c r="I12" i="14"/>
  <c r="K12" i="14"/>
  <c r="I14" i="14"/>
  <c r="K14" i="14"/>
  <c r="G16" i="14"/>
  <c r="I16" i="14"/>
  <c r="K16" i="14"/>
  <c r="G18" i="14"/>
  <c r="I18" i="14"/>
  <c r="K18" i="14"/>
  <c r="G20" i="14"/>
  <c r="I20" i="14"/>
  <c r="K20" i="14"/>
  <c r="G22" i="14"/>
  <c r="I22" i="14"/>
  <c r="K22" i="14"/>
  <c r="G24" i="14"/>
  <c r="I24" i="14"/>
  <c r="K24" i="14"/>
  <c r="G26" i="14"/>
  <c r="I26" i="14"/>
  <c r="K26" i="14"/>
  <c r="G28" i="14"/>
  <c r="I28" i="14"/>
  <c r="K28" i="14"/>
  <c r="G30" i="14"/>
  <c r="I30" i="14"/>
  <c r="K30" i="14"/>
  <c r="G32" i="14"/>
  <c r="I32" i="14"/>
  <c r="K32" i="14"/>
  <c r="G34" i="14"/>
  <c r="I34" i="14"/>
  <c r="K34" i="14"/>
  <c r="G36" i="14"/>
  <c r="I36" i="14"/>
  <c r="K36" i="14"/>
  <c r="G38" i="14"/>
  <c r="I38" i="14"/>
  <c r="K38" i="14"/>
  <c r="G40" i="14"/>
  <c r="I40" i="14"/>
  <c r="K40" i="14"/>
  <c r="G42" i="14"/>
  <c r="I42" i="14"/>
  <c r="K42" i="14"/>
  <c r="G44" i="14"/>
  <c r="I44" i="14"/>
  <c r="K44" i="14"/>
  <c r="G46" i="14"/>
  <c r="I46" i="14"/>
  <c r="K46" i="14"/>
  <c r="G48" i="14"/>
  <c r="I48" i="14"/>
  <c r="K48" i="14"/>
  <c r="G50" i="14"/>
  <c r="I50" i="14"/>
  <c r="K50" i="14"/>
  <c r="G52" i="14"/>
  <c r="I52" i="14"/>
  <c r="K52" i="14"/>
  <c r="G54" i="14"/>
  <c r="I54" i="14"/>
  <c r="K54" i="14"/>
  <c r="G56" i="14"/>
  <c r="I56" i="14"/>
  <c r="K56" i="14"/>
  <c r="G58" i="14"/>
  <c r="I58" i="14"/>
  <c r="K58" i="14"/>
  <c r="G61" i="14"/>
  <c r="I61" i="14"/>
  <c r="K61" i="14"/>
  <c r="G63" i="14"/>
  <c r="I63" i="14"/>
  <c r="K63" i="14"/>
  <c r="G67" i="14"/>
  <c r="I67" i="14"/>
  <c r="K67" i="14"/>
  <c r="G69" i="14"/>
  <c r="I69" i="14"/>
  <c r="K69" i="14"/>
  <c r="G71" i="14"/>
  <c r="I71" i="14"/>
  <c r="K71" i="14"/>
  <c r="G73" i="14"/>
  <c r="I73" i="14"/>
  <c r="K73" i="14"/>
  <c r="G75" i="14"/>
  <c r="I75" i="14"/>
  <c r="K75" i="14"/>
  <c r="G77" i="14"/>
  <c r="I77" i="14"/>
  <c r="K77" i="14"/>
  <c r="G79" i="14"/>
  <c r="I79" i="14"/>
  <c r="K79" i="14"/>
  <c r="G81" i="14"/>
  <c r="I81" i="14"/>
  <c r="K81" i="14"/>
  <c r="G83" i="14"/>
  <c r="I83" i="14"/>
  <c r="K83" i="14"/>
  <c r="G85" i="14"/>
  <c r="I85" i="14"/>
  <c r="K85" i="14"/>
  <c r="G87" i="14"/>
  <c r="I87" i="14"/>
  <c r="K87" i="14"/>
  <c r="G89" i="14"/>
  <c r="I89" i="14"/>
  <c r="K89" i="14"/>
  <c r="G93" i="14"/>
  <c r="I93" i="14"/>
  <c r="K93" i="14"/>
  <c r="G95" i="14"/>
  <c r="I95" i="14"/>
  <c r="K95" i="14"/>
  <c r="G97" i="14"/>
  <c r="I97" i="14"/>
  <c r="K97" i="14"/>
  <c r="G99" i="14"/>
  <c r="I99" i="14"/>
  <c r="K99" i="14"/>
  <c r="G101" i="14"/>
  <c r="I101" i="14"/>
  <c r="K101" i="14"/>
  <c r="G103" i="14"/>
  <c r="I103" i="14"/>
  <c r="K103" i="14"/>
  <c r="G107" i="14"/>
  <c r="I107" i="14"/>
  <c r="K107" i="14"/>
  <c r="G109" i="14"/>
  <c r="I109" i="14"/>
  <c r="K109" i="14"/>
  <c r="G111" i="14"/>
  <c r="I111" i="14"/>
  <c r="K111" i="14"/>
  <c r="G113" i="14"/>
  <c r="I113" i="14"/>
  <c r="K113" i="14"/>
  <c r="G115" i="14"/>
  <c r="I115" i="14"/>
  <c r="K115" i="14"/>
  <c r="G117" i="14"/>
  <c r="I117" i="14"/>
  <c r="K117" i="14"/>
  <c r="G119" i="14"/>
  <c r="I119" i="14"/>
  <c r="K119" i="14"/>
  <c r="G121" i="14"/>
  <c r="I121" i="14"/>
  <c r="K121" i="14"/>
  <c r="G123" i="14"/>
  <c r="I123" i="14"/>
  <c r="K123" i="14"/>
  <c r="G129" i="14"/>
  <c r="I129" i="14"/>
  <c r="K129" i="14"/>
  <c r="G131" i="14"/>
  <c r="I131" i="14"/>
  <c r="K131" i="14"/>
  <c r="G133" i="14"/>
  <c r="I133" i="14"/>
  <c r="K133" i="14"/>
  <c r="G135" i="14"/>
  <c r="I135" i="14"/>
  <c r="K135" i="14"/>
  <c r="G137" i="14"/>
  <c r="I137" i="14"/>
  <c r="K137" i="14"/>
  <c r="G139" i="14"/>
  <c r="I139" i="14"/>
  <c r="K139" i="14"/>
  <c r="G141" i="14"/>
  <c r="I141" i="14"/>
  <c r="K141" i="14"/>
  <c r="G143" i="14"/>
  <c r="I143" i="14"/>
  <c r="K143" i="14"/>
  <c r="G145" i="14"/>
  <c r="I145" i="14"/>
  <c r="K145" i="14"/>
  <c r="G148" i="14"/>
  <c r="F147" i="14" s="1"/>
  <c r="J62" i="1" s="1"/>
  <c r="I148" i="14"/>
  <c r="I147" i="14" s="1"/>
  <c r="K148" i="14"/>
  <c r="K147" i="14" s="1"/>
  <c r="G151" i="14"/>
  <c r="F150" i="14" s="1"/>
  <c r="I151" i="14"/>
  <c r="I150" i="14" s="1"/>
  <c r="K151" i="14"/>
  <c r="K150" i="14" s="1"/>
  <c r="G154" i="14"/>
  <c r="I154" i="14"/>
  <c r="K154" i="14"/>
  <c r="G156" i="14"/>
  <c r="I156" i="14"/>
  <c r="K156" i="14"/>
  <c r="G158" i="14"/>
  <c r="I158" i="14"/>
  <c r="K158" i="14"/>
  <c r="G160" i="14"/>
  <c r="I160" i="14"/>
  <c r="K160" i="14"/>
  <c r="G162" i="14"/>
  <c r="I162" i="14"/>
  <c r="K162" i="14"/>
  <c r="G164" i="14"/>
  <c r="I164" i="14"/>
  <c r="K164" i="14"/>
  <c r="G166" i="14"/>
  <c r="I166" i="14"/>
  <c r="K166" i="14"/>
  <c r="G168" i="14"/>
  <c r="I168" i="14"/>
  <c r="K168" i="14"/>
  <c r="G170" i="14"/>
  <c r="I170" i="14"/>
  <c r="K170" i="14"/>
  <c r="G172" i="14"/>
  <c r="I172" i="14"/>
  <c r="K172" i="14"/>
  <c r="G174" i="14"/>
  <c r="I174" i="14"/>
  <c r="K174" i="14"/>
  <c r="G177" i="14"/>
  <c r="I177" i="14"/>
  <c r="K177" i="14"/>
  <c r="G179" i="14"/>
  <c r="I179" i="14"/>
  <c r="K179" i="14"/>
  <c r="G182" i="14"/>
  <c r="F181" i="14" s="1"/>
  <c r="I182" i="14"/>
  <c r="I181" i="14" s="1"/>
  <c r="K182" i="14"/>
  <c r="K181" i="14" s="1"/>
  <c r="D66" i="11"/>
  <c r="BC63" i="11"/>
  <c r="AN6" i="13"/>
  <c r="O19" i="11" s="1"/>
  <c r="G9" i="13"/>
  <c r="I9" i="13"/>
  <c r="K9" i="13"/>
  <c r="G11" i="13"/>
  <c r="I11" i="13"/>
  <c r="K11" i="13"/>
  <c r="G13" i="13"/>
  <c r="I13" i="13"/>
  <c r="K13" i="13"/>
  <c r="G15" i="13"/>
  <c r="I15" i="13"/>
  <c r="K15" i="13"/>
  <c r="G17" i="13"/>
  <c r="I17" i="13"/>
  <c r="K17" i="13"/>
  <c r="G19" i="13"/>
  <c r="I19" i="13"/>
  <c r="K19" i="13"/>
  <c r="G21" i="13"/>
  <c r="I21" i="13"/>
  <c r="K21" i="13"/>
  <c r="G23" i="13"/>
  <c r="I23" i="13"/>
  <c r="K23" i="13"/>
  <c r="G25" i="13"/>
  <c r="I25" i="13"/>
  <c r="K25" i="13"/>
  <c r="G27" i="13"/>
  <c r="I27" i="13"/>
  <c r="K27" i="13"/>
  <c r="G29" i="13"/>
  <c r="I29" i="13"/>
  <c r="K29" i="13"/>
  <c r="G31" i="13"/>
  <c r="I31" i="13"/>
  <c r="K31" i="13"/>
  <c r="G33" i="13"/>
  <c r="I33" i="13"/>
  <c r="K33" i="13"/>
  <c r="G35" i="13"/>
  <c r="I35" i="13"/>
  <c r="K35" i="13"/>
  <c r="G37" i="13"/>
  <c r="I37" i="13"/>
  <c r="K37" i="13"/>
  <c r="G39" i="13"/>
  <c r="I39" i="13"/>
  <c r="K39" i="13"/>
  <c r="G41" i="13"/>
  <c r="I41" i="13"/>
  <c r="K41" i="13"/>
  <c r="G43" i="13"/>
  <c r="I43" i="13"/>
  <c r="K43" i="13"/>
  <c r="G45" i="13"/>
  <c r="I45" i="13"/>
  <c r="K45" i="13"/>
  <c r="G47" i="13"/>
  <c r="I47" i="13"/>
  <c r="K47" i="13"/>
  <c r="G49" i="13"/>
  <c r="I49" i="13"/>
  <c r="K49" i="13"/>
  <c r="G51" i="13"/>
  <c r="I51" i="13"/>
  <c r="K51" i="13"/>
  <c r="G53" i="13"/>
  <c r="I53" i="13"/>
  <c r="K53" i="13"/>
  <c r="G55" i="13"/>
  <c r="I55" i="13"/>
  <c r="K55" i="13"/>
  <c r="G57" i="13"/>
  <c r="I57" i="13"/>
  <c r="K57" i="13"/>
  <c r="G59" i="13"/>
  <c r="I59" i="13"/>
  <c r="K59" i="13"/>
  <c r="G61" i="13"/>
  <c r="I61" i="13"/>
  <c r="K61" i="13"/>
  <c r="G63" i="13"/>
  <c r="I63" i="13"/>
  <c r="K63" i="13"/>
  <c r="G65" i="13"/>
  <c r="I65" i="13"/>
  <c r="K65" i="13"/>
  <c r="G67" i="13"/>
  <c r="I67" i="13"/>
  <c r="K67" i="13"/>
  <c r="G69" i="13"/>
  <c r="I69" i="13"/>
  <c r="K69" i="13"/>
  <c r="G71" i="13"/>
  <c r="I71" i="13"/>
  <c r="K71" i="13"/>
  <c r="G73" i="13"/>
  <c r="I73" i="13"/>
  <c r="K73" i="13"/>
  <c r="G75" i="13"/>
  <c r="I75" i="13"/>
  <c r="K75" i="13"/>
  <c r="G77" i="13"/>
  <c r="I77" i="13"/>
  <c r="K77" i="13"/>
  <c r="G79" i="13"/>
  <c r="I79" i="13"/>
  <c r="K79" i="13"/>
  <c r="G81" i="13"/>
  <c r="I81" i="13"/>
  <c r="K81" i="13"/>
  <c r="G83" i="13"/>
  <c r="I83" i="13"/>
  <c r="K83" i="13"/>
  <c r="G85" i="13"/>
  <c r="I85" i="13"/>
  <c r="K85" i="13"/>
  <c r="G87" i="13"/>
  <c r="I87" i="13"/>
  <c r="K87" i="13"/>
  <c r="G89" i="13"/>
  <c r="I89" i="13"/>
  <c r="K89" i="13"/>
  <c r="G91" i="13"/>
  <c r="I91" i="13"/>
  <c r="K91" i="13"/>
  <c r="G93" i="13"/>
  <c r="I93" i="13"/>
  <c r="K93" i="13"/>
  <c r="G95" i="13"/>
  <c r="I95" i="13"/>
  <c r="K95" i="13"/>
  <c r="G97" i="13"/>
  <c r="I97" i="13"/>
  <c r="K97" i="13"/>
  <c r="G100" i="13"/>
  <c r="I100" i="13"/>
  <c r="K100" i="13"/>
  <c r="G102" i="13"/>
  <c r="I102" i="13"/>
  <c r="K102" i="13"/>
  <c r="G104" i="13"/>
  <c r="I104" i="13"/>
  <c r="K104" i="13"/>
  <c r="G110" i="13"/>
  <c r="I110" i="13"/>
  <c r="K110" i="13"/>
  <c r="G112" i="13"/>
  <c r="I112" i="13"/>
  <c r="K112" i="13"/>
  <c r="G114" i="13"/>
  <c r="I114" i="13"/>
  <c r="K114" i="13"/>
  <c r="G116" i="13"/>
  <c r="I116" i="13"/>
  <c r="K116" i="13"/>
  <c r="G118" i="13"/>
  <c r="I118" i="13"/>
  <c r="K118" i="13"/>
  <c r="G120" i="13"/>
  <c r="I120" i="13"/>
  <c r="K120" i="13"/>
  <c r="G122" i="13"/>
  <c r="I122" i="13"/>
  <c r="K122" i="13"/>
  <c r="G124" i="13"/>
  <c r="I124" i="13"/>
  <c r="K124" i="13"/>
  <c r="G126" i="13"/>
  <c r="I126" i="13"/>
  <c r="K126" i="13"/>
  <c r="G128" i="13"/>
  <c r="I128" i="13"/>
  <c r="K128" i="13"/>
  <c r="G130" i="13"/>
  <c r="I130" i="13"/>
  <c r="K130" i="13"/>
  <c r="G132" i="13"/>
  <c r="I132" i="13"/>
  <c r="K132" i="13"/>
  <c r="G134" i="13"/>
  <c r="I134" i="13"/>
  <c r="K134" i="13"/>
  <c r="G136" i="13"/>
  <c r="I136" i="13"/>
  <c r="K136" i="13"/>
  <c r="G138" i="13"/>
  <c r="I138" i="13"/>
  <c r="K138" i="13"/>
  <c r="G140" i="13"/>
  <c r="I140" i="13"/>
  <c r="K140" i="13"/>
  <c r="G142" i="13"/>
  <c r="I142" i="13"/>
  <c r="K142" i="13"/>
  <c r="G144" i="13"/>
  <c r="I144" i="13"/>
  <c r="K144" i="13"/>
  <c r="G146" i="13"/>
  <c r="I146" i="13"/>
  <c r="K146" i="13"/>
  <c r="G148" i="13"/>
  <c r="I148" i="13"/>
  <c r="K148" i="13"/>
  <c r="G150" i="13"/>
  <c r="I150" i="13"/>
  <c r="K150" i="13"/>
  <c r="G152" i="13"/>
  <c r="I152" i="13"/>
  <c r="K152" i="13"/>
  <c r="G154" i="13"/>
  <c r="I154" i="13"/>
  <c r="K154" i="13"/>
  <c r="G156" i="13"/>
  <c r="I156" i="13"/>
  <c r="K156" i="13"/>
  <c r="G158" i="13"/>
  <c r="I158" i="13"/>
  <c r="K158" i="13"/>
  <c r="G160" i="13"/>
  <c r="I160" i="13"/>
  <c r="K160" i="13"/>
  <c r="G162" i="13"/>
  <c r="I162" i="13"/>
  <c r="K162" i="13"/>
  <c r="G164" i="13"/>
  <c r="I164" i="13"/>
  <c r="K164" i="13"/>
  <c r="G166" i="13"/>
  <c r="I166" i="13"/>
  <c r="K166" i="13"/>
  <c r="G168" i="13"/>
  <c r="I168" i="13"/>
  <c r="K168" i="13"/>
  <c r="G170" i="13"/>
  <c r="I170" i="13"/>
  <c r="K170" i="13"/>
  <c r="G172" i="13"/>
  <c r="I172" i="13"/>
  <c r="K172" i="13"/>
  <c r="G174" i="13"/>
  <c r="I174" i="13"/>
  <c r="K174" i="13"/>
  <c r="G176" i="13"/>
  <c r="I176" i="13"/>
  <c r="K176" i="13"/>
  <c r="G178" i="13"/>
  <c r="I178" i="13"/>
  <c r="K178" i="13"/>
  <c r="G180" i="13"/>
  <c r="I180" i="13"/>
  <c r="K180" i="13"/>
  <c r="G182" i="13"/>
  <c r="I182" i="13"/>
  <c r="K182" i="13"/>
  <c r="G184" i="13"/>
  <c r="I184" i="13"/>
  <c r="K184" i="13"/>
  <c r="G186" i="13"/>
  <c r="I186" i="13"/>
  <c r="K186" i="13"/>
  <c r="G188" i="13"/>
  <c r="I188" i="13"/>
  <c r="K188" i="13"/>
  <c r="G190" i="13"/>
  <c r="I190" i="13"/>
  <c r="K190" i="13"/>
  <c r="G192" i="13"/>
  <c r="I192" i="13"/>
  <c r="K192" i="13"/>
  <c r="G194" i="13"/>
  <c r="I194" i="13"/>
  <c r="K194" i="13"/>
  <c r="G196" i="13"/>
  <c r="I196" i="13"/>
  <c r="K196" i="13"/>
  <c r="G198" i="13"/>
  <c r="I198" i="13"/>
  <c r="K198" i="13"/>
  <c r="G200" i="13"/>
  <c r="I200" i="13"/>
  <c r="K200" i="13"/>
  <c r="G202" i="13"/>
  <c r="I202" i="13"/>
  <c r="K202" i="13"/>
  <c r="D61" i="11"/>
  <c r="BC28" i="11"/>
  <c r="AN6" i="12"/>
  <c r="O18" i="11" s="1"/>
  <c r="AZ1346" i="12"/>
  <c r="AZ1288" i="12"/>
  <c r="AZ784" i="12"/>
  <c r="AZ765" i="12"/>
  <c r="AZ722" i="12"/>
  <c r="AZ717" i="12"/>
  <c r="AZ702" i="12"/>
  <c r="AZ336" i="12"/>
  <c r="AZ113" i="12"/>
  <c r="AZ69" i="12"/>
  <c r="J75" i="1"/>
  <c r="J85" i="1"/>
  <c r="J89" i="1"/>
  <c r="D26" i="11"/>
  <c r="B7" i="11"/>
  <c r="B6" i="11"/>
  <c r="C1" i="11"/>
  <c r="B1" i="11"/>
  <c r="B1" i="9"/>
  <c r="C1" i="9"/>
  <c r="B7" i="9"/>
  <c r="B6" i="9"/>
  <c r="H43" i="11" l="1"/>
  <c r="AO6" i="19"/>
  <c r="P25" i="11" s="1"/>
  <c r="J88" i="1"/>
  <c r="K176" i="14"/>
  <c r="H76" i="11"/>
  <c r="H58" i="11"/>
  <c r="I176" i="14"/>
  <c r="F176" i="14"/>
  <c r="H78" i="11" s="1"/>
  <c r="H56" i="11"/>
  <c r="J91" i="1"/>
  <c r="H59" i="11"/>
  <c r="J90" i="1"/>
  <c r="J76" i="1"/>
  <c r="H44" i="11"/>
  <c r="H53" i="11"/>
  <c r="H57" i="11"/>
  <c r="K8" i="12"/>
  <c r="F8" i="12"/>
  <c r="AO6" i="12"/>
  <c r="P18" i="11" s="1"/>
  <c r="K8" i="13"/>
  <c r="F8" i="13"/>
  <c r="AO6" i="13"/>
  <c r="P19" i="11" s="1"/>
  <c r="J41" i="1"/>
  <c r="H71" i="11"/>
  <c r="J71" i="1"/>
  <c r="H79" i="11"/>
  <c r="AO6" i="14"/>
  <c r="P20" i="11" s="1"/>
  <c r="J43" i="1"/>
  <c r="H108" i="11"/>
  <c r="I105" i="14"/>
  <c r="K105" i="14"/>
  <c r="F105" i="14"/>
  <c r="K91" i="14"/>
  <c r="F91" i="14"/>
  <c r="K65" i="14"/>
  <c r="F65" i="14"/>
  <c r="I8" i="14"/>
  <c r="K111" i="15"/>
  <c r="F111" i="15"/>
  <c r="I111" i="15"/>
  <c r="I67" i="15"/>
  <c r="K67" i="15"/>
  <c r="F67" i="15"/>
  <c r="J46" i="1"/>
  <c r="H85" i="11"/>
  <c r="AO6" i="15"/>
  <c r="P21" i="11" s="1"/>
  <c r="I150" i="16"/>
  <c r="K150" i="16"/>
  <c r="F150" i="16"/>
  <c r="K8" i="16"/>
  <c r="F8" i="16"/>
  <c r="I8" i="16"/>
  <c r="I8" i="17"/>
  <c r="AO6" i="18"/>
  <c r="P24" i="11" s="1"/>
  <c r="I127" i="14"/>
  <c r="I8" i="12"/>
  <c r="I8" i="13"/>
  <c r="I153" i="14"/>
  <c r="K153" i="14"/>
  <c r="F153" i="14"/>
  <c r="K127" i="14"/>
  <c r="F127" i="14"/>
  <c r="I91" i="14"/>
  <c r="K8" i="15"/>
  <c r="F8" i="15"/>
  <c r="I8" i="15"/>
  <c r="AO6" i="16"/>
  <c r="P22" i="11" s="1"/>
  <c r="K37" i="18"/>
  <c r="F37" i="18"/>
  <c r="I37" i="18"/>
  <c r="K18" i="18"/>
  <c r="I65" i="14"/>
  <c r="K8" i="14"/>
  <c r="F8" i="14"/>
  <c r="I102" i="15"/>
  <c r="K102" i="15"/>
  <c r="F102" i="15"/>
  <c r="I44" i="15"/>
  <c r="K44" i="15"/>
  <c r="F44" i="15"/>
  <c r="I169" i="16"/>
  <c r="K169" i="16"/>
  <c r="F169" i="16"/>
  <c r="I58" i="16"/>
  <c r="K58" i="16"/>
  <c r="F58" i="16"/>
  <c r="K8" i="17"/>
  <c r="F8" i="17"/>
  <c r="AO6" i="17"/>
  <c r="P23" i="11" s="1"/>
  <c r="F18" i="18"/>
  <c r="I18" i="18"/>
  <c r="F8" i="18"/>
  <c r="K8" i="19"/>
  <c r="F8" i="19"/>
  <c r="I8" i="19"/>
  <c r="J68" i="1" l="1"/>
  <c r="H109" i="11"/>
  <c r="J50" i="1"/>
  <c r="J42" i="1"/>
  <c r="H95" i="11"/>
  <c r="J60" i="1"/>
  <c r="H75" i="11"/>
  <c r="J67" i="1"/>
  <c r="H77" i="11"/>
  <c r="J63" i="1"/>
  <c r="H34" i="11"/>
  <c r="J66" i="1"/>
  <c r="H37" i="11"/>
  <c r="J73" i="1"/>
  <c r="H41" i="11"/>
  <c r="J78" i="1"/>
  <c r="H46" i="11"/>
  <c r="J80" i="1"/>
  <c r="H48" i="11"/>
  <c r="J81" i="1"/>
  <c r="H49" i="11"/>
  <c r="J87" i="1"/>
  <c r="H55" i="11"/>
  <c r="J38" i="1"/>
  <c r="H94" i="11"/>
  <c r="G176" i="16"/>
  <c r="H22" i="11" s="1"/>
  <c r="J52" i="1"/>
  <c r="H96" i="11"/>
  <c r="J54" i="1"/>
  <c r="H87" i="11"/>
  <c r="J61" i="1"/>
  <c r="H89" i="11"/>
  <c r="J47" i="1"/>
  <c r="H65" i="11"/>
  <c r="H66" i="11" s="1"/>
  <c r="G206" i="13"/>
  <c r="H19" i="11" s="1"/>
  <c r="J51" i="1"/>
  <c r="H32" i="11"/>
  <c r="J69" i="1"/>
  <c r="H38" i="11"/>
  <c r="J72" i="1"/>
  <c r="H40" i="11"/>
  <c r="J74" i="1"/>
  <c r="H42" i="11"/>
  <c r="J77" i="1"/>
  <c r="H45" i="11"/>
  <c r="J84" i="1"/>
  <c r="H52" i="11"/>
  <c r="J86" i="1"/>
  <c r="H54" i="11"/>
  <c r="J64" i="1"/>
  <c r="H35" i="11"/>
  <c r="H115" i="11"/>
  <c r="H116" i="11" s="1"/>
  <c r="G92" i="19"/>
  <c r="H25" i="11" s="1"/>
  <c r="H107" i="11"/>
  <c r="G60" i="18"/>
  <c r="H24" i="11" s="1"/>
  <c r="J36" i="1"/>
  <c r="J48" i="1"/>
  <c r="H102" i="11"/>
  <c r="H103" i="11" s="1"/>
  <c r="G179" i="17"/>
  <c r="H23" i="11" s="1"/>
  <c r="J53" i="1"/>
  <c r="H86" i="11"/>
  <c r="J37" i="1"/>
  <c r="H70" i="11"/>
  <c r="G186" i="14"/>
  <c r="H20" i="11" s="1"/>
  <c r="J57" i="1"/>
  <c r="H97" i="11"/>
  <c r="J58" i="1"/>
  <c r="H88" i="11"/>
  <c r="J56" i="1"/>
  <c r="H110" i="11"/>
  <c r="J40" i="1"/>
  <c r="H84" i="11"/>
  <c r="G136" i="15"/>
  <c r="H21" i="11" s="1"/>
  <c r="J44" i="1"/>
  <c r="H31" i="11"/>
  <c r="J59" i="1"/>
  <c r="H33" i="11"/>
  <c r="J70" i="1"/>
  <c r="H39" i="11"/>
  <c r="J79" i="1"/>
  <c r="H47" i="11"/>
  <c r="J82" i="1"/>
  <c r="H50" i="11"/>
  <c r="J45" i="1"/>
  <c r="H72" i="11"/>
  <c r="J49" i="1"/>
  <c r="H73" i="11"/>
  <c r="J55" i="1"/>
  <c r="H74" i="11"/>
  <c r="J39" i="1"/>
  <c r="H30" i="11"/>
  <c r="H18" i="11"/>
  <c r="J83" i="1"/>
  <c r="H51" i="11"/>
  <c r="J65" i="1"/>
  <c r="H36" i="11"/>
  <c r="J92" i="1"/>
  <c r="H60" i="11"/>
  <c r="H26" i="11" l="1"/>
  <c r="J23" i="1" s="1"/>
  <c r="J24" i="1" s="1"/>
  <c r="H90" i="11"/>
  <c r="H61" i="11"/>
  <c r="H80" i="11"/>
  <c r="H98" i="11"/>
  <c r="J93" i="1"/>
  <c r="H111" i="11"/>
</calcChain>
</file>

<file path=xl/sharedStrings.xml><?xml version="1.0" encoding="utf-8"?>
<sst xmlns="http://schemas.openxmlformats.org/spreadsheetml/2006/main" count="6865" uniqueCount="1931">
  <si>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</si>
  <si>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</si>
  <si>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</si>
  <si>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</si>
  <si>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</si>
  <si>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</si>
  <si>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</si>
  <si>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</si>
  <si>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</si>
  <si>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</si>
  <si>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</si>
  <si>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</si>
  <si>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</si>
  <si>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</si>
  <si>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</si>
  <si>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</si>
  <si>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</si>
  <si>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</si>
  <si>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</si>
  <si>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</si>
  <si>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</si>
  <si>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</si>
  <si>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</si>
  <si>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</si>
  <si>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</si>
  <si>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</si>
  <si>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</si>
  <si>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</si>
  <si>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</si>
  <si>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</si>
  <si>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</si>
  <si>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</si>
  <si>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</si>
  <si>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</si>
  <si>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</si>
  <si>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</si>
  <si>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</si>
  <si>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</si>
  <si>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</si>
  <si>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</si>
  <si>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01</t>
  </si>
  <si>
    <t>ŠKOLICÍ STŘEDISKO CS JÍLOVIŠTĚ-REKONSTRUKCE 1.ETAPA</t>
  </si>
  <si>
    <t>AID spol. s r.o.</t>
  </si>
  <si>
    <t>Lučany nad Nisou 331</t>
  </si>
  <si>
    <t>Lučany nad Nisou</t>
  </si>
  <si>
    <t>46871</t>
  </si>
  <si>
    <t>25015699</t>
  </si>
  <si>
    <t>CZ25015699</t>
  </si>
  <si>
    <t>Stavební objekt</t>
  </si>
  <si>
    <t>03.2</t>
  </si>
  <si>
    <t>Objekt č. 4 - rekonstrukce</t>
  </si>
  <si>
    <t>Celkem za stavbu</t>
  </si>
  <si>
    <t>Rekapitulace dílů</t>
  </si>
  <si>
    <t>Číslo</t>
  </si>
  <si>
    <t>Název</t>
  </si>
  <si>
    <t>Celkem</t>
  </si>
  <si>
    <t>Demontáž stávajících systémů</t>
  </si>
  <si>
    <t>1</t>
  </si>
  <si>
    <t>dodávka a montáž otopných těles</t>
  </si>
  <si>
    <t>Kanalizace</t>
  </si>
  <si>
    <t>Zemní práce</t>
  </si>
  <si>
    <t>1.EF</t>
  </si>
  <si>
    <t>Větrání sociálníhio zázemí pokojů a úklidových komor</t>
  </si>
  <si>
    <t>10</t>
  </si>
  <si>
    <t>Stavební přípomoci</t>
  </si>
  <si>
    <t>2</t>
  </si>
  <si>
    <t>Vodovod</t>
  </si>
  <si>
    <t>Výtahy</t>
  </si>
  <si>
    <t>Základy,zvláštní zakládání</t>
  </si>
  <si>
    <t>2.1</t>
  </si>
  <si>
    <t xml:space="preserve">Uzavírací armatury do DN50 včetně - závitové kulové kohouty PN6 - izolované do snímatelných pouzder </t>
  </si>
  <si>
    <t>2.EF</t>
  </si>
  <si>
    <t>Větrání kuchyněk</t>
  </si>
  <si>
    <t>21-M</t>
  </si>
  <si>
    <t>Elektromontáže</t>
  </si>
  <si>
    <t>22-M</t>
  </si>
  <si>
    <t>Montáže oznam. a zabezp. zařízení</t>
  </si>
  <si>
    <t>3</t>
  </si>
  <si>
    <t>dodávka a montáž radiátorových armatur</t>
  </si>
  <si>
    <t>Příslušenství dodávky</t>
  </si>
  <si>
    <t>Svislé a kompletní konstrukce</t>
  </si>
  <si>
    <t>Zařizovací předměty</t>
  </si>
  <si>
    <t>3.01.EF</t>
  </si>
  <si>
    <t>Větrání sociálníhio zařízení - muži 4.008c</t>
  </si>
  <si>
    <t>3.02.EF</t>
  </si>
  <si>
    <t>Větrání sociálníhio zařízení - ženy 4.007b</t>
  </si>
  <si>
    <t>4</t>
  </si>
  <si>
    <t>dodávka a montáž potrubí</t>
  </si>
  <si>
    <t>Poznámky</t>
  </si>
  <si>
    <t>Uvedení do provozu</t>
  </si>
  <si>
    <t>Větrání výtahové šachty</t>
  </si>
  <si>
    <t>Vodorovné konstrukce</t>
  </si>
  <si>
    <t>5</t>
  </si>
  <si>
    <t>dodávka a montáž izolací</t>
  </si>
  <si>
    <t>Montáž, demontáž, montážní materiál, pomocné konstrukce, zkoušky a předání díla</t>
  </si>
  <si>
    <t>6</t>
  </si>
  <si>
    <t>nátěry kovových potrubí a armatur do DN 50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</si>
  <si>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</si>
  <si>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</si>
  <si>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</si>
  <si>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</si>
  <si>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</si>
  <si>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</si>
  <si>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</si>
  <si>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</si>
  <si>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8</t>
  </si>
  <si>
    <t>topné zkoušky,  zaregulování otopné soustavy a předání díla</t>
  </si>
  <si>
    <t>9</t>
  </si>
  <si>
    <t>montáž  a demontáž zařízení</t>
  </si>
  <si>
    <t>94</t>
  </si>
  <si>
    <t>Lešení a stavební výtahy</t>
  </si>
  <si>
    <t>96</t>
  </si>
  <si>
    <t>Bourání konstrukcí</t>
  </si>
  <si>
    <t>7</t>
  </si>
  <si>
    <t>doplňkové konstrukce pro uložení potrubí</t>
  </si>
  <si>
    <t>711</t>
  </si>
  <si>
    <t>Izolace proti vodě</t>
  </si>
  <si>
    <t>712</t>
  </si>
  <si>
    <t>Živičné krytiny</t>
  </si>
  <si>
    <t>713</t>
  </si>
  <si>
    <t>Izolace tepelné</t>
  </si>
  <si>
    <t>722</t>
  </si>
  <si>
    <t>ZTI</t>
  </si>
  <si>
    <t>730</t>
  </si>
  <si>
    <t>Ústřední vytápění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</si>
  <si>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</si>
  <si>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</si>
  <si>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</si>
  <si>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</si>
  <si>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</si>
  <si>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</si>
  <si>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</si>
  <si>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</si>
  <si>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</si>
  <si>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</si>
  <si>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</si>
  <si>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</si>
  <si>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</si>
  <si>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</si>
  <si>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</si>
  <si>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</si>
  <si>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</si>
  <si>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</si>
  <si>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</si>
  <si>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</si>
  <si>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</si>
  <si>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</si>
  <si>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M21</t>
  </si>
  <si>
    <t>M24</t>
  </si>
  <si>
    <t>Montáže vzduchotechnických zař</t>
  </si>
  <si>
    <t>M33</t>
  </si>
  <si>
    <t>Montáže dopravních zař. a vah</t>
  </si>
  <si>
    <t>M44</t>
  </si>
  <si>
    <t>Montáže stabil.hasících zaříz.</t>
  </si>
  <si>
    <t>VN</t>
  </si>
  <si>
    <t>Vedlejší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</si>
  <si>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</si>
  <si>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</si>
  <si>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</si>
  <si>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</si>
  <si>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</si>
  <si>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</si>
  <si>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1.1.1</t>
  </si>
  <si>
    <t>Rekonstrukce</t>
  </si>
  <si>
    <t>1.4.1</t>
  </si>
  <si>
    <t>Silnoproudá elektrotechnika</t>
  </si>
  <si>
    <t>1.4.2</t>
  </si>
  <si>
    <t>ÚT</t>
  </si>
  <si>
    <t>1.4.3</t>
  </si>
  <si>
    <t>VZT</t>
  </si>
  <si>
    <t>1.4.4</t>
  </si>
  <si>
    <t>1.4.5</t>
  </si>
  <si>
    <t>Elektrotechnické komunikace</t>
  </si>
  <si>
    <t>Výtah</t>
  </si>
  <si>
    <t>2.2</t>
  </si>
  <si>
    <t>Vyhrazená požární zařízení</t>
  </si>
  <si>
    <t>Celkem objekt</t>
  </si>
  <si>
    <t>Položkový soupis prací a dodávek</t>
  </si>
  <si>
    <t>hmotnost / MJ</t>
  </si>
  <si>
    <t>hmotnost celk.(t)</t>
  </si>
  <si>
    <t>dem. hmotnost / MJ</t>
  </si>
  <si>
    <t>dem. hmotnost celk.(t)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</si>
  <si>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</si>
  <si>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</si>
  <si>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</si>
  <si>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</si>
  <si>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</si>
  <si>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</si>
  <si>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</si>
  <si>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131 10-00 Hloubení jam nezapažených</t>
  </si>
  <si>
    <t>131100010RA0</t>
  </si>
  <si>
    <t>m3</t>
  </si>
  <si>
    <t>AP-HSV</t>
  </si>
  <si>
    <t>RTS 16/ II</t>
  </si>
  <si>
    <t>POL</t>
  </si>
  <si>
    <t>1,65*1,87*0,2</t>
  </si>
  <si>
    <t>162 10 Vodorovné přemístění výkopku</t>
  </si>
  <si>
    <t>po suchu, bez ohledu na druh dopravního prostředku, bez naložení výkopku, avšak se složením bez rozhrnutí,</t>
  </si>
  <si>
    <t>SPX</t>
  </si>
  <si>
    <t>162601102R00</t>
  </si>
  <si>
    <t>800-1</t>
  </si>
  <si>
    <t>0,6171</t>
  </si>
  <si>
    <t>1859</t>
  </si>
  <si>
    <t>167 10-31 Nakládání výkopku</t>
  </si>
  <si>
    <t>Nakládání neulehlého výkopku z hromad</t>
  </si>
  <si>
    <t>167103101R00</t>
  </si>
  <si>
    <t>Nakládání výkopku zeminy schopné zúrodnění</t>
  </si>
  <si>
    <t>823-2</t>
  </si>
  <si>
    <t>199 Poplatky za skládku</t>
  </si>
  <si>
    <t>199000002R00</t>
  </si>
  <si>
    <t>1,3*1,3*1,1</t>
  </si>
  <si>
    <t>181 10 Úprava pláně v zářezech</t>
  </si>
  <si>
    <t>vyrovnáním výškových rozdílů, ploch vodorovných a ploch do sklonu 1 : 5.</t>
  </si>
  <si>
    <t>181101111R00</t>
  </si>
  <si>
    <t>m2</t>
  </si>
  <si>
    <t>274 27-21 Zdivo základové z bednicích tvárnic</t>
  </si>
  <si>
    <t>s výplní betonem, bez výztuže,</t>
  </si>
  <si>
    <t>274272110RT3</t>
  </si>
  <si>
    <t>801-1</t>
  </si>
  <si>
    <t>273 32 Beton základových desek železový</t>
  </si>
  <si>
    <t>bez dodávky a uložení výztuže</t>
  </si>
  <si>
    <t>273 32-3 vodostavební</t>
  </si>
  <si>
    <t>273323411RT3</t>
  </si>
  <si>
    <t>3,08*0,1</t>
  </si>
  <si>
    <t>3,08*0,2</t>
  </si>
  <si>
    <t>273 31 Základové desky z betonu prostého včetně bednění</t>
  </si>
  <si>
    <t>odbednění a podkladu ze štěrkopísku.</t>
  </si>
  <si>
    <t>273310030RA0</t>
  </si>
  <si>
    <t>(1,3*0,9)*0,25</t>
  </si>
  <si>
    <t>434312231R00</t>
  </si>
  <si>
    <t>Schody v opěr. zídkách z bet. prost. C12/15 do 1PP</t>
  </si>
  <si>
    <t>m</t>
  </si>
  <si>
    <t>Vlastní</t>
  </si>
  <si>
    <t>POL_NEZ</t>
  </si>
  <si>
    <t>1_1</t>
  </si>
  <si>
    <t>1,3*2</t>
  </si>
  <si>
    <t>279 35 Bednění a odbednění základových konstrukcí</t>
  </si>
  <si>
    <t>svislé nebo šikmé, půdorysně přímé nebo zalomené ve volných nebo zapažených jámách, rýhách, šachtách včetně případných vzpěr a odbednění.</t>
  </si>
  <si>
    <t>279350001RA0</t>
  </si>
  <si>
    <t>8,02*2</t>
  </si>
  <si>
    <t>998 01-20 Přesun hmot pro budovy s nosnou konstr. monolit.</t>
  </si>
  <si>
    <t>přesun hmot pro budovy občanské výstavby (JKSO 801), budovy pro bydlení (JKSO 803) budovy pro výrobu a služby (JKSO 812) s nosnou svislou konstrukcí monolitickou betonovou tyčovou nebo plošnou</t>
  </si>
  <si>
    <t>998012021R00</t>
  </si>
  <si>
    <t>t</t>
  </si>
  <si>
    <t>342 24 Příčky z tvárnicl pálených</t>
  </si>
  <si>
    <t>342240012RAA</t>
  </si>
  <si>
    <t>342240014RA0</t>
  </si>
  <si>
    <t>311 23 Zdivo nosné z cihel a tvarovek pálených</t>
  </si>
  <si>
    <t>311 23-8 akusticky tlumivé</t>
  </si>
  <si>
    <t>311238130R00</t>
  </si>
  <si>
    <t>6,17</t>
  </si>
  <si>
    <t>18,14</t>
  </si>
  <si>
    <t>346 23 Přizdívka izolační včetně izolace</t>
  </si>
  <si>
    <t>vytvoření požlábku v ohybu izolace vodorovné na svislou, se zatřenou cementovou omítkou z malty MC 10 tloušťky 20 mm pod izolaci a včetně penetračního nátěru a izolace pásem Bitagit a včetně její ochrany cementovou maltou o tloušťce 25 mm.</t>
  </si>
  <si>
    <t>346230012RA0</t>
  </si>
  <si>
    <t>311 23-1 pod omítku</t>
  </si>
  <si>
    <t>311231114R00</t>
  </si>
  <si>
    <t>8,38*1,15*0,15</t>
  </si>
  <si>
    <t>329321116R00</t>
  </si>
  <si>
    <t>Konstrukce ostatní ze ŽB. vodostaveb.  C 30/37 XF4 Šachta Výtah</t>
  </si>
  <si>
    <t>6,98*1,15*0,2</t>
  </si>
  <si>
    <t>954 Obklady konstrukcí sádrokartonovými deskami</t>
  </si>
  <si>
    <t>954 1 obklady ocelových konstrukcí</t>
  </si>
  <si>
    <t>954 11 obklady ocelových sloupů do 500 x 500 mm.</t>
  </si>
  <si>
    <t>954111102R00</t>
  </si>
  <si>
    <t>342 01 Příčky z desek sádrokartonových</t>
  </si>
  <si>
    <t>zřízení nosné konstrukce příčky, vložení tepelné izolace tl. do 5 cm, dodávka a montáž desek, přebroušení a tmelení spár a úprava rohů</t>
  </si>
  <si>
    <t>342 01-31 dvojité opláštění, jednoduchá konstrukce CW 50</t>
  </si>
  <si>
    <t>342013122RT2</t>
  </si>
  <si>
    <t>66,5*3,05</t>
  </si>
  <si>
    <t>1,22*3,05</t>
  </si>
  <si>
    <t>342 01-33 dvojité opláštění, jednoduchá konstrukce CW 100</t>
  </si>
  <si>
    <t>342013322RT3</t>
  </si>
  <si>
    <t>7,53*3,05</t>
  </si>
  <si>
    <t>4,48*3,05</t>
  </si>
  <si>
    <t>1,28*3,05</t>
  </si>
  <si>
    <t>1,35*3,05</t>
  </si>
  <si>
    <t>342 01-22 jednoduché opláštění, jednoduchá konstrukce CW 75</t>
  </si>
  <si>
    <t>342012223RT1</t>
  </si>
  <si>
    <t>1,4*3,05</t>
  </si>
  <si>
    <t>347 01 Předstěny opláštěné sádrokartonovými deskami</t>
  </si>
  <si>
    <t>347 01-2 vnitřní zateplení expandovaným polystyrenem z výroby nalepeným na desce SDK 12,5mm standard</t>
  </si>
  <si>
    <t>347012041R00</t>
  </si>
  <si>
    <t>7,85*3,05*2</t>
  </si>
  <si>
    <t>7,6*3,05*2</t>
  </si>
  <si>
    <t>342 28-011 Obklad stěn sádrokartonem</t>
  </si>
  <si>
    <t>na dřevěný rošt nebo lepený, s izolací Orsil 5 cm a s provedením konečné povrchové úpravy minerální omítkou, včetně pomocného lešení.</t>
  </si>
  <si>
    <t>342280110RAC</t>
  </si>
  <si>
    <t>66,5*3,05*2</t>
  </si>
  <si>
    <t>1,4*3,05*2</t>
  </si>
  <si>
    <t>4,48*3,05*2</t>
  </si>
  <si>
    <t>1,28*3,05*2</t>
  </si>
  <si>
    <t>342280110RAA</t>
  </si>
  <si>
    <t>1,22*3,05*2</t>
  </si>
  <si>
    <t>7,53*3,05*2</t>
  </si>
  <si>
    <t>1,35*3,05*2</t>
  </si>
  <si>
    <t>998 01-100 Přesun hmot pro budovy s nosnou konstrukcí zděnou</t>
  </si>
  <si>
    <t>přesun hmot pro budovy občanské výstavby (JKSO 801), budovy pro bydlení (JKSO 803) budovy pro výrobu a služby (JKSO 812) s nosnou svislou konstrukcí zděnou z cihel nebo tvárnic nebo kovovou</t>
  </si>
  <si>
    <t>998011002R00</t>
  </si>
  <si>
    <t>627451114R00</t>
  </si>
  <si>
    <t>Vyplnění spár stávající dlažby  kamene, MC 100%_1PP</t>
  </si>
  <si>
    <t>Vyplnění spár stávající dlažby  kamene, MC 100%_1NP</t>
  </si>
  <si>
    <t>12_1</t>
  </si>
  <si>
    <t>938902132R00</t>
  </si>
  <si>
    <t>Očištění konstrukcí na plochách_1NP_dlažby kamenné 100%</t>
  </si>
  <si>
    <t>Očištění konstrukcí na plochách_1PP_dlažby keram. nové_100%</t>
  </si>
  <si>
    <t>Očištění konstrukcí na plochách_3NP_dlažby kamenné 100%</t>
  </si>
  <si>
    <t>Očištění konstrukcí na plochách_2NP_dlažby kamenné 100%</t>
  </si>
  <si>
    <t>Vyplnění spár stávající dlažby  kamene, MC 100%_2NP</t>
  </si>
  <si>
    <t>Očištění konstrukcí na plochách_1PP_dlažby kamenné 100%</t>
  </si>
  <si>
    <t>Vyplnění spár stávající dlažby  kamene, MC 100%_3NP</t>
  </si>
  <si>
    <t>Očištění konstrukcí na plochách_1PP_dlažby keram. 100%</t>
  </si>
  <si>
    <t>Očištění konstrukcí na plochách_1NP_dlažby keram. nové_100%</t>
  </si>
  <si>
    <t>Očištění konstrukcí na plochách_1PP_pod linoleum 100%</t>
  </si>
  <si>
    <t>Očištění konstrukcí na plochách_2NP_dlažby keram. nové_100%</t>
  </si>
  <si>
    <t>Očištění konstrukcí na plochách_1NP_pod linoleum 100%</t>
  </si>
  <si>
    <t>178,42+390,93</t>
  </si>
  <si>
    <t>Očištění konstrukcí na plochách_3NP_dlažby keram. nové_100%</t>
  </si>
  <si>
    <t>Očištění konstrukcí na plochách_2NP_pod linoleum 100%</t>
  </si>
  <si>
    <t>390,93+178,42</t>
  </si>
  <si>
    <t>Očištění konstrukcí na plochách_3NP_pod linoleum 100%</t>
  </si>
  <si>
    <t>Očištění konstrukcí na plochách_2NP_pod linoleum 100%_spol. místnost</t>
  </si>
  <si>
    <t>Očištění konstrukcí na plochách_3NP_pod linoleum 100%_spol. místnost</t>
  </si>
  <si>
    <t>416 02 Podhledy na kovové konstrukci opláštěné deskami sádrokartonovými</t>
  </si>
  <si>
    <t>416 02-2 dvouúrovňový křížový rošt z profilů CD zavěšený</t>
  </si>
  <si>
    <t>416026128R00</t>
  </si>
  <si>
    <t>521,07*1,1</t>
  </si>
  <si>
    <t>830,77*1,1</t>
  </si>
  <si>
    <t>416 09 Příplatky k podhledům sádrokartonovým</t>
  </si>
  <si>
    <t>342264092R00</t>
  </si>
  <si>
    <t>100 00-1RRR</t>
  </si>
  <si>
    <t>Očištění stropů_pod sdk podhled_nový_1PP</t>
  </si>
  <si>
    <t>Očištění stropů_pod sdk podhled_nový_1NP</t>
  </si>
  <si>
    <t>Očištění stropů_pod sdk podhled_nový_2NP</t>
  </si>
  <si>
    <t>Očištění stropů_pod sdk podhled_nový_3NP</t>
  </si>
  <si>
    <t>451 57 Podklad. nebo vyrovnávací vrstva ze štěrkopísku</t>
  </si>
  <si>
    <t>Podklad. nebo vyrovnávací vrstva ze štěrkopísku o síle vrstvy do 20 cm se zhutněním a odvodněním podloží</t>
  </si>
  <si>
    <t>451576111R00</t>
  </si>
  <si>
    <t>821-1</t>
  </si>
  <si>
    <t>400 00-1RRR</t>
  </si>
  <si>
    <t>Ztužení zeslabených stropů u průchodů (uhlíkové lamely např. SIKA)</t>
  </si>
  <si>
    <t>3_1</t>
  </si>
  <si>
    <t>1+1+1+1</t>
  </si>
  <si>
    <t>9980110RRR</t>
  </si>
  <si>
    <t>Přesun hmot pro budovy výšky do 12 m Vodorovné kce.</t>
  </si>
  <si>
    <t>601 01 Omítky stropů a podhledů z hotových směsí</t>
  </si>
  <si>
    <t>po jednotlivých vrstvách</t>
  </si>
  <si>
    <t>601012112RT3</t>
  </si>
  <si>
    <t>601011112RT3</t>
  </si>
  <si>
    <t>999 28 Přesun hmot pro opravy a údržbu objektů</t>
  </si>
  <si>
    <t>oborů 801, 803, 811 a 812</t>
  </si>
  <si>
    <t>999 28-1 pro opravy a údržbu dosavadních objektů včetně vnějších plášťů</t>
  </si>
  <si>
    <t>999281111R00</t>
  </si>
  <si>
    <t>801-4</t>
  </si>
  <si>
    <t>612 42-1 Oprava vnitřních vápenných omítek stěn</t>
  </si>
  <si>
    <t>612421331RT2</t>
  </si>
  <si>
    <t>1746,72*0,30</t>
  </si>
  <si>
    <t>2612,56*0,30</t>
  </si>
  <si>
    <t>612 47 Omítka vnitřní, stěn, ze suchých směsí</t>
  </si>
  <si>
    <t>612470220RA0</t>
  </si>
  <si>
    <t>612 47-141 Tenkovrstvá úprava stěn aktivovaným štukem</t>
  </si>
  <si>
    <t>na rovném povrchu vnitřních stěn, pilířů, svislých panelových konstrukcí, s nejnutnějším obroušením podkladu (pemzou apod.) a oprášením,</t>
  </si>
  <si>
    <t>612471411R00</t>
  </si>
  <si>
    <t>220261662R00</t>
  </si>
  <si>
    <t>Zhotovení drážky ve zdi cihlovém_1-3NP</t>
  </si>
  <si>
    <t>220261664R00</t>
  </si>
  <si>
    <t>Zazdění drážky_1-3NP</t>
  </si>
  <si>
    <t>220261665R00</t>
  </si>
  <si>
    <t>Začištění drážky, konečná úprava 1-3NP</t>
  </si>
  <si>
    <t>612621111RRR</t>
  </si>
  <si>
    <t>Plošná injektáž vlhkého zdiva (např.SIKA)</t>
  </si>
  <si>
    <t>1,5*17</t>
  </si>
  <si>
    <t>Nástřik proti solím (nástřik a minerální stěrka např. systém Sulfatex)</t>
  </si>
  <si>
    <t>631 31 Mazanina z betonu prostého</t>
  </si>
  <si>
    <t>(z kameniva) hlazená dřevěným hladítkem</t>
  </si>
  <si>
    <t>631 31-3 tl. přes 80 do 120 mm</t>
  </si>
  <si>
    <t>631313621R00</t>
  </si>
  <si>
    <t>1,7*0,1</t>
  </si>
  <si>
    <t>24,2*0,05</t>
  </si>
  <si>
    <t>632 41-1 Potěr ze suchých směsí</t>
  </si>
  <si>
    <t>s rozprostřením a uhlazením</t>
  </si>
  <si>
    <t>632419102RT3</t>
  </si>
  <si>
    <t>369,68*0,3</t>
  </si>
  <si>
    <t>178,42*0,3</t>
  </si>
  <si>
    <t>390,93*0,2</t>
  </si>
  <si>
    <t>631 31-00 Mazanina z betonu prostého</t>
  </si>
  <si>
    <t>hlazená dřevěným hladítkem.</t>
  </si>
  <si>
    <t>631310020RA0</t>
  </si>
  <si>
    <t>632411906R00</t>
  </si>
  <si>
    <t>31,35</t>
  </si>
  <si>
    <t>631 31-2 tl. přes 50 do 80 mm</t>
  </si>
  <si>
    <t>631312621R00</t>
  </si>
  <si>
    <t>225,47*0,05</t>
  </si>
  <si>
    <t>178,42+410,47</t>
  </si>
  <si>
    <t>631313411R00</t>
  </si>
  <si>
    <t>0,4085*0,1</t>
  </si>
  <si>
    <t>2,582*0,1</t>
  </si>
  <si>
    <t>6324181RRR</t>
  </si>
  <si>
    <t>Potěr cementový, ruční zpracování, tl. 4 mm v místě Kolektoru 70% plochy_D+M</t>
  </si>
  <si>
    <t>68,86*0,7</t>
  </si>
  <si>
    <t>154-84100</t>
  </si>
  <si>
    <t>Profil trapézový  TR 20/137,5x0,63mm_Nová stropní kce._1NP_D+M</t>
  </si>
  <si>
    <t>0,95*0,43*1,2</t>
  </si>
  <si>
    <t>Profil trapézový  TR 20/137,5x0,63mm_Nová stropní kce._2NP_D+M</t>
  </si>
  <si>
    <t>12_0</t>
  </si>
  <si>
    <t>2,582*1,2</t>
  </si>
  <si>
    <t>Profil trapézový  TR 20/137,5x0,63mm_Nová stropní kce._3NP_D+M</t>
  </si>
  <si>
    <t>998 32-2RRR</t>
  </si>
  <si>
    <t>Přesun hmot pro podlahy a bet. kce. betonové</t>
  </si>
  <si>
    <t>642 95-2 Osazení zárubní dveřních dřevěných</t>
  </si>
  <si>
    <t>hrubých, hoblovaných i leštěných, měkkých i tvrdých, na jakoukoliv cementovou maltu, s kotvením rámu do zdiva,</t>
  </si>
  <si>
    <t>642 95-21 dodávka a osazení zárubní dveřních dřevěných obložkových</t>
  </si>
  <si>
    <t>642952110RT4</t>
  </si>
  <si>
    <t>kus</t>
  </si>
  <si>
    <t>642952220RT2</t>
  </si>
  <si>
    <t>611-60101</t>
  </si>
  <si>
    <t>Dveře vnitřní hladké plné 1kř. 60x197 bílé 1L</t>
  </si>
  <si>
    <t>Dveře vnitřní hladké plné 1kř. 60x197 bílé 1P</t>
  </si>
  <si>
    <t>611-60603</t>
  </si>
  <si>
    <t>Dveře vnitřní hladké 2/3 sklo 1kř. 80x197 bílé 3L</t>
  </si>
  <si>
    <t>Dveře vnitřní hladké 2/3 sklo 1kř. 80x197 bílé 3P</t>
  </si>
  <si>
    <t>611-60605</t>
  </si>
  <si>
    <t>RRRR</t>
  </si>
  <si>
    <t>Kování_dveří + zámek_standard_dveře vnitřní a vněj _dodávka, montáž</t>
  </si>
  <si>
    <t>48+51+45+45+1+1+1+4</t>
  </si>
  <si>
    <t>611-60103</t>
  </si>
  <si>
    <t>968 07-1 Vyvěšení nebo zavěšení kovových křídel</t>
  </si>
  <si>
    <t>s případným uložením a opětovným zavěšením po provedení stavebních změn,</t>
  </si>
  <si>
    <t>968071125R00</t>
  </si>
  <si>
    <t>801-3</t>
  </si>
  <si>
    <t>642 94-5 Osazení ocelových zárubní protipožárních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</si>
  <si>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</si>
  <si>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642945111R00</t>
  </si>
  <si>
    <t>642945112R00</t>
  </si>
  <si>
    <t>1+3+1+1</t>
  </si>
  <si>
    <t>641 95 Osazení rámů okenních dřevěných a osazovacích</t>
  </si>
  <si>
    <t>na jakoukoliv cementovou maltu a kotvení rámu do zdiva</t>
  </si>
  <si>
    <t>641 95-2 okenních dřevěných pro okna s křídly jednoduchými i zdvojenými, bez sdružených dveří nebo se sdruženými dveřmi</t>
  </si>
  <si>
    <t>641952211R00</t>
  </si>
  <si>
    <t>429-72RRR</t>
  </si>
  <si>
    <t>Mřížka se síťkou_OŽ_2 x _D+M_4NP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</si>
  <si>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</si>
  <si>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</si>
  <si>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 94-211 včetně dodávky zárubní</t>
  </si>
  <si>
    <t>642942111RT2</t>
  </si>
  <si>
    <t>998 76-6 Přesun hmot pro konstrukce truhlářské</t>
  </si>
  <si>
    <t>50 m vodorovně</t>
  </si>
  <si>
    <t>998766103R00</t>
  </si>
  <si>
    <t>800-766</t>
  </si>
  <si>
    <t>941 95-5 Lešení lehké pracovní pomocné</t>
  </si>
  <si>
    <t>941955002R00</t>
  </si>
  <si>
    <t>800-3</t>
  </si>
  <si>
    <t>998 00-91 Přesun hmot samostatně budovaného lešení</t>
  </si>
  <si>
    <t>998009101R00</t>
  </si>
  <si>
    <t>968 07-2 Vybourání a vyjmutí kovových rámů a rolet</t>
  </si>
  <si>
    <t>968 07-21 rámů, včetně pomocného lešení o výšce podlahy do 1900 mm a pro zatížení do 1,5 kPa  (150 kg/m2)</t>
  </si>
  <si>
    <t>968072455R00</t>
  </si>
  <si>
    <t>968 06-1 Vyvěšení nebo zavěšení dřevěných křídel</t>
  </si>
  <si>
    <t>oken, dveří a vrat, s uložením a opětovným zavěšením po provedení stavebních změn,</t>
  </si>
  <si>
    <t>968061125R00</t>
  </si>
  <si>
    <t>962 03-2 Bourání zdiva nadzákladového cihelného</t>
  </si>
  <si>
    <t>nebo vybourání otvorů průřezové plochy přes 4 m2 ve zdivu nadzákladovém, včetně pomocného lešení o výšce podlahy do 1900 mm a pro zatížení do 1,5 kPa  (150 kg/m2)</t>
  </si>
  <si>
    <t>962032241R00</t>
  </si>
  <si>
    <t>38,02-3,456</t>
  </si>
  <si>
    <t>962032314R00</t>
  </si>
  <si>
    <t>0,2*0,2*3,3</t>
  </si>
  <si>
    <t>(12,55*3,3)-1,51</t>
  </si>
  <si>
    <t>(1,7+1,7+1,3+1,3)*3,3*0,2</t>
  </si>
  <si>
    <t>-0,32</t>
  </si>
  <si>
    <t>961 10 Bourání základů</t>
  </si>
  <si>
    <t>nebo vybourání otvorů průřezové plochy přes 4 m2 v základech. Svislá a vodorovná doprava suti, odvoz do 10 km.</t>
  </si>
  <si>
    <t>961100016RA0</t>
  </si>
  <si>
    <t>(1,87+1,87+1,45)*1,5*0,2</t>
  </si>
  <si>
    <t>(1,87*1,45)*0,2</t>
  </si>
  <si>
    <t>965 04 Bourání podkladů pod dlažby nebo litých celistvých dlažeb a mazanin</t>
  </si>
  <si>
    <t>965042241RT5</t>
  </si>
  <si>
    <t>21,24*0,2*0,125</t>
  </si>
  <si>
    <t>27,24*0,2*0,125</t>
  </si>
  <si>
    <t>630 90 Bourání podlahových konstrukcí</t>
  </si>
  <si>
    <t>630900020RAB</t>
  </si>
  <si>
    <t>34,45</t>
  </si>
  <si>
    <t>9720122RRR</t>
  </si>
  <si>
    <t>Vybourání otvorů strop(0,9*1,5) 4ks_ tl do 800 tepelná izolace,keramické panely,bet.strop_střecha</t>
  </si>
  <si>
    <t>0,9*1,5</t>
  </si>
  <si>
    <t>771 99 Vybourání dlažeb</t>
  </si>
  <si>
    <t>s jakoukoliv výplní spár z dlaždic tloušťky nad 10 mm. Bez vybourání podkladního lože.</t>
  </si>
  <si>
    <t>771990010RA0</t>
  </si>
  <si>
    <t>AP-PSV</t>
  </si>
  <si>
    <t>68,45+41,62</t>
  </si>
  <si>
    <t>776 51 Demontáž povlakových podlah z nášlapné plochy</t>
  </si>
  <si>
    <t xml:space="preserve"> lepených s podložkou.</t>
  </si>
  <si>
    <t>776510010RA0</t>
  </si>
  <si>
    <t>...</t>
  </si>
  <si>
    <t>486,06+196,49</t>
  </si>
  <si>
    <t>7679000RRR</t>
  </si>
  <si>
    <t>Demontáž atypických ocelových konstrukcí Malý Výtah_Neobsazeno</t>
  </si>
  <si>
    <t>kpl</t>
  </si>
  <si>
    <t>766 42 Demontáž obložení podhledů</t>
  </si>
  <si>
    <t>766421821R00</t>
  </si>
  <si>
    <t>766421822R00</t>
  </si>
  <si>
    <t>766 41 Demontáž obložení stěn</t>
  </si>
  <si>
    <t>766411821R00</t>
  </si>
  <si>
    <t>14,45*3,3</t>
  </si>
  <si>
    <t>13,64*3,79</t>
  </si>
  <si>
    <t>766411822R00</t>
  </si>
  <si>
    <t>979 01 Svislá doprava suti a vybouraných hmot</t>
  </si>
  <si>
    <t>979 01-3 shozem</t>
  </si>
  <si>
    <t>979011311R00</t>
  </si>
  <si>
    <t>979011321R00</t>
  </si>
  <si>
    <t>979011329R00</t>
  </si>
  <si>
    <t>979011331R00</t>
  </si>
  <si>
    <t>den</t>
  </si>
  <si>
    <t>11*30</t>
  </si>
  <si>
    <t>979011332R00</t>
  </si>
  <si>
    <t>979011335R00</t>
  </si>
  <si>
    <t>979 08-8 Nakládání suti a vybouraných hmot</t>
  </si>
  <si>
    <t>na dopravní prostředky pro vodorovné přemístění</t>
  </si>
  <si>
    <t>979088212R00</t>
  </si>
  <si>
    <t>Nakládání suti na dopravní prostředky</t>
  </si>
  <si>
    <t>800-2</t>
  </si>
  <si>
    <t>962 10-001 Bourání nadzákladového zdiva</t>
  </si>
  <si>
    <t>962100013RA0</t>
  </si>
  <si>
    <t>3,6*0,3*0,1</t>
  </si>
  <si>
    <t>971 10-002 Vybourání otvorů ve zdivu z cihel</t>
  </si>
  <si>
    <t>základovém nebo nadzákladovém  na jakoukoliv maltu vápennou nebo vápenocementovou. Svislá a vodorovná doprava suti, odvoz do 10 km.</t>
  </si>
  <si>
    <t>971100021RAA</t>
  </si>
  <si>
    <t>0,4*0,3</t>
  </si>
  <si>
    <t>970 0 Jádrové vrtání, kruhové prostupy</t>
  </si>
  <si>
    <t>970 05 v železobetonu</t>
  </si>
  <si>
    <t>970051100R00</t>
  </si>
  <si>
    <t>970051130R00</t>
  </si>
  <si>
    <t>970051160R00</t>
  </si>
  <si>
    <t>970051200R00</t>
  </si>
  <si>
    <t>970051300R00</t>
  </si>
  <si>
    <t>630900030RAB</t>
  </si>
  <si>
    <t>3,62*7,7</t>
  </si>
  <si>
    <t>0,45*0,8</t>
  </si>
  <si>
    <t>7664218RRR</t>
  </si>
  <si>
    <t>Demontáž obložení stropů SDK vč. roštu v rozsahu Koupelny_1NP</t>
  </si>
  <si>
    <t>Demontáž obložení stropů SDK vč. roštu v rozsahu Koupelny_2NP</t>
  </si>
  <si>
    <t>Demontáž obložení stropů SDK vč. roštu v rozsahu Koupelny_3NP</t>
  </si>
  <si>
    <t>767 90-009 Demontáž atypických ocelových konstrukcí</t>
  </si>
  <si>
    <t>767900090RA0</t>
  </si>
  <si>
    <t>kg</t>
  </si>
  <si>
    <t>44*7,5</t>
  </si>
  <si>
    <t>7669911RRR</t>
  </si>
  <si>
    <t>Protiprašná opatření při bourání konstrukcí (rozsah viz. TZ)</t>
  </si>
  <si>
    <t>Zakrývání nových zabudovaných výrobků proti poškození</t>
  </si>
  <si>
    <t>Dodávky a montáže dle požadavků PBŘ (evakuační plán, značení únikových cest, RHP a další)</t>
  </si>
  <si>
    <t>HZS9911RRR</t>
  </si>
  <si>
    <t>Práce blíže nespecifikované prováděné v HZS</t>
  </si>
  <si>
    <t>hod</t>
  </si>
  <si>
    <t>979 08-4 Vodorovná doprava vybouraných hmot po suchu</t>
  </si>
  <si>
    <t>979084216R00</t>
  </si>
  <si>
    <t>822-1</t>
  </si>
  <si>
    <t>0,886+623,978</t>
  </si>
  <si>
    <t>003</t>
  </si>
  <si>
    <t>Poplatek za skládku</t>
  </si>
  <si>
    <t>711 21 Izolace proti netlakové vodě - nátěry a stěrky</t>
  </si>
  <si>
    <t>711 21-2 nátěr hydroizolační</t>
  </si>
  <si>
    <t>711212001RT2</t>
  </si>
  <si>
    <t>800-711</t>
  </si>
  <si>
    <t>207,71*2</t>
  </si>
  <si>
    <t>486,36*2</t>
  </si>
  <si>
    <t>225,47*2</t>
  </si>
  <si>
    <t>711 14 Izolace proti vodě asfalt. pásy přitavením vodorovná</t>
  </si>
  <si>
    <t>711140016RAA</t>
  </si>
  <si>
    <t>3,08*1,2</t>
  </si>
  <si>
    <t>9,15*1,2</t>
  </si>
  <si>
    <t>289 97-0 Geotextílie separační, filtrační, zpevňující</t>
  </si>
  <si>
    <t>289970111R00</t>
  </si>
  <si>
    <t>998 71-1 Přesun hmot pro izolace proti vodě</t>
  </si>
  <si>
    <t>50 m vodorovně měřeno od těžiště půdorysné plochy skládky do těžiště půdorysné plochy objektu</t>
  </si>
  <si>
    <t>998711102R00</t>
  </si>
  <si>
    <t>712 44 Povlaková krytina střech sklonu do 30° přitavením</t>
  </si>
  <si>
    <t>nátěr penetrační, přitavení povlakové krytiny v plné ploše.</t>
  </si>
  <si>
    <t>712440010RAC</t>
  </si>
  <si>
    <t>4,14*1,1*2</t>
  </si>
  <si>
    <t>8,8*0,6*1,2</t>
  </si>
  <si>
    <t>1*37*1,2*2</t>
  </si>
  <si>
    <t>998 71-2 Přesun hmot pro povlakové krytiny</t>
  </si>
  <si>
    <t>998712102R00</t>
  </si>
  <si>
    <t>713 12 Izolace tepelné podlah</t>
  </si>
  <si>
    <t>713120010RAB</t>
  </si>
  <si>
    <t>225,47*1,1</t>
  </si>
  <si>
    <t>713120030RAE</t>
  </si>
  <si>
    <t>24,2*1,1</t>
  </si>
  <si>
    <t>713120080RA0</t>
  </si>
  <si>
    <t>26,62*1,1</t>
  </si>
  <si>
    <t>7131111RRR</t>
  </si>
  <si>
    <t>Izolace tepelné stropů vrchem kladené volně vč.dodávky_Náběhový klín_Přístřešek VZT_4NP</t>
  </si>
  <si>
    <t>1_7</t>
  </si>
  <si>
    <t>8,8*0,8</t>
  </si>
  <si>
    <t>713 10 Izolace tepelné volně položené</t>
  </si>
  <si>
    <t>dodávka a položení tepelné izolace stropů kladené vrchem volně.</t>
  </si>
  <si>
    <t>713100010RAC</t>
  </si>
  <si>
    <t>1*35*1,1</t>
  </si>
  <si>
    <t>713100020RAD</t>
  </si>
  <si>
    <t>998 71-3 Přesun hmot pro izolace tepelné</t>
  </si>
  <si>
    <t>998713102R00</t>
  </si>
  <si>
    <t>800-713</t>
  </si>
  <si>
    <t>722 30-RRR</t>
  </si>
  <si>
    <t>ZTI_Viz samostatný rozpočet</t>
  </si>
  <si>
    <t>soubor</t>
  </si>
  <si>
    <t>3_7</t>
  </si>
  <si>
    <t>736 11-RRR</t>
  </si>
  <si>
    <t>Ústřední vytápění_Viz samostatný rozpočet</t>
  </si>
  <si>
    <t>762 71 Prostorové vázané konstrukce z řeziva</t>
  </si>
  <si>
    <t>hraněného včetně spojovacích a ochranných prostředků.</t>
  </si>
  <si>
    <t>762710010RA0</t>
  </si>
  <si>
    <t>21,44*0,123*0,02</t>
  </si>
  <si>
    <t>762 43 Obložení stěn</t>
  </si>
  <si>
    <t>762 43-2 s dodávkou řeziva</t>
  </si>
  <si>
    <t>762431120RT2</t>
  </si>
  <si>
    <t>800-762</t>
  </si>
  <si>
    <t>20,66</t>
  </si>
  <si>
    <t>998 76 Přesun hmot pro konstrukce tesařské</t>
  </si>
  <si>
    <t>998762102R00</t>
  </si>
  <si>
    <t>763 61 Opláštění z dřevoštěpkových desek</t>
  </si>
  <si>
    <t>vč. dodávky a montáže spojovacího materiálu</t>
  </si>
  <si>
    <t>763611132R00</t>
  </si>
  <si>
    <t>800-763</t>
  </si>
  <si>
    <t>607-26121</t>
  </si>
  <si>
    <t>Deska dřevoštěpková OSB 3 B - 4PD tl. 18 mm_2 x zastřešení VZT_dodávka</t>
  </si>
  <si>
    <t>762 39-5RRR</t>
  </si>
  <si>
    <t>Spojovací a ochranné prostředky pro střechy tl 250_pro VZT</t>
  </si>
  <si>
    <t>998 76-3 Přesun hmot dřevostaveb</t>
  </si>
  <si>
    <t>998763101R00</t>
  </si>
  <si>
    <t>764 21-23 Demontáž oplechování zdí a nadezdívek</t>
  </si>
  <si>
    <t>764430810R00</t>
  </si>
  <si>
    <t>800-764</t>
  </si>
  <si>
    <t>1,3*0,5*1,2</t>
  </si>
  <si>
    <t>764 43 Oplechování zdí a nadezdívek z pozinkovaného plechu a hliníku</t>
  </si>
  <si>
    <t>včetně rohů.</t>
  </si>
  <si>
    <t>764430310RA0</t>
  </si>
  <si>
    <t>764430310RAA</t>
  </si>
  <si>
    <t>764430310RAB</t>
  </si>
  <si>
    <t>998 76-4 Přesun hmot pro konstrukce klempířské</t>
  </si>
  <si>
    <t>998764102R00</t>
  </si>
  <si>
    <t>0,0261+0,00111</t>
  </si>
  <si>
    <t>766 66 Montáž dveří dřevěných</t>
  </si>
  <si>
    <t>766 66-01 otevíravých protipožárních, dokování závěsů, včetně dodávky dveří s požární bezpečností 30 minut</t>
  </si>
  <si>
    <t>766660110RAC</t>
  </si>
  <si>
    <t>766660112RAA</t>
  </si>
  <si>
    <t>766660120RAC</t>
  </si>
  <si>
    <t>766660122RAC</t>
  </si>
  <si>
    <t>766660120RAA</t>
  </si>
  <si>
    <t>766 66 Montáž dveřních křídel kompletizovaných</t>
  </si>
  <si>
    <t>766 66-1 dokování</t>
  </si>
  <si>
    <t>766669117R00</t>
  </si>
  <si>
    <t>107</t>
  </si>
  <si>
    <t>7662114RRR</t>
  </si>
  <si>
    <t>Montáž a Dodávka madel atypických dílčích</t>
  </si>
  <si>
    <t>11</t>
  </si>
  <si>
    <t>766 69 Ostatní</t>
  </si>
  <si>
    <t>766 69-24 montáž překrytí spár</t>
  </si>
  <si>
    <t>766699733R00</t>
  </si>
  <si>
    <t>998766102R00</t>
  </si>
  <si>
    <t>273 36 Výztuž základových desek</t>
  </si>
  <si>
    <t>rovných nebo s náběhy nebo hřibových nebo upnutých do žeber včetně výztuže těchto žeber,</t>
  </si>
  <si>
    <t>273 36-2 ze svařovaných sítí</t>
  </si>
  <si>
    <t>273361921RT2</t>
  </si>
  <si>
    <t>(24,2*1,2)/6*0,019</t>
  </si>
  <si>
    <t>273361921RT4</t>
  </si>
  <si>
    <t>(31,35*1,2)/6*0,019</t>
  </si>
  <si>
    <t>(225,47*1,2)/6*0,019</t>
  </si>
  <si>
    <t>(3,717*1,2)/6*0,019</t>
  </si>
  <si>
    <t>273361921RT8</t>
  </si>
  <si>
    <t>(3,08*1,2)/6*0,019</t>
  </si>
  <si>
    <t>(0,4085*1,2)/6*0,019</t>
  </si>
  <si>
    <t>767 20 Schodišťové zábradlí</t>
  </si>
  <si>
    <t>z trubek nebo tenkostěnných profilů do zdiva (10 kg/m zábradlí), dodávka a montáž dřevěných průběžných madel, nátěr zábradlí syntetický základní a dvojnásobný vrchní, nátěr madla lazurovacím lakem dvojnásobný s napuštěním.</t>
  </si>
  <si>
    <t>767200001RA0</t>
  </si>
  <si>
    <t>7679900RRR</t>
  </si>
  <si>
    <t>Atypické ocelové konstrukce_Šachta Výtahu D+M</t>
  </si>
  <si>
    <t>767 99-0RRR</t>
  </si>
  <si>
    <t>Atypické ocelové konstrukce_Spojovací prostředky  pro ocel. kce. Výtah šachta_D+M</t>
  </si>
  <si>
    <t>998 76-7 Přesun hmot pro kovové stavební doplňk. konstrukce</t>
  </si>
  <si>
    <t>998767102R00</t>
  </si>
  <si>
    <t>800-767</t>
  </si>
  <si>
    <t>771 57 Dlažba z dlaždic keramických</t>
  </si>
  <si>
    <t>771575014RA0</t>
  </si>
  <si>
    <t>78,17*0,2</t>
  </si>
  <si>
    <t>771 57-9RRR</t>
  </si>
  <si>
    <t>Příplatek za spárovací hmotu - plošně dlažba Oprava 100%_1PP_D+M</t>
  </si>
  <si>
    <t>465511117R00</t>
  </si>
  <si>
    <t>Oprava kam.dlažby do 20 m2,suchá tl.20 cm s výplní Předláždění 20%_1NP</t>
  </si>
  <si>
    <t>54*0,2</t>
  </si>
  <si>
    <t>Oprava kam.dlažby do 20 m2,suchá tl.20 cm s výplní Předláždění 20%_3NP</t>
  </si>
  <si>
    <t>Oprava kam.dlažby do 20 m2,suchá tl.20 cm s výplní Předláždění 20%_1PP</t>
  </si>
  <si>
    <t>38,61*0,2</t>
  </si>
  <si>
    <t>Oprava kam.dlažby do 20 m2,suchá tl.20 cm s výplní Předláždění 20%_2NP</t>
  </si>
  <si>
    <t>771575014RAB</t>
  </si>
  <si>
    <t>31,35*1,1</t>
  </si>
  <si>
    <t>771 47 Montáž soklíků z dlaždic keramických</t>
  </si>
  <si>
    <t>771475014R00</t>
  </si>
  <si>
    <t>800-771</t>
  </si>
  <si>
    <t>998 77-1 Přesun hmot pro podlahy z dlaždic</t>
  </si>
  <si>
    <t>998771102R00</t>
  </si>
  <si>
    <t>776 52 Podlahy povlakové z PVC</t>
  </si>
  <si>
    <t>lepení a dodávka podlahoviny z PVC, bez podkladu. Svaření podlahoviny. Dodávka a lepení podlahových soklíků z měkčeného PVC. Pastování a vyleštění podlah.</t>
  </si>
  <si>
    <t>776520010RAG</t>
  </si>
  <si>
    <t>369,68*1,1</t>
  </si>
  <si>
    <t>178,42*1,1</t>
  </si>
  <si>
    <t>776520030RAA</t>
  </si>
  <si>
    <t>998 77-6 Přesun hmot pro podlahy povlakové</t>
  </si>
  <si>
    <t>vodorovně do 50 m</t>
  </si>
  <si>
    <t>998776102R00</t>
  </si>
  <si>
    <t>800-775</t>
  </si>
  <si>
    <t>781 41 Obklad vnitřní pórovinový</t>
  </si>
  <si>
    <t>dodávka a montáž obkladů vnitřních stěn z obkladaček porovinových, včetně spárování a podílu práce v omezeném prostoru a na malých plochách.</t>
  </si>
  <si>
    <t>781410014RA0</t>
  </si>
  <si>
    <t>188,82*1,1</t>
  </si>
  <si>
    <t>41,48*1,1</t>
  </si>
  <si>
    <t>486,36*1,1</t>
  </si>
  <si>
    <t>781 10 Příprava podkladu pod obklady</t>
  </si>
  <si>
    <t>781101210R00</t>
  </si>
  <si>
    <t>781491001RT1</t>
  </si>
  <si>
    <t>998 78 Přesun hmot pro obklady keramické</t>
  </si>
  <si>
    <t>998781102R00</t>
  </si>
  <si>
    <t>783 82 Nátěry betonových povrchů syntetické</t>
  </si>
  <si>
    <t>na vzduchu schnoucí</t>
  </si>
  <si>
    <t>783824120R00</t>
  </si>
  <si>
    <t>800-783</t>
  </si>
  <si>
    <t>67,16+1,7</t>
  </si>
  <si>
    <t>784 45 Malby z malířských směsí</t>
  </si>
  <si>
    <t>784450077RA0</t>
  </si>
  <si>
    <t>784442021RT2</t>
  </si>
  <si>
    <t>800-784</t>
  </si>
  <si>
    <t>999281108R00</t>
  </si>
  <si>
    <t>634-3711RRR</t>
  </si>
  <si>
    <t>Sklo bezpeč.vícevrstvé tl. 7,5 mm opláštění Výtahové šachty_D+M</t>
  </si>
  <si>
    <t>67,02</t>
  </si>
  <si>
    <t>Atypické prvky konstrukce_Spojovací prostředky  pro Zasklívání_Výtah šachta_D+M</t>
  </si>
  <si>
    <t>998 78-7 Přesun hmot pro zasklívání</t>
  </si>
  <si>
    <t>998787102R00</t>
  </si>
  <si>
    <t>800-787</t>
  </si>
  <si>
    <t>210 19-RRR</t>
  </si>
  <si>
    <t>Silnoproud_Viz samostatný rozpočet</t>
  </si>
  <si>
    <t>3_9</t>
  </si>
  <si>
    <t>210 85-RRR</t>
  </si>
  <si>
    <t>Elektrotechnická komunikace_Viz samostatný  rozpočet</t>
  </si>
  <si>
    <t>423-RRR</t>
  </si>
  <si>
    <t>Vzduchotechnika_Viz samostatný rozpočet</t>
  </si>
  <si>
    <t>220890202R00</t>
  </si>
  <si>
    <t>Revize Výchozí_Malý Výtah</t>
  </si>
  <si>
    <t>h</t>
  </si>
  <si>
    <t>1_9</t>
  </si>
  <si>
    <t>3300300RRR</t>
  </si>
  <si>
    <t>Výtah_Viz samostatný rozpočet</t>
  </si>
  <si>
    <t>429-RRR</t>
  </si>
  <si>
    <t>Vyhrazená požární zařízení_Viz samostatný rozpočet</t>
  </si>
  <si>
    <t>VRN0</t>
  </si>
  <si>
    <t>Inženýrská čínnost</t>
  </si>
  <si>
    <t>Soubor</t>
  </si>
  <si>
    <t>99_8</t>
  </si>
  <si>
    <t>VRN1</t>
  </si>
  <si>
    <t>Dílenská a dodavatelská dokumentace</t>
  </si>
  <si>
    <t>VRN2</t>
  </si>
  <si>
    <t>Mimostaveništní doprava</t>
  </si>
  <si>
    <t>00511 Geodetické práce</t>
  </si>
  <si>
    <t>00511R</t>
  </si>
  <si>
    <t xml:space="preserve">Geodetické práce </t>
  </si>
  <si>
    <t>800-0</t>
  </si>
  <si>
    <t>005121 Zařízení staveniště</t>
  </si>
  <si>
    <t>005121R</t>
  </si>
  <si>
    <t>Zařízení staveniště</t>
  </si>
  <si>
    <t>00524 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</si>
  <si>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</si>
  <si>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</si>
  <si>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</si>
  <si>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/>
  </si>
  <si>
    <t>Celkem za objekt</t>
  </si>
  <si>
    <t>Rekapitulace soupisu</t>
  </si>
  <si>
    <t>Stavební díl</t>
  </si>
  <si>
    <t>Celkem soupis</t>
  </si>
  <si>
    <t>210010103</t>
  </si>
  <si>
    <t>Montáž lišt protahovacích šířky do 60 mm</t>
  </si>
  <si>
    <t>345718700</t>
  </si>
  <si>
    <t>lišta elektroinstalační LHD 40 x 20 mm</t>
  </si>
  <si>
    <t>345718900</t>
  </si>
  <si>
    <t>kryt pro lišty elektroinstalační LH 40 x 20 spojovací</t>
  </si>
  <si>
    <t>210010321</t>
  </si>
  <si>
    <t>Montáž rozvodek zapuštěných plastových kruhových KU68-1903/KO, KR97/KO97V</t>
  </si>
  <si>
    <t>345715210</t>
  </si>
  <si>
    <t>krabice univerzální z PH KU 68/2-1903</t>
  </si>
  <si>
    <t>210010301</t>
  </si>
  <si>
    <t>Montáž krabic přístrojových zapuštěných plastových kruhových KU 68/1, KU68/1301, KP67, KP68/2</t>
  </si>
  <si>
    <t>345715110R</t>
  </si>
  <si>
    <t>krabice podlahová přístrojová; pro montáž přístrojů do krabice; mat. samozhášivý bezhalogen.polyamid PA; teplot.rozsah -5 až 105 °C; rozměry-průměr,hloubka 249 x 71 x 41 mm</t>
  </si>
  <si>
    <t>SPCM</t>
  </si>
  <si>
    <t>210010323</t>
  </si>
  <si>
    <t>Montáž rozvodek zapuštěných plastových čtyřhranných typ KR100, KR125</t>
  </si>
  <si>
    <t>345640300</t>
  </si>
  <si>
    <t>rozvodka 6455-26 6 mm2 500 V</t>
  </si>
  <si>
    <t>210020301</t>
  </si>
  <si>
    <t>Montáž žlabů kovových typ Mars šířky do 50 mm bez víka</t>
  </si>
  <si>
    <t>210020306</t>
  </si>
  <si>
    <t>Montáž žlabů kovových typ Mars šířky do 125 mm bez víka</t>
  </si>
  <si>
    <t>345754910</t>
  </si>
  <si>
    <t>žlab kabelový pozinkovaný 2m/ks NKZN 50X62</t>
  </si>
  <si>
    <t>345754920</t>
  </si>
  <si>
    <t>žlab kabelový pozinkovaný 2m/ks NKZN 50X125</t>
  </si>
  <si>
    <t>154112350</t>
  </si>
  <si>
    <t>profil ocel L rovnoramenný 11343.0 4901630 50x50x3 mm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</si>
  <si>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</si>
  <si>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</si>
  <si>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</si>
  <si>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</si>
  <si>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210100003</t>
  </si>
  <si>
    <t>Ukončení vodičů v rozváděči nebo na přístroji včetně zapojení průřezu žíly do 16 mm2</t>
  </si>
  <si>
    <t>210100004</t>
  </si>
  <si>
    <t>Ukončení vodičů v rozváděči nebo na přístroji včetně zapojení průřezu žíly do 25 mm2</t>
  </si>
  <si>
    <t>210100006</t>
  </si>
  <si>
    <t>Ukončení vodičů v rozváděči nebo na přístroji včetně zapojení průřezu žíly do 50 mm2</t>
  </si>
  <si>
    <t>210100009</t>
  </si>
  <si>
    <t>Ukončení vodičů v rozváděči nebo na přístroji včetně zapojení průřezu žíly do 120 mm2</t>
  </si>
  <si>
    <t>210100012</t>
  </si>
  <si>
    <t>Ukončení vodičů v rozváděči nebo na přístroji včetně zapojení průřezu žíly do 240 mm2</t>
  </si>
  <si>
    <t>210100013</t>
  </si>
  <si>
    <t>Ukončení vodičů v rozváděči nebo na přístroji včetně zapojení průřezu žíly do 4 mm2</t>
  </si>
  <si>
    <t>210100348</t>
  </si>
  <si>
    <t>Ukončení kabelů a vodičů koncovkou ucpávkovou do 4 žil do 1 kV s jednoduchým nástavcem do P 29</t>
  </si>
  <si>
    <t>210100350</t>
  </si>
  <si>
    <t>Ukončení kabelů a vodičů koncovkou ucpávkovou do 4 žil do 1 kV s jednoduchým nástavcem do P 16</t>
  </si>
  <si>
    <t>210100351</t>
  </si>
  <si>
    <t>Ukončení kabelů a vodičů koncovkou ucpávkovou do 4 žil do 1 kV s jednoduchým nástavcem do P 21</t>
  </si>
  <si>
    <t>210100352</t>
  </si>
  <si>
    <t>Ukončení kabelů a vodičů koncovkou ucpávkovou do 4 žil do 1 kV s jednoduchým nástavcem do P 36</t>
  </si>
  <si>
    <t>210100353</t>
  </si>
  <si>
    <t>Ukončení kabelů a vodičů koncovkou ucpávkovou do 4 žil do 1 kV s jednoduchým nástavcem do P 42</t>
  </si>
  <si>
    <t>210100607</t>
  </si>
  <si>
    <t>Ukončení kabelů celoplastových koncovkou do 1 kV přírubovou jednocestnou KSPe žíly do 3x240+120 mm2</t>
  </si>
  <si>
    <t>354360260</t>
  </si>
  <si>
    <t>koncovka kabelová smršťovaná přímé do 1kV 4x95 - 300</t>
  </si>
  <si>
    <t>210110001</t>
  </si>
  <si>
    <t>Montáž nástěnný vypínač nn jednopólový pro prostředí základní nebo vlhké</t>
  </si>
  <si>
    <t>345355120</t>
  </si>
  <si>
    <t>spínač jednopólový 10A Classic 3553-01289 bílý</t>
  </si>
  <si>
    <t>210110003</t>
  </si>
  <si>
    <t>Montáž nástěnný přepínač nn 5-sériový pro prostředí základní nebo vlhké</t>
  </si>
  <si>
    <t>345355720</t>
  </si>
  <si>
    <t>spínač řazení 5 10A Classic 3553-01289 bílý</t>
  </si>
  <si>
    <t>210110004</t>
  </si>
  <si>
    <t>Montáž nástěnný přepínač nn 6-střídavý pro prostředí základní nebo vlhké</t>
  </si>
  <si>
    <t>345355520</t>
  </si>
  <si>
    <t>spínač řazení 6 10A Classic 3553-01289 bílý</t>
  </si>
  <si>
    <t>210110005</t>
  </si>
  <si>
    <t>Montáž nástěnný přepínač nn 7-křížový pro prostředí základní nebo vlhké</t>
  </si>
  <si>
    <t>345357100</t>
  </si>
  <si>
    <t>spínač řazení 7 10A Classic 3553-01289 bílý</t>
  </si>
  <si>
    <t>210110104</t>
  </si>
  <si>
    <t>Montáž - spínač pohybový PIR, 10A, 250V - vnitřní</t>
  </si>
  <si>
    <t>358148550</t>
  </si>
  <si>
    <t>Spínač pohybový PIR, 10A, 250V - vnitřní</t>
  </si>
  <si>
    <t>210111021</t>
  </si>
  <si>
    <t>Montáž zásuvka chráněná v krabici šroubové připojení 2P+PE prostředí základní, vlhké</t>
  </si>
  <si>
    <t>345519550</t>
  </si>
  <si>
    <t>zásuvka 16A 2+N do vlhka</t>
  </si>
  <si>
    <t>210111042</t>
  </si>
  <si>
    <t>Montáž zásuvka (polo)zapuštěná bezšroubové připojení 2P+PE</t>
  </si>
  <si>
    <t>345551001</t>
  </si>
  <si>
    <t>zásuvka 1násobná 16A Classic 3553-01289 bílá s přepěťovou ochranou</t>
  </si>
  <si>
    <t>210140472</t>
  </si>
  <si>
    <t>Montáž a zapojení ovladačů CENTRAL STOP + TOTAL STOP</t>
  </si>
  <si>
    <t>345364800</t>
  </si>
  <si>
    <t>Ovladač CENTRAL STOP; TOTAL STOP</t>
  </si>
  <si>
    <t>210 19 Rozvaděče, rozvodné skříně, desky, svorkovnice</t>
  </si>
  <si>
    <t>210190001R00</t>
  </si>
  <si>
    <t xml:space="preserve">...montáž oceloplechových rozvodnic do váhy , 20 kg,  </t>
  </si>
  <si>
    <t>210190002</t>
  </si>
  <si>
    <t>Montáž rozvodnic běžných oceloplechových nebo plastových do 50 kg</t>
  </si>
  <si>
    <t>357112200</t>
  </si>
  <si>
    <t>357112201</t>
  </si>
  <si>
    <t>Rozvaděč RH</t>
  </si>
  <si>
    <t>357116800</t>
  </si>
  <si>
    <t>Rozváděč RS01</t>
  </si>
  <si>
    <t>357116840</t>
  </si>
  <si>
    <t>Rozváděč RS, RS2 a RS3</t>
  </si>
  <si>
    <t>210201025</t>
  </si>
  <si>
    <t>Montáž svítidel zářivkových bytových stropních přisazených 2 zdroje s krytem</t>
  </si>
  <si>
    <t>348144100</t>
  </si>
  <si>
    <t>Svítidlo dle knihy svítidel ozn. A</t>
  </si>
  <si>
    <t>348144000</t>
  </si>
  <si>
    <t>Svítidlo dle knihy svítidel ozn. B</t>
  </si>
  <si>
    <t>348121000</t>
  </si>
  <si>
    <t>Svítidlo dle knihy svítidel ozn. C</t>
  </si>
  <si>
    <t>348121001</t>
  </si>
  <si>
    <t>Svítidlo dle knihy svítidel ozn. D</t>
  </si>
  <si>
    <t>348121002</t>
  </si>
  <si>
    <t>Svítidlo dle knihy svítidel ozn. E</t>
  </si>
  <si>
    <t>348121004</t>
  </si>
  <si>
    <t>Svítidlo dle knihy svítidel ozn. F</t>
  </si>
  <si>
    <t>348121005</t>
  </si>
  <si>
    <t>Nouzové svítidlo dle knihy svítidel ozn. N</t>
  </si>
  <si>
    <t>210280002</t>
  </si>
  <si>
    <t>Zkreslení skutečného provedení stavby</t>
  </si>
  <si>
    <t>210280010</t>
  </si>
  <si>
    <t>Příplatek k celkové prohlídce za dalších i započatých 500 000 Kč přes 1 000 000 Kč</t>
  </si>
  <si>
    <t>210800526</t>
  </si>
  <si>
    <t>Montáž měděných vodičů CY, HO5V, HO7V, NYY, YY 4 mm2 uložených volně</t>
  </si>
  <si>
    <t>341408420</t>
  </si>
  <si>
    <t>vodič izolovaný s Cu jádrem H07V-R 4 mm2</t>
  </si>
  <si>
    <t>210800527</t>
  </si>
  <si>
    <t>Montáž měděných vodičů CY, HO5V, HO7V, NYY, YY 6 mm2 uložených volně</t>
  </si>
  <si>
    <t>341408260</t>
  </si>
  <si>
    <t>vodič silový s Cu jádrem CY H07 V-U 6 mm2</t>
  </si>
  <si>
    <t>210800529</t>
  </si>
  <si>
    <t>Montáž měděných vodičů CY, HO5V, HO7V, NYY, YY 16 mm2 uložených volně</t>
  </si>
  <si>
    <t>341421590</t>
  </si>
  <si>
    <t>vodič silový s Cu jádrem CYA H07 V-K 16 mm2</t>
  </si>
  <si>
    <t>210800530</t>
  </si>
  <si>
    <t>Montáž měděných vodičů CY, HO5V, HO7V, NYY, YY 25 mm2 uložených volně</t>
  </si>
  <si>
    <t>341421600</t>
  </si>
  <si>
    <t>vodič silový s Cu jádrem CYA H07 V-K 25 mm2</t>
  </si>
  <si>
    <t>210800532</t>
  </si>
  <si>
    <t>Montáž měděných vodičů CY, HO5V, HO7V, NYY, YY 50 mm2 uložených volně</t>
  </si>
  <si>
    <t>341413620</t>
  </si>
  <si>
    <t>vodič ohebný s Cu jádrem CMA pro 450/750V 50 mm2</t>
  </si>
  <si>
    <t>210802104</t>
  </si>
  <si>
    <t>Montáž měděných vodičů 2x1,5 RE - volně</t>
  </si>
  <si>
    <t>341432580</t>
  </si>
  <si>
    <t>2x1,50 RE</t>
  </si>
  <si>
    <t>210810016</t>
  </si>
  <si>
    <t>Montáž měděných kabelů CYKY, CYKYD, CYKYDY, NYM, NYY, YSLY 750 V 5x2,5 mm2 uložených volně</t>
  </si>
  <si>
    <t>341110940</t>
  </si>
  <si>
    <t>kabel silový s Cu jádrem CYKY 5x2,5 mm2</t>
  </si>
  <si>
    <t>210810017</t>
  </si>
  <si>
    <t>Montáž měděných kabelů CYKY, CYKYD, CYKYDY, NYM, NYY, YSLY 750 V 5x4 mm2 uložených volně</t>
  </si>
  <si>
    <t>341110980</t>
  </si>
  <si>
    <t>kabel silový s Cu jádrem CYKY 5x4 mm2</t>
  </si>
  <si>
    <t>210810045</t>
  </si>
  <si>
    <t>Montáž měděných kabelů CYKY, CYKYD, CYKYDY, NYM, NYY, YSLY 750 V 3x1,5 mm2 uložených pevně</t>
  </si>
  <si>
    <t>341110300</t>
  </si>
  <si>
    <t>kabel silový s Cu jádrem CYKY 3x1,5 mm2</t>
  </si>
  <si>
    <t>210810046</t>
  </si>
  <si>
    <t>Montáž měděných kabelů CYKY, CYKYD, CYKYDY, NYM, NYY, YSLY 750 V 3x2,5 mm2</t>
  </si>
  <si>
    <t>341110360</t>
  </si>
  <si>
    <t>kabel silový s Cu jádrem CYKY 3x2,5 mm2</t>
  </si>
  <si>
    <t>210810052</t>
  </si>
  <si>
    <t>Montáž měděných kabelů CYKY, CYKYD, CYKYDY, NYM, NYY, YSLY 750 V 5x6 mm2 uložených pevně</t>
  </si>
  <si>
    <t>341111000</t>
  </si>
  <si>
    <t>kabel silový s Cu jádrem CYKY 5x6 mm2</t>
  </si>
  <si>
    <t>210810054</t>
  </si>
  <si>
    <t>Montáž měděných kabelů CYKY, CYKYD, CYKYDY, NYM, NYY, YSLY 750 V 4x16mm2 uložených pevně</t>
  </si>
  <si>
    <t>341110800R</t>
  </si>
  <si>
    <t>kabel CYKY; instalační; pro pevné uložení ve vnitřních a venk.prostorách v zemi, betonu; Cu plné holé jádro, tvar jádra RE-kulatý jednodrát; počet a průřez žil 4x25mm2; počet žil 4; teplota použití -30 až 70 °C; max.provoz.teplota při zkratu 160 °C; min.teplota pokládky -5 °C; průřez vodiče 25,0 mm2; samozhášivý; odolnost vůči UV záření</t>
  </si>
  <si>
    <t>210810055</t>
  </si>
  <si>
    <t>Montáž měděných kabelů CYKY, CYKYD, CYKYDY, NYM, NYY, YSLY 750 V 5x1,5 mm2 uložených pevně</t>
  </si>
  <si>
    <t>341110900</t>
  </si>
  <si>
    <t>kabel silový s Cu jádrem CYKY 5x1,5 mm2</t>
  </si>
  <si>
    <t>210280003</t>
  </si>
  <si>
    <t>Zkoušky a prohlídky el rozvodů a zařízení celková prohlídka pro objem mtž prací do 1 000 000 Kč</t>
  </si>
  <si>
    <t>210810081</t>
  </si>
  <si>
    <t>Montáž měděných kabelů CYKY, NYM, NYY, YSLY 1 kV 4x25 mm2 uložených volně</t>
  </si>
  <si>
    <t>341116100</t>
  </si>
  <si>
    <t>kabel silový s Cu jádrem 1-CYKY 4x25 mm2</t>
  </si>
  <si>
    <t>210810091</t>
  </si>
  <si>
    <t>Montáž měděných kabelů CYKY, NYM, NYY, YSLY 1 kV 3x50+35mm2 uložených volně</t>
  </si>
  <si>
    <t>341116370</t>
  </si>
  <si>
    <t>kabel silový s Cu jádrem 1-CYKY 3x50+35 mm2</t>
  </si>
  <si>
    <t>210901198</t>
  </si>
  <si>
    <t>Montáž hliníkových kabelů AYKYD 1 kV 3x240+120 mm2 volně uložených</t>
  </si>
  <si>
    <t>341132410</t>
  </si>
  <si>
    <t>kabel silový s Al jádrem 1-AYKY 3x240+120 mm2</t>
  </si>
  <si>
    <t>Revize</t>
  </si>
  <si>
    <t>22-050200-60, výkon 1395 W</t>
  </si>
  <si>
    <t>ks</t>
  </si>
  <si>
    <t>12</t>
  </si>
  <si>
    <t>22-050180-60, výkon 1256 W</t>
  </si>
  <si>
    <t>13</t>
  </si>
  <si>
    <t>22-050160-60, výkon 1116 W</t>
  </si>
  <si>
    <t>14</t>
  </si>
  <si>
    <t>22-060160-60, výkon 1289 W</t>
  </si>
  <si>
    <t>15</t>
  </si>
  <si>
    <t>22-060200-60, výkon 1612 W</t>
  </si>
  <si>
    <t>16</t>
  </si>
  <si>
    <t>20-060180-60, výkon 861 W</t>
  </si>
  <si>
    <t>17</t>
  </si>
  <si>
    <t>20-060160-60, výkon 765 W</t>
  </si>
  <si>
    <t>18</t>
  </si>
  <si>
    <t>20-060140-60, výkon 669 W</t>
  </si>
  <si>
    <t>19</t>
  </si>
  <si>
    <t>22-090120-60, výkon 1646 W</t>
  </si>
  <si>
    <t>110</t>
  </si>
  <si>
    <t>22-090090-60, výkon 987 W</t>
  </si>
  <si>
    <t>111</t>
  </si>
  <si>
    <t>22-090080-60, výkon 877 W</t>
  </si>
  <si>
    <t>112</t>
  </si>
  <si>
    <t>22-090070-60, výkon 768 W</t>
  </si>
  <si>
    <t>113</t>
  </si>
  <si>
    <t>22-090060-60, výkon 594 W</t>
  </si>
  <si>
    <t>114</t>
  </si>
  <si>
    <t>22-090060-60, výkon 658 W</t>
  </si>
  <si>
    <t>115</t>
  </si>
  <si>
    <t>22-090050-60, výkon 443 W</t>
  </si>
  <si>
    <t>116</t>
  </si>
  <si>
    <t>21-090060-60, výkon 499 W</t>
  </si>
  <si>
    <t>117</t>
  </si>
  <si>
    <t>21-090070-60, výkon 526 W</t>
  </si>
  <si>
    <t>118</t>
  </si>
  <si>
    <t>21-090040-60, výkon 333 W</t>
  </si>
  <si>
    <t>119</t>
  </si>
  <si>
    <t>21-060160-60, výkon 991 W</t>
  </si>
  <si>
    <t>120</t>
  </si>
  <si>
    <t>33-090120-60, výkon 1705 W</t>
  </si>
  <si>
    <t>121</t>
  </si>
  <si>
    <t>33-050160-60, výkon 1602 W</t>
  </si>
  <si>
    <t>122</t>
  </si>
  <si>
    <t>33-060200-60, výkon 2299 W</t>
  </si>
  <si>
    <t>123</t>
  </si>
  <si>
    <t>33-060080-60, výkon 920 W</t>
  </si>
  <si>
    <t>124</t>
  </si>
  <si>
    <t>10-090050-60, výkon 265 W</t>
  </si>
  <si>
    <t>125</t>
  </si>
  <si>
    <t>10-060050-60, výkon 184 W</t>
  </si>
  <si>
    <t>dodávka a montáž otopných těles koupelnových v provedení Linear</t>
  </si>
  <si>
    <t>126</t>
  </si>
  <si>
    <t>KLCM 1820.600 výkon 388 W, š 600</t>
  </si>
  <si>
    <t>127</t>
  </si>
  <si>
    <t>KLCM 1820.750výkon 469 W, š 750</t>
  </si>
  <si>
    <t>22</t>
  </si>
  <si>
    <t>KK 2"</t>
  </si>
  <si>
    <t>23</t>
  </si>
  <si>
    <t>KK 1"</t>
  </si>
  <si>
    <t>24</t>
  </si>
  <si>
    <t>KK 3/4"</t>
  </si>
  <si>
    <t>25</t>
  </si>
  <si>
    <t>KK 1/2"</t>
  </si>
  <si>
    <t>26</t>
  </si>
  <si>
    <t>KK 1/2" s vypouštěním , napojením na hadici</t>
  </si>
  <si>
    <t>27</t>
  </si>
  <si>
    <t>Automatický odvzdušňovací ventil  15</t>
  </si>
  <si>
    <t>28</t>
  </si>
  <si>
    <t>kompl</t>
  </si>
  <si>
    <t>29</t>
  </si>
  <si>
    <t>Uzavírací klapka mezipřírubová včetně protipřírub  DN 80</t>
  </si>
  <si>
    <t>210</t>
  </si>
  <si>
    <t>Filtr á včetně protipřírub  DN 80</t>
  </si>
  <si>
    <t>211</t>
  </si>
  <si>
    <t>Ruční regulační ventil DN50, PN 10, použití -10 -+ 120°C</t>
  </si>
  <si>
    <t>212</t>
  </si>
  <si>
    <t>Manometr d 100, 0-16 bar včetně jímky do potrubí</t>
  </si>
  <si>
    <t>213</t>
  </si>
  <si>
    <t>Teploměr d100, 120°C, včetně jímky do potrubí</t>
  </si>
  <si>
    <t>31</t>
  </si>
  <si>
    <t>ventil  E-Z DN 15</t>
  </si>
  <si>
    <t>32</t>
  </si>
  <si>
    <t>Dvojitá krycí růžice , plast , rozteč 58 mm bílá</t>
  </si>
  <si>
    <t>33</t>
  </si>
  <si>
    <t>Šroubení Vekolux  1/2"</t>
  </si>
  <si>
    <t>34</t>
  </si>
  <si>
    <t>Krytka šroubení Vekolux, plast bílá</t>
  </si>
  <si>
    <t>35</t>
  </si>
  <si>
    <t>36</t>
  </si>
  <si>
    <t>Termostatická hlavice K</t>
  </si>
  <si>
    <t>41</t>
  </si>
  <si>
    <t>Ocelové potrubí DN15. PN6</t>
  </si>
  <si>
    <t>42</t>
  </si>
  <si>
    <t>Ocelové potrubí DN20. PN6</t>
  </si>
  <si>
    <t>43</t>
  </si>
  <si>
    <t>Ocelové potrubí DN25. PN6</t>
  </si>
  <si>
    <t>44</t>
  </si>
  <si>
    <t>Ocelové potrubí DN32. PN6</t>
  </si>
  <si>
    <t>45</t>
  </si>
  <si>
    <t>Ocelové potrubí DN40. PN6</t>
  </si>
  <si>
    <t>46</t>
  </si>
  <si>
    <t>Ocelové potrubí DN50. PN6</t>
  </si>
  <si>
    <t>47</t>
  </si>
  <si>
    <t>Ocelové potrubí DN80. PN6</t>
  </si>
  <si>
    <t>48</t>
  </si>
  <si>
    <t>49</t>
  </si>
  <si>
    <t>Axiální vlnovcový kompenzátor - kompenzační vsuvka  s vnější ochrannou trubkou pro stoupací potrubí,, nerezová ocel , vnější závit, použití  -20 - + 350 °C, PN 16,</t>
  </si>
  <si>
    <t>51</t>
  </si>
  <si>
    <t>Izolace na potrubí Cu 15x1 do podlahy tl. Min 20 mm</t>
  </si>
  <si>
    <t>52</t>
  </si>
  <si>
    <t>Izolace na potrubí Cu 15x1  tl. Min 30 mm</t>
  </si>
  <si>
    <t>53</t>
  </si>
  <si>
    <t>Izolace na ocelové potrubí DN15 tl. TI 40 mm</t>
  </si>
  <si>
    <t>54</t>
  </si>
  <si>
    <t>Izolace na ocelové potrubí DN20 tl. TI 40 mm</t>
  </si>
  <si>
    <t>55</t>
  </si>
  <si>
    <t>Izolace na ocelové potrubí DN25/ tl. TI 40 mm</t>
  </si>
  <si>
    <t>56</t>
  </si>
  <si>
    <t>Izolace na ocelové potrubí DN32/ tl. TI  40 mm</t>
  </si>
  <si>
    <t>57</t>
  </si>
  <si>
    <t>Izolace na ocelové potrubí DN40/ tl. TI 40 mm</t>
  </si>
  <si>
    <t>58</t>
  </si>
  <si>
    <t>Izolace na ocelové potrubí DN50/ tl. TI 50 mm</t>
  </si>
  <si>
    <t>59</t>
  </si>
  <si>
    <t>Izolace na ocelové potrubí DN80/ tl. TI 50 mm</t>
  </si>
  <si>
    <t>nátěr 2x základ pod  izolované potrubí</t>
  </si>
  <si>
    <t>71</t>
  </si>
  <si>
    <t>montážní a závěsný materiál pro potrubí do DN 50. Technický standard systém Hilti</t>
  </si>
  <si>
    <t>81</t>
  </si>
  <si>
    <t>Komplexní vyzkoušení</t>
  </si>
  <si>
    <t>82</t>
  </si>
  <si>
    <t>Výchozí revize</t>
  </si>
  <si>
    <t>83</t>
  </si>
  <si>
    <t>Topná zkouška dle CSN 06 0310</t>
  </si>
  <si>
    <t>84</t>
  </si>
  <si>
    <t>Dilatační zkouška</t>
  </si>
  <si>
    <t>85</t>
  </si>
  <si>
    <t>Tlaková zkouška dle ČSN 06 03 10</t>
  </si>
  <si>
    <t>86</t>
  </si>
  <si>
    <t>Zaškolení obsluhy</t>
  </si>
  <si>
    <t>87</t>
  </si>
  <si>
    <t>Proplach systému dle ČSN 060310</t>
  </si>
  <si>
    <t>88</t>
  </si>
  <si>
    <t>Napuštění systému upravenou vodou, odvzdušnění</t>
  </si>
  <si>
    <t>89</t>
  </si>
  <si>
    <t>Základní vyregulování systému na projektem stanovené parametry  včetně vystavení protokolu</t>
  </si>
  <si>
    <t>810</t>
  </si>
  <si>
    <t>Zakreslení  skutečného stavuj</t>
  </si>
  <si>
    <t>811</t>
  </si>
  <si>
    <t>Vypracování provozního řádu a plánu kontrol a revizí</t>
  </si>
  <si>
    <t>91</t>
  </si>
  <si>
    <t>92</t>
  </si>
  <si>
    <t>Demontáž stávajícího zařízení včetně  jeho likvidace</t>
  </si>
  <si>
    <t>101</t>
  </si>
  <si>
    <t>Stavební úpravy</t>
  </si>
  <si>
    <t>kompl.</t>
  </si>
  <si>
    <t>Pol__1</t>
  </si>
  <si>
    <t>Pol__2</t>
  </si>
  <si>
    <t>Pol__3</t>
  </si>
  <si>
    <t>Pol__4</t>
  </si>
  <si>
    <t>Pol__5</t>
  </si>
  <si>
    <t>Pol__6</t>
  </si>
  <si>
    <t>Pol__7</t>
  </si>
  <si>
    <t>Pol__8</t>
  </si>
  <si>
    <t>Pol__9</t>
  </si>
  <si>
    <t>Pol__10</t>
  </si>
  <si>
    <t>Pol__11</t>
  </si>
  <si>
    <t>Pol__12</t>
  </si>
  <si>
    <t>Pol__13</t>
  </si>
  <si>
    <t>Čtyřhranné vzduchotechnické potrubí z ocelového pozinkovaného plechu sk I v normálním provedení, včetně spojovacího a těsnícího materiálu a závěsů a 50 % tvarovek</t>
  </si>
  <si>
    <t>Pol__14</t>
  </si>
  <si>
    <t>Izolace VZT potrubí protipožární 30 min</t>
  </si>
  <si>
    <t>Pol__15</t>
  </si>
  <si>
    <t>Izolace VZT potrubí tepelná min. vlnou tl. 40 mm  do plechu</t>
  </si>
  <si>
    <t>Pol__16</t>
  </si>
  <si>
    <t>Izolace VZT potrubí tepelná min. vlnou tl. 40 mm Al folie</t>
  </si>
  <si>
    <t>Pol__17</t>
  </si>
  <si>
    <t>Pol__18</t>
  </si>
  <si>
    <t>Pol__19</t>
  </si>
  <si>
    <t>Pol__20</t>
  </si>
  <si>
    <t>Pol__21</t>
  </si>
  <si>
    <t>Pol__22</t>
  </si>
  <si>
    <t>Pol__23</t>
  </si>
  <si>
    <t>Pol__24</t>
  </si>
  <si>
    <t>Pol__25</t>
  </si>
  <si>
    <t>Pol__26</t>
  </si>
  <si>
    <t>Pol__27</t>
  </si>
  <si>
    <t>Pol__28</t>
  </si>
  <si>
    <t>Pol__29</t>
  </si>
  <si>
    <t>Pol__30</t>
  </si>
  <si>
    <t>Pol__31</t>
  </si>
  <si>
    <t>Pol__32</t>
  </si>
  <si>
    <t>Pol__33</t>
  </si>
  <si>
    <t>Pol__34</t>
  </si>
  <si>
    <t>Pol__35</t>
  </si>
  <si>
    <t>Pol__36</t>
  </si>
  <si>
    <t>Pol__37</t>
  </si>
  <si>
    <t>Pol__38</t>
  </si>
  <si>
    <t>Pol__39</t>
  </si>
  <si>
    <t>Pol__40</t>
  </si>
  <si>
    <t>Pol__41</t>
  </si>
  <si>
    <t>Pol__42</t>
  </si>
  <si>
    <t>Pol__43</t>
  </si>
  <si>
    <t>Pol__44</t>
  </si>
  <si>
    <t>Pol__45</t>
  </si>
  <si>
    <t>Pol__46</t>
  </si>
  <si>
    <t>200x200</t>
  </si>
  <si>
    <t>Pol__47</t>
  </si>
  <si>
    <t>300x200</t>
  </si>
  <si>
    <t>Pol__48</t>
  </si>
  <si>
    <t>Pol__49</t>
  </si>
  <si>
    <t>Izolace VZT potrubí protipožární 30 min, min. vlna s Al. Pláštěm, tl. Izolace 40 mm</t>
  </si>
  <si>
    <t>Pol__50</t>
  </si>
  <si>
    <t>Požární ucpávka (utěsnění prostupů potrubí hranicí požárního úseku hmotou třídy EI - UC) pro potrubí, do obvodu 4 m</t>
  </si>
  <si>
    <t>Pol__51</t>
  </si>
  <si>
    <t>Spojovací, těsnící, montážní a závěsný materiál</t>
  </si>
  <si>
    <t>Pol__52</t>
  </si>
  <si>
    <t>Demontáž stáv. zařízení včetně likvidace odpadu</t>
  </si>
  <si>
    <t>Pol__53</t>
  </si>
  <si>
    <t>Montáž  zařízení včetně pomocného materiálu a konstrukcí</t>
  </si>
  <si>
    <t>Pol__54</t>
  </si>
  <si>
    <t>stavební úpravy</t>
  </si>
  <si>
    <t>Pol__55</t>
  </si>
  <si>
    <t>Doprava, přesuny hmot</t>
  </si>
  <si>
    <t>Pol__56</t>
  </si>
  <si>
    <t>Zaregulování a komplexní vyzkoušení</t>
  </si>
  <si>
    <t>Pol__57</t>
  </si>
  <si>
    <t>Pol__58</t>
  </si>
  <si>
    <t>Pol__59</t>
  </si>
  <si>
    <t>Dokumentace  skutečného provedení</t>
  </si>
  <si>
    <t>Pol__60</t>
  </si>
  <si>
    <t>Splaškové - odpadní+ zavěšené PP-HT               DN70</t>
  </si>
  <si>
    <t>DN100</t>
  </si>
  <si>
    <t>Splaškové - odpadní+ zavěšené hr.nerez         DN100</t>
  </si>
  <si>
    <t>Splaškové - připojovací PP-HT                            DN50</t>
  </si>
  <si>
    <t>DN70</t>
  </si>
  <si>
    <t>Dešťové - odpadní+ zavěšené PP-HT               DN125</t>
  </si>
  <si>
    <t>Dešťové - odpadní+ zavěšené hr.nerez             DN125</t>
  </si>
  <si>
    <t>Vyvedení odpadních výpustek                        DN 40-70</t>
  </si>
  <si>
    <t>Armatury - vč.montáže a pomoc.materiálu</t>
  </si>
  <si>
    <t>Hlavice ventilační - s izolační manžetou pro průchod hydroizolací DN 100</t>
  </si>
  <si>
    <t>Střešní vtok - s izolační přírubou, svislý odtok                             DN125</t>
  </si>
  <si>
    <t>Žlab nerez, svislý odtok cca 1200mm</t>
  </si>
  <si>
    <t>Žlab nerez, boční odtok odtok cca 1200mm</t>
  </si>
  <si>
    <t>Žlab nerez, svislý odtok cca 1600mm</t>
  </si>
  <si>
    <t>Žlab nerez, boční odtok odtok cca 1600mm</t>
  </si>
  <si>
    <t>Žlab nerez rohový, svislý odtok cca 2000mm</t>
  </si>
  <si>
    <t>Zkoušky těsnosti - kouřem                          do DN125</t>
  </si>
  <si>
    <t>Napojení na stávající potrubí</t>
  </si>
  <si>
    <t>Demontáže do DN125</t>
  </si>
  <si>
    <t>Požární manžety       vč. revize             DN50-70</t>
  </si>
  <si>
    <t>DN100-125</t>
  </si>
  <si>
    <t>Přesun hmot</t>
  </si>
  <si>
    <t>celek</t>
  </si>
  <si>
    <t>Stavební přípomoce</t>
  </si>
  <si>
    <t>21</t>
  </si>
  <si>
    <t>Potrubí pozink - PV                                         DN32</t>
  </si>
  <si>
    <t>DN50</t>
  </si>
  <si>
    <t>Potrubí - hlavní ležaté PP-RCT- SV             O 25,tep.izol.25mm</t>
  </si>
  <si>
    <t>O 32,tep.izol.25mm</t>
  </si>
  <si>
    <t>O 40,tep.izol.25mm</t>
  </si>
  <si>
    <t>O 50,tep.izol.25mm</t>
  </si>
  <si>
    <t>O 63,tep.izol.25mm</t>
  </si>
  <si>
    <t>- TV                O 20,tep.izol.40mm</t>
  </si>
  <si>
    <t>O 25,tep.izol.40mm</t>
  </si>
  <si>
    <t>O 32,tep.izol.50mm</t>
  </si>
  <si>
    <t>O 40,tep.izol.50mm</t>
  </si>
  <si>
    <t>O 50,tep.izol.50mm</t>
  </si>
  <si>
    <t>O 63,tep.izol.50mm</t>
  </si>
  <si>
    <t>Potrubí - hlavní ležaté NEREZ- SV              O 35,tep.izol.25mm</t>
  </si>
  <si>
    <t>- TV                O 18,tep.izol.40mm</t>
  </si>
  <si>
    <t>O 35,tep.izol.50mm</t>
  </si>
  <si>
    <t>Potrubí -Stoupací PP-RCT- SV                    O 25,tep.izol.20mm</t>
  </si>
  <si>
    <t>O 32,tep.izol.20mm</t>
  </si>
  <si>
    <t>Potrubí -Připojovací PP-RCT- SV                 O 16,tep.izol.10mm</t>
  </si>
  <si>
    <t>O 20,tep.izol.10mm</t>
  </si>
  <si>
    <t>O 25,tep.izol.10mm</t>
  </si>
  <si>
    <t>- TV                O 16,tep.izol.10mm</t>
  </si>
  <si>
    <t>Nástěnky                                                                            DN 15</t>
  </si>
  <si>
    <t>Armatury - vč.montáže, přechodek, šroubení a pomoc.materiálu</t>
  </si>
  <si>
    <t>Vypouštění a odvzdušnění - uzávěry min.PN10 pro pit.vodu       do DN 20</t>
  </si>
  <si>
    <t>- Uzavírací                                                              DN 15</t>
  </si>
  <si>
    <t>DN 20</t>
  </si>
  <si>
    <t>DN 25</t>
  </si>
  <si>
    <t>DN 40</t>
  </si>
  <si>
    <t>DN 50</t>
  </si>
  <si>
    <t>-zpětné  EA armatury                                            DN 50</t>
  </si>
  <si>
    <t>- Termostatické regulační i 70°C - s možností termické dezinfekce rozvodu - vč.přechodek, šroubení,, protipřírub, pro 50-65°C             DN 15</t>
  </si>
  <si>
    <t>Hydrantový systém s tvarově stálou hadicí  vč.revize D25/20m hadice</t>
  </si>
  <si>
    <t>Hydrantový systém s tvarově stálou hadicí  vč.revize D25/30m hadice</t>
  </si>
  <si>
    <t>Zkoušky tlakové                                                               do DN 63</t>
  </si>
  <si>
    <t>Proplach, desinfekce                                                       do DN 63</t>
  </si>
  <si>
    <t>Demontáže</t>
  </si>
  <si>
    <t>Požární uzávěra    vč.revize                                             DN 15-50</t>
  </si>
  <si>
    <t>214</t>
  </si>
  <si>
    <t>215</t>
  </si>
  <si>
    <t>Umyvadlo                                                                               U</t>
  </si>
  <si>
    <t>Vana                                                                                      V</t>
  </si>
  <si>
    <t>Sprcha                                                                                  S</t>
  </si>
  <si>
    <t>Klozet závěsný                                                                    WC</t>
  </si>
  <si>
    <t>Výlevka                                                                                 VL</t>
  </si>
  <si>
    <t>Dřez                                                                                      D</t>
  </si>
  <si>
    <t>37</t>
  </si>
  <si>
    <t>Dvířka pro ČK 150x300 nerez nebo na obložení</t>
  </si>
  <si>
    <t>Demontáže ZP</t>
  </si>
  <si>
    <t>38</t>
  </si>
  <si>
    <t>Funkční zkoušky, revize</t>
  </si>
  <si>
    <t>Uvedení do provozu, zaškolení uživatele</t>
  </si>
  <si>
    <t>220182031</t>
  </si>
  <si>
    <t>Zatažení optického kabelu do lišty</t>
  </si>
  <si>
    <t>220182101</t>
  </si>
  <si>
    <t>Měření útlumu optického kabelu do 8 vláken na skládce</t>
  </si>
  <si>
    <t>220182102</t>
  </si>
  <si>
    <t>Měření útlumu optického kabelu s 12 vlákny na skládce</t>
  </si>
  <si>
    <t>220182301</t>
  </si>
  <si>
    <t>Ukončení optického kabelu v optickém rozvaděči do 8 vláken</t>
  </si>
  <si>
    <t>220182302</t>
  </si>
  <si>
    <t>Ukončení optického kabelu v optickém rozvaděči pro 12 vláken</t>
  </si>
  <si>
    <t>220182420</t>
  </si>
  <si>
    <t>Montáž 19" optického rozvaděče (skříně)</t>
  </si>
  <si>
    <t>220182421</t>
  </si>
  <si>
    <t>Montáž vany do 19" optického rozvaděče</t>
  </si>
  <si>
    <t>220260002</t>
  </si>
  <si>
    <t>Montáž krabice pod omítku do připraveného lůžka KP 68</t>
  </si>
  <si>
    <t>220260004</t>
  </si>
  <si>
    <t>Montáž krabice pod omítku do připraveného lůžka KO 97</t>
  </si>
  <si>
    <t>220260007</t>
  </si>
  <si>
    <t>Montáž krabice pod omítku do připraveného lůžka KO 125</t>
  </si>
  <si>
    <t>220260008</t>
  </si>
  <si>
    <t>Montáž krabice pod omítku do připraveného lůžka KT 250</t>
  </si>
  <si>
    <t>220260042</t>
  </si>
  <si>
    <t>Montáž krabice na povrchu KP 68</t>
  </si>
  <si>
    <t>220260111</t>
  </si>
  <si>
    <t>Odvíčkování a zavíčkování krabice na závit</t>
  </si>
  <si>
    <t>220260113</t>
  </si>
  <si>
    <t>Odvíčkování a zavíčkování krabice na 4 šrouby</t>
  </si>
  <si>
    <t>345715230</t>
  </si>
  <si>
    <t>krabice přístrojová odbočná s víčkem z PH KO97/5</t>
  </si>
  <si>
    <t>345715240</t>
  </si>
  <si>
    <t>krabice přístrojová odbočná s víčkem z PH KO125</t>
  </si>
  <si>
    <t>345718740</t>
  </si>
  <si>
    <t>lišta elektroinstalační imitace dub LHD 40 x 20 mm</t>
  </si>
  <si>
    <t>345754900S</t>
  </si>
  <si>
    <t>žlab kabelový plastový 60x40mm - 2m/ks</t>
  </si>
  <si>
    <t>345755100S</t>
  </si>
  <si>
    <t>víko žlabu plastového 2m/ks</t>
  </si>
  <si>
    <t>345715440</t>
  </si>
  <si>
    <t>skříň rozvodná KT 250</t>
  </si>
  <si>
    <t>220260311</t>
  </si>
  <si>
    <t>Montáž datového rozváděče Rack 19" - malý</t>
  </si>
  <si>
    <t>357152160</t>
  </si>
  <si>
    <t>Rozváděč Rack 6U</t>
  </si>
  <si>
    <t>3571521602</t>
  </si>
  <si>
    <t>Rozváděč Rack 12U</t>
  </si>
  <si>
    <t>220260312</t>
  </si>
  <si>
    <t>Montáž datového rozváděče Rack 19" - velký</t>
  </si>
  <si>
    <t>220260732</t>
  </si>
  <si>
    <t>Montáž kabelového žlabu PVC 40 / 60 mm</t>
  </si>
  <si>
    <t>220261661</t>
  </si>
  <si>
    <t>Značení trasy vedení</t>
  </si>
  <si>
    <t>220270837</t>
  </si>
  <si>
    <t>Montáž kabelu CYKY do 3x1,5 mm2</t>
  </si>
  <si>
    <t>220270839</t>
  </si>
  <si>
    <t>Montáž kabelů pro vnitřní instalaci v trubkovodech nebo v lištách CYKY 3x2.5 mm2</t>
  </si>
  <si>
    <t>220271109</t>
  </si>
  <si>
    <t>Uložení kabelu CYKY do 4 x 10 mm do žlabového rozvodu</t>
  </si>
  <si>
    <t>220280401</t>
  </si>
  <si>
    <t>Montáž kabelu UTP Cat6 do trubky</t>
  </si>
  <si>
    <t>341210500</t>
  </si>
  <si>
    <t>kabel sdělovací s Cu jádrem UTP 4x2x0,5 mm</t>
  </si>
  <si>
    <t>341692240</t>
  </si>
  <si>
    <t>Unitube - kabel s 4x MM 62,5/125 vlákny v jedné centralní trubičce</t>
  </si>
  <si>
    <t>341692241</t>
  </si>
  <si>
    <t>Unitube - kabel s 12x MM 62,5/125 vlákny v jedné centralní trubičce</t>
  </si>
  <si>
    <t>220300001</t>
  </si>
  <si>
    <t>Zhotovení formy kabelové délky do 0,5 m na kabel do 5x2</t>
  </si>
  <si>
    <t>220301023</t>
  </si>
  <si>
    <t>Montáž elektroinstalační lišta L 70</t>
  </si>
  <si>
    <t>220301201</t>
  </si>
  <si>
    <t>Montáž zásuvky 2x RJ45 pod omítku</t>
  </si>
  <si>
    <t>345551150</t>
  </si>
  <si>
    <t>zásuvka 2x RJ45</t>
  </si>
  <si>
    <t>HZS</t>
  </si>
  <si>
    <t>Práce neoceněné ceníkovými položkami</t>
  </si>
  <si>
    <t>Revize1</t>
  </si>
  <si>
    <t>220320041</t>
  </si>
  <si>
    <t>Montáž hodin 2-stranných PD 423 tyčový závěs</t>
  </si>
  <si>
    <t>220370062</t>
  </si>
  <si>
    <t>Měření rozhlasového zařízení do 200 W bez měření</t>
  </si>
  <si>
    <t>220370104</t>
  </si>
  <si>
    <t>Funkční přezkoušení rozhlasového zařízení RU po zkompletování a zesílení do výkonu 400 W</t>
  </si>
  <si>
    <t>220370421</t>
  </si>
  <si>
    <t>Montáž jednotky zesilovače 100 W</t>
  </si>
  <si>
    <t>220370441</t>
  </si>
  <si>
    <t>Montáž reproduktorové skříně do 10 W</t>
  </si>
  <si>
    <t>220370442</t>
  </si>
  <si>
    <t>Montáž podhledového reproduktoru</t>
  </si>
  <si>
    <t>220370476</t>
  </si>
  <si>
    <t>Montáž regulátoru hlasitosti na panel</t>
  </si>
  <si>
    <t>220522507</t>
  </si>
  <si>
    <t>Měření a protokoly</t>
  </si>
  <si>
    <t>220730001</t>
  </si>
  <si>
    <t>Montáž účastnické zásuvky</t>
  </si>
  <si>
    <t>ANT1</t>
  </si>
  <si>
    <t>Účastnická zásuvka</t>
  </si>
  <si>
    <t>HOD1</t>
  </si>
  <si>
    <t>Podružné hodiny</t>
  </si>
  <si>
    <t>ANT2</t>
  </si>
  <si>
    <t>Sekundární zesilovač</t>
  </si>
  <si>
    <t>ANT3</t>
  </si>
  <si>
    <t>Koaxiální kabel PRG</t>
  </si>
  <si>
    <t>ANT4</t>
  </si>
  <si>
    <t>Koaxiální kabel H125</t>
  </si>
  <si>
    <t>220730200</t>
  </si>
  <si>
    <t>Montáž montážní desky zesilovače</t>
  </si>
  <si>
    <t>220730201</t>
  </si>
  <si>
    <t>Montáž nosné desky zesilovače</t>
  </si>
  <si>
    <t>220730222</t>
  </si>
  <si>
    <t>Montáž koaxiálního kabelu v trubce do 7 mm</t>
  </si>
  <si>
    <t>220730223</t>
  </si>
  <si>
    <t>Montáž kabelu v trubce PENFLEX přes 7 mm</t>
  </si>
  <si>
    <t>220730325</t>
  </si>
  <si>
    <t>Kontrola parametru zesilovací soupravy</t>
  </si>
  <si>
    <t>220730331</t>
  </si>
  <si>
    <t>Připojení soupravy na silnoproudý rozvod</t>
  </si>
  <si>
    <t>220730341</t>
  </si>
  <si>
    <t>Připojení zástrčky napáječe</t>
  </si>
  <si>
    <t>220730365</t>
  </si>
  <si>
    <t>Montáž pasivního dílu primárního a sekundárního rozvodu STR, TKR</t>
  </si>
  <si>
    <t>ANT5</t>
  </si>
  <si>
    <t>Pasivní odbočovač</t>
  </si>
  <si>
    <t>ANT6</t>
  </si>
  <si>
    <t>Pasivní rozbočovač</t>
  </si>
  <si>
    <t>ANT7</t>
  </si>
  <si>
    <t>Zakončovací člen</t>
  </si>
  <si>
    <t>220730371</t>
  </si>
  <si>
    <t>Montáž zakončovacího členu 75 Ohm</t>
  </si>
  <si>
    <t>220730382</t>
  </si>
  <si>
    <t>Montáž kabelu do spoje, konektoru PENFLEX do 7 mm</t>
  </si>
  <si>
    <t>220730383</t>
  </si>
  <si>
    <t>Montáž kabelu do spoje, konektoru PENFLEX přes 7 mm</t>
  </si>
  <si>
    <t>220730391</t>
  </si>
  <si>
    <t>Měření útlumového článku</t>
  </si>
  <si>
    <t>220730396</t>
  </si>
  <si>
    <t>Měření TV signálu pro 1 program</t>
  </si>
  <si>
    <t>220730402</t>
  </si>
  <si>
    <t>Závěrečné měření sekundárního zesilovače</t>
  </si>
  <si>
    <t>220730403</t>
  </si>
  <si>
    <t>Závěrečné měření sekundární sítě</t>
  </si>
  <si>
    <t>220730406</t>
  </si>
  <si>
    <t>Závěrečné měření na účastnické zásuvce - všechny kanály</t>
  </si>
  <si>
    <t>AUDIO1</t>
  </si>
  <si>
    <t>Podhledový reproduktor 100V, 6W</t>
  </si>
  <si>
    <t>AUDIO2</t>
  </si>
  <si>
    <t>Skříňka reproduktoru 6W</t>
  </si>
  <si>
    <t>AUDIO3</t>
  </si>
  <si>
    <t>Regulátor hlasitosti</t>
  </si>
  <si>
    <t>PM</t>
  </si>
  <si>
    <t>Přidružený materiál</t>
  </si>
  <si>
    <t>%</t>
  </si>
  <si>
    <t>PPV</t>
  </si>
  <si>
    <t>Podíl přidružených výkonů</t>
  </si>
  <si>
    <t>21010101</t>
  </si>
  <si>
    <t>Stávající lanový výtah. Demontáž / ekologická likvidace stávající výtahové technologie.</t>
  </si>
  <si>
    <t>Výtah - nosnost 250 kg, bubnový, 3 stanice (0,1,2), zdvih 6,6 m, strojovna dole za šachtou na úrovni (-1), instalace v ocelové šachtě s opláštěním (sklo / plech), šachetní dveře ocelové, ruční, 800x2000 mm, kabina standardní, ocelová, neprůchozí, bez kabinových dveří (typ - Tranza, závod Brno, BOV 250/0,5/1992).</t>
  </si>
  <si>
    <t>21020101</t>
  </si>
  <si>
    <t>Nový výtah. Dodávka / montáž / komplexní uvedení do provozu.</t>
  </si>
  <si>
    <t>Nový výtah. Výtah osobní, lanový, bez strojovny, nosnost 480 kg (6 osob), rychlost 1,0 m/s, neprůchozí, počet stanic - 4 / počet nástupišť - 4, dveře 900x2000 mm. Neevakuační.  Zdvih 9,9 m. Základní materiálový standard - nerez. Šachta ocelová konstrukce - šířka 1470 mm / délka 1625 mm, prohlubeň 1100 mm, přejezd 3600 mm.</t>
  </si>
  <si>
    <t>21030101</t>
  </si>
  <si>
    <t>Průzkum a příprava, zaměření stávajícího stavu.Zaměření stávajícího / resp. reálného nového stavu, jako podklad pro vypracování výrobní dílenské dokumentace.…</t>
  </si>
  <si>
    <t>21030102</t>
  </si>
  <si>
    <t>Individuální zkoušky.Individuální zkoušky včetně provádění potřebných měření, obstarávání atestů a, revizí za účelem prokázání kvality a funkčnosti díla. Provádění a výsledek zkoušek bude denně</t>
  </si>
  <si>
    <t>zachycován v zápisech. O ukončení individuálních zkoušek bude sepsán závěrečný protokol s celkovým vyhodnocením celého díla.</t>
  </si>
  <si>
    <t>21030103</t>
  </si>
  <si>
    <t>Komplexní zkoušky.Komplexní zkoušky celého díla za účelem prokázání kvality, funkčnosti a parametrů, dodaného předmětu díla. Komplexní zkouškou se rozumí vyzkoušení vzájemně propojených a na sebe</t>
  </si>
  <si>
    <t>navazujících systémů, které byly předem úspěšně individuálně odzkoušeny, mají potřebné atesty, měření a revize. Provádění a výsledek zkoušek bude denně zachycován v zápisech. Na závěr komplexních zkoušek bude sepsán závěrečný protokol, ve kterém bude vyhodnoceno provedení a kvalita zkoušeného díla.</t>
  </si>
  <si>
    <t>21030104</t>
  </si>
  <si>
    <t>Zaškolení pracovníků obsluhy.Zaškolení pracovníků obsluhy, kteří budou předaná zařízení obsluhovat, a provozovat – uživatelé. Zaškolení pracovníků údržby, kteří budou zajišťovat údržbu a preventivní</t>
  </si>
  <si>
    <t>prohlídky systému. Školení bude v českém jazyce, budou dodány tištěné návody k obsluze a údržbě včetně provozního řádu.</t>
  </si>
  <si>
    <t>21030105</t>
  </si>
  <si>
    <t>Návrh provozního řádu.Vypracování návrhu provozního řádu a příspěvků do provozních řádů, souvisejících profesí s uvedením pokynů pro údržbu a obsluhu, pokynů pro zajištění bezpečnosti práce</t>
  </si>
  <si>
    <t>…</t>
  </si>
  <si>
    <t>21040101</t>
  </si>
  <si>
    <t>Dodávka nové technologie je „na klíč“ - cena díla je vč. montáže, montáž je vč. dopravy na místo, instalace (ev. vč. potřebných manipulačních prostředků, přípravků nebo pomocných lešení), součástí</t>
  </si>
  <si>
    <t>dodávky je provedení zkoušek, revizí, komplexní uvedení do provozu, průvodní technická dokumentace jednotlivých zařízení a ev. potřebné revize, návody k obsluze. V rámci nabídky musí být do ceny zahrnuty veškeré stavební přípomoce pokud jsou definované jako součást technologie v projektu.</t>
  </si>
  <si>
    <t>21040102</t>
  </si>
  <si>
    <t>Součástí dodávky je finální povrchová úprava všech prvků. Pokud zařízení navazují na ostatní systémy, stavby je součástí dodávky SW a HW příslušenství, zaintegrování systému do stavebního celku</t>
  </si>
  <si>
    <t>(napojení EPS, telefon, MaR, rozhlas, ...) a oživení systému, individuální a komplexní vyzkoušení. Součástí dodávky je ekologická likvidace odpadu. Součástí dodávky a montáže je ev. provedení protipožárních těsnění na prostupech požárními úseky, zatěsnění a začištění prostupů, pomocné nosné prvky a konstrukce.</t>
  </si>
  <si>
    <t>21040103</t>
  </si>
  <si>
    <t>Navazuje detailní specifikace jedotlivých položek, která je součástí příslušného PD. Na výkaz výměr, - soupis prací (výše uvedené základní technické specifikace) navazuje projektová dokumentace stavby</t>
  </si>
  <si>
    <t>, která je nedílnou součástí dokumentace a tato PD obsahuje technickou zprávu, specifikace a výkresové přílohy - projektová dokumentace je dokladována v samostatné složce PD.</t>
  </si>
  <si>
    <t>21040104</t>
  </si>
  <si>
    <t>V nabídkové ceně musí být veškerý související doplňkový materiál, aby celé zařízení bylo funkční a, splňovalo všechny předpisy, které se na provozování vztahují. Součástí ceny je též  kompletní</t>
  </si>
  <si>
    <t>elektroistalace v šachtě (vč. zásuvek a osvětlení), vybavení šachty. Součástí dodávky je splnění všech požadavků dle příslušných norem V rámci nabídky musí být specifikovány veškeré požadavky na pomocné a montážní práce, konstrukce a dodávky stavby, které nejsou součástí nabídky a které jsou nutné k montáži a k uvedení zařízení do provozu. Součástí dodávky je dílenská dokumentace, vč. zaměření místa instalace (šachty), koordinace se stavbou a ostatními dotčenými profesemi / koordinace s dodavatelem OK.</t>
  </si>
  <si>
    <t>21040105</t>
  </si>
  <si>
    <t>Při použití předkládané dokumentace k vytvoření nabídky na dodávku a realizaci je nezbytné vycházet, ze všech částí a příloh příslušného projektového dílu (tj. textových částí, výkresů, seznamů -</t>
  </si>
  <si>
    <t>specifikací, atp.). Případné disproporce je nutné konzultovat se zadavatelem, v nabídce je nutno na ně upozornit a zohlednit je,  resp. zařízení přizpůsobit dle specifikace zadavatele.</t>
  </si>
  <si>
    <t>, požární bezpečnosti, vč. řešení nouzových situací, atd.</t>
  </si>
  <si>
    <t>Montáž nehořlavého rozváděče EW30pro posilový zdroj a baterku</t>
  </si>
  <si>
    <t>Montáž krabice EW30</t>
  </si>
  <si>
    <t>Nehořlavá krabice čtvercová - EW30</t>
  </si>
  <si>
    <t>Rozváděč nehořlavý a pasivně chlazený - EW30</t>
  </si>
  <si>
    <t>220260701</t>
  </si>
  <si>
    <t>Montáž kabelového žlabu ocelového - s funkční integritou 50 x 25 mm</t>
  </si>
  <si>
    <t>220280414</t>
  </si>
  <si>
    <t>Montáž kabelu s funkční integritou 1x2x0,5 do žlabu s funk. integritou</t>
  </si>
  <si>
    <t>220280417</t>
  </si>
  <si>
    <t>Montáž kabelu s funkční integritou 5x2x0,5 do žlabu s funk. integritou</t>
  </si>
  <si>
    <t>220280511</t>
  </si>
  <si>
    <t>Montáž kabelu JY(St)Y 2x08 do žlabu</t>
  </si>
  <si>
    <t>220330101</t>
  </si>
  <si>
    <t>Montáž tlačítkového hlásiče na omítku</t>
  </si>
  <si>
    <t>EPS1</t>
  </si>
  <si>
    <t>Tlačítkový hlásič požáru do obyč. prostředí</t>
  </si>
  <si>
    <t>220330111</t>
  </si>
  <si>
    <t>Montáž zásuvky hlásiče na omítku</t>
  </si>
  <si>
    <t>EPS2</t>
  </si>
  <si>
    <t>Zásuvka aut. hlásiče</t>
  </si>
  <si>
    <t>338 96-3 Elektrický ohradník</t>
  </si>
  <si>
    <t>338963111R00</t>
  </si>
  <si>
    <t>...montáž izolátoru</t>
  </si>
  <si>
    <t>823-1</t>
  </si>
  <si>
    <t>EPS3</t>
  </si>
  <si>
    <t>Izolátor</t>
  </si>
  <si>
    <t>220330137</t>
  </si>
  <si>
    <t>Montáž štítku k hlásičům</t>
  </si>
  <si>
    <t>220330191</t>
  </si>
  <si>
    <t>Měření 1 úseku smyčky</t>
  </si>
  <si>
    <t>220330206</t>
  </si>
  <si>
    <t>Přezkoušení čidla automatického hlásiče</t>
  </si>
  <si>
    <t>220330324</t>
  </si>
  <si>
    <t>Montáž poplachové sirény</t>
  </si>
  <si>
    <t>EPS4</t>
  </si>
  <si>
    <t>Siréna EPS</t>
  </si>
  <si>
    <t>220330341</t>
  </si>
  <si>
    <t>Zkoušení požární ústředny  do 8 smyček</t>
  </si>
  <si>
    <t>220330361</t>
  </si>
  <si>
    <t>Montáž vložky do automatického hlásiče</t>
  </si>
  <si>
    <t>EPS5</t>
  </si>
  <si>
    <t>Automatický optokouřový hlásič požáru</t>
  </si>
  <si>
    <t>220330382</t>
  </si>
  <si>
    <t>Revize požární ústředny pro 8 smyček</t>
  </si>
  <si>
    <t>220410106S</t>
  </si>
  <si>
    <t>Montáž posilového certifikovaného zdroje</t>
  </si>
  <si>
    <t>EPS6</t>
  </si>
  <si>
    <t>Certifikovaný posilový zdroj 230VAC / 24VDC</t>
  </si>
  <si>
    <t>220410531</t>
  </si>
  <si>
    <t>Montáž akubaterie 24 V do 50 Ah</t>
  </si>
  <si>
    <t>EPS7</t>
  </si>
  <si>
    <t>Akubaterie 12V/14Ah</t>
  </si>
  <si>
    <t>=</t>
  </si>
  <si>
    <r>
      <t xml:space="preserve">Spojovací manžeta do kruhového potrubí </t>
    </r>
    <r>
      <rPr>
        <sz val="8"/>
        <rFont val="Calibri"/>
        <family val="2"/>
        <charset val="238"/>
      </rPr>
      <t>ø</t>
    </r>
    <r>
      <rPr>
        <sz val="8"/>
        <rFont val="Arial CE"/>
        <charset val="238"/>
      </rPr>
      <t>100</t>
    </r>
  </si>
  <si>
    <r>
      <t xml:space="preserve">Flexibilní  tlumič hluku do kruhového potrubí , tl. Izolace 25 mm </t>
    </r>
    <r>
      <rPr>
        <sz val="8"/>
        <rFont val="Calibri"/>
        <family val="2"/>
        <charset val="238"/>
      </rPr>
      <t>ø</t>
    </r>
    <r>
      <rPr>
        <sz val="8"/>
        <rFont val="Arial CE"/>
        <charset val="238"/>
      </rPr>
      <t>100,</t>
    </r>
  </si>
  <si>
    <t>Výfuková hlavice ø 100</t>
  </si>
  <si>
    <t>Výfuková hlavice ø 150</t>
  </si>
  <si>
    <t>Výfuková hlavice ø 200</t>
  </si>
  <si>
    <t>Kruhové potrubí SPIRO vč. spojovacího a těsnícího materiálu a závěsů a tvarovek  ø 100</t>
  </si>
  <si>
    <t>Kruhové potrubí SPIRO vč. spojovacího a těsnícího materiálu a závěsů a tvarovek  ø 125</t>
  </si>
  <si>
    <t>Kruhové potrubí SPIRO vč. spojovacího a těsnícího materiálu a závěsů a tvarovek  ø 150</t>
  </si>
  <si>
    <t>Kruhové potrubí SPIRO vč. spojovacího a těsnícího materiálu a závěsů a tvarovek  ø 160</t>
  </si>
  <si>
    <t>Kruhové potrubí SPIRO vč. spojovacího a těsnícího materiálu a závěsů a tvarovek  ø 200</t>
  </si>
  <si>
    <t>Ohebná hadice z Al folie tl 0,12 mm ø 100</t>
  </si>
  <si>
    <t>ø160,Qv= 265 m3/h, dpext=150Pa</t>
  </si>
  <si>
    <t>Spojovací manžeta do kruhového potrubí  ø160</t>
  </si>
  <si>
    <t>Samočinná zpětná klapka do kruhového potrubí ø160</t>
  </si>
  <si>
    <t>Tlumič hluku do kruhového potrubí ø160, dl 600 mm</t>
  </si>
  <si>
    <t>Kruhové potrubí SPIRO vč. spojovacího a těsnícího materiálu a závěsů a 30% tvarovek  ø 100</t>
  </si>
  <si>
    <t>Kruhové potrubí SPIRO vč. spojovacího a těsnícího materiálu a závěsů a 30% tvarovek  ø 125</t>
  </si>
  <si>
    <t>Kruhové potrubí SPIRO vč. spojovacího a těsnícího materiálu a závěsů a 30% tvarovek  ø 140</t>
  </si>
  <si>
    <t>Kruhové potrubí SPIRO vč. spojovacího a těsnícího materiálu a závěsů a 30% tvarovek  ø 160</t>
  </si>
  <si>
    <t>Radiální ventilátor do kruhového potrubí  s doběhem  ø160,Qv= 265 m3/h, dpext=150Pa</t>
  </si>
  <si>
    <t>Tlumič hluku do kruhového potrubí ø200, dl 900 mm</t>
  </si>
  <si>
    <t>Odvodní talířový ventil včetně zděře a upevňovacího rámečku ø 100</t>
  </si>
  <si>
    <t>Odvodní talířový ventil včetně zděře a upevňovacího rámečku ø 150</t>
  </si>
  <si>
    <t>Výfuková hlavice  ø 200</t>
  </si>
  <si>
    <r>
      <t xml:space="preserve">Radiální ventilátor do podhledu nebo pod podhled s doběhem a zpětnou klapkou na výstupu </t>
    </r>
    <r>
      <rPr>
        <sz val="8"/>
        <rFont val="Calibri"/>
        <family val="2"/>
        <charset val="238"/>
      </rPr>
      <t>ø</t>
    </r>
    <r>
      <rPr>
        <sz val="8"/>
        <rFont val="Arial CE"/>
        <charset val="238"/>
      </rPr>
      <t xml:space="preserve"> 100,Qv= 50-150 m3/h, dpext=150Pa</t>
    </r>
  </si>
  <si>
    <t>ø150,Qv= 140-320 m3/h, dpext=150Pa, 230 V , 2 x 40 W</t>
  </si>
  <si>
    <t>766 66-01 otevíravých protipožárních, dokování závěsů, včetně dodávky dveří s požární bezpečností 15 minut</t>
  </si>
  <si>
    <t>Demontáž povlakových podlah z nášlapné plochy PVC lino_1PP</t>
  </si>
  <si>
    <t>Demontáž povlakových podlah z nášlapné plochy Koberec_1PP</t>
  </si>
  <si>
    <t>Demontáž povlakových podlah z nášlapné plochy PVC lino_1NP</t>
  </si>
  <si>
    <t>Demontáž povlakových podlah z nášlapné plochy Pryž_1PP</t>
  </si>
  <si>
    <t>Demontáž povlakových podlah z nášlapné plochy PVC lino_2NP</t>
  </si>
  <si>
    <t>Demontáž povlakových podlah z nášlapné plochy Koberec_1NP</t>
  </si>
  <si>
    <t>Demontáž povlakových podlah z nášlapné plochy PVC lino_3NP</t>
  </si>
  <si>
    <t>Demontáž povlakových podlah z nášlapné plochy Koberec_2NP</t>
  </si>
  <si>
    <t>Demontáž povlakových podlah z nášlapné plochy Koberec_3NP</t>
  </si>
  <si>
    <t>51+4+1+48+45+2+1+4+2+1+1</t>
  </si>
  <si>
    <t>643 94-2 Osazení zárubní dveřních ocelových</t>
  </si>
  <si>
    <t>643 94-21 bez dveřních křídel, do zdiva včetně kotvení, na jakoukoliv cementovou maltu, s vybetonováním prahu v zárubni a s osazením špalíků nebo latí pro dřevěný práh</t>
  </si>
  <si>
    <t>643 94-211 včetně dodávky zárubní</t>
  </si>
  <si>
    <t>781 49 Lišty k obkladům 1.PP</t>
  </si>
  <si>
    <t>781 49 Lišty k obkladům 1.NP</t>
  </si>
  <si>
    <t>781 49 Lišty k obkladům 2.NP</t>
  </si>
  <si>
    <t>781 49 Lišty k obkladům 3.NP</t>
  </si>
  <si>
    <t>Dveře vnitřní hladké 2/3 sklo 1kř. 110x197 bílé 10L</t>
  </si>
  <si>
    <t>Dveře venkovní hladké 2/3 sklo 1kř. 110x197 bílé 20L</t>
  </si>
  <si>
    <t>Dveře vnitřní hladké plné 1kř. 80x197 bílé 3pL</t>
  </si>
  <si>
    <t>Dveře vnitřní hladké plné 1kř. 80x197 bílé 3pP</t>
  </si>
  <si>
    <t>...dřevěné plné, o rozměru 80/197 cm, požární odolnost EI 15, 31/L</t>
  </si>
  <si>
    <t>...dřevěné plné, o rozměru 80/197 cm, požární odolnost EI 15, 31/P</t>
  </si>
  <si>
    <t>...dřevěné plné, o rozměru 80/197 cm, požární odolnost EI 30, 32/L</t>
  </si>
  <si>
    <t>...dřevěné plné, o rozměru 80/197 cm, požární odolnost EW 15, 33/L</t>
  </si>
  <si>
    <t>...dřevěné plné, o rozměru 70/197 cm, požární odolnost EW 30, 2/L</t>
  </si>
  <si>
    <t>...dřevěné plné, o rozměru 80/197 cm, požární odolnost EW 15, 33/P</t>
  </si>
  <si>
    <t>...dřevěné plné, o rozměru 80/197 cm, požární odolnost EW 30, 34/P</t>
  </si>
  <si>
    <t>...dřevěné plné, o rozměru 90/197 cm, požární odolnost EW 30, 5/L</t>
  </si>
  <si>
    <t>...dřevěné prosklené, o rozměru 110/197 cm, požární odolnost EW 15, 10/P</t>
  </si>
  <si>
    <t>...dřevěné plné, o rozměru 145/210 cm, požární odolnost EW 30, 11/L</t>
  </si>
  <si>
    <t>...dřevěné plné, o rozměru 125/197 cm, požární odolnost EW 30, 13/P</t>
  </si>
  <si>
    <t>...dřevěné prosklené, o rozměru 160/210 cm, požární odolnost EI 15, 12/L</t>
  </si>
  <si>
    <t>...dřevěné prosklené, o rozměru 160/210 cm, požární odolnost EI 15, 12/P</t>
  </si>
  <si>
    <t>...SDK + oplechování, plné, o rozměru 50/80 cm, požární odolnost EI 15, L</t>
  </si>
  <si>
    <t>...SDK + oplechování, plné, o rozměru 55/80 cm, požární odolnost EI 15, V/P</t>
  </si>
  <si>
    <t>Rozvaděč RP</t>
  </si>
  <si>
    <t>Rozvaděč RK</t>
  </si>
  <si>
    <t>Rozvaděč RM</t>
  </si>
  <si>
    <t>Obklad stěn z desek sádrokartonových, 2x deska impregn. 12,5 mm_PS1_1NP</t>
  </si>
  <si>
    <t>Obklad stěn z desek sádrokartonových, 2x deska impregn. 12,5 mm_PS1a_1NP</t>
  </si>
  <si>
    <t>Obklad stěn z desek sádrokartonových, 2x deska impregn. 12,5 mm_PS1_2NP</t>
  </si>
  <si>
    <t>Obklad stěn z desek sádrokartonových, 2x deska impregn. 12,5 mm_PS1a_2NP</t>
  </si>
  <si>
    <t>Obklad stěn z desek sádrokartonových, 2x deska impregn. 12,5 mm_PS1_3NP</t>
  </si>
  <si>
    <t>Obklad stěn z desek sádrokartonových, 2x deska impregn. 12,5 mm_PS1a_3NP</t>
  </si>
  <si>
    <t>Obklad stěn z desek sádrokartonových, 2x deska impregn. 12,5 mm_PS2a_1NP</t>
  </si>
  <si>
    <t>Obklad stěn z desek sádrokartonových, 2x deska impregn. 12,5 mm_PS2b_1NP</t>
  </si>
  <si>
    <t>Obklad stěn z desek sádrokartonových, 2x deska impregn. 12,5 mm_PS2a_2NP</t>
  </si>
  <si>
    <t>Obklad stěn z desek sádrokartonových, 2x deska impregn. 12,5 mm_PS2b_2NP</t>
  </si>
  <si>
    <t>Obklad stěn z desek sádrokartonových, 2x deska impregn. 12,5 mm_PS2a_3NP</t>
  </si>
  <si>
    <t>Obklad stěn z desek sádrokartonových, 2x deska impregn. 12,5 mm_PS2b_3NP</t>
  </si>
  <si>
    <t>Obklad stěn z desek sádrokartonových, 2 x deska standard 12,5 mm_PS1b_1NP</t>
  </si>
  <si>
    <t>Obklad stěn z desek sádrokartonových, 2 x deska standard 12,5 mm_PS2_1NP</t>
  </si>
  <si>
    <t>Obklad stěn z desek sádrokartonových, 2 x deska standard 12,5 mm_PS1b_2NP</t>
  </si>
  <si>
    <t>Obklad stěn z desek sádrokartonových, 2 x deska standard 12,5 mm_PS2_2NP</t>
  </si>
  <si>
    <t>Obklad stěn z desek sádrokartonových, 2 x deska standard 12,5 mm_PS1b_3NP</t>
  </si>
  <si>
    <t>Obklad stěn z desek sádrokartonových, 2 x deska standard 12,5 mm_PS2_3NP</t>
  </si>
  <si>
    <t>Obklad stěn z desek sádrokartonových, 2 x deska standard 12,5 mm_PS2c_1NP</t>
  </si>
  <si>
    <t>Obklad stěn z desek sádrokartonových, 2 x deska standard 12,5 mm_PS2c_2NP</t>
  </si>
  <si>
    <t>Obklad stěn z desek sádrokartonových, 2 x deska standard 12,5 mm_PS2c_3NP</t>
  </si>
  <si>
    <t>Hloubení nezapažených jam v hornině1-4 šachta výtah_hl 20 cm</t>
  </si>
  <si>
    <t>Vodorovné přemístění výkopku z hor.1-4 do 5000 m</t>
  </si>
  <si>
    <t>Poplatek za skládku horniny 1- 4</t>
  </si>
  <si>
    <t>Hloubení nezapažených jam v hornině1-4 schody do 1PP</t>
  </si>
  <si>
    <t>Úprava pláně v zářezech se zhutněním - ručně plocha šachta výtah</t>
  </si>
  <si>
    <t>Zdivo z bednicích tvárnic, tl. 10 -15 cm výplň tvárnic betonem C 16/20_šachta výtah</t>
  </si>
  <si>
    <t>Železobeton desek vodostavební C 25/30_tl 10cm XF1odolnost proti střídavému působení mrazu_šachta</t>
  </si>
  <si>
    <t>Železobeton desek vodostavební C 25/30_tl 20 XF1odolnost proti střídavému působení mrazu_šachta</t>
  </si>
  <si>
    <t>Podesta_deska z betonu C 16/20_schody do 1PP tl 250</t>
  </si>
  <si>
    <t>Bednění a odbednění základových konstrukcí oboustran._Výtahová Šachta</t>
  </si>
  <si>
    <t>Přesun hmot pro budovy monolitické výšky do 6 m</t>
  </si>
  <si>
    <t>Příčka jednoduchá z cihel Porotherm P+D tl.11,5 cm cihla pero + drážka 115 x 497 x 238 mm, P 10_1PP</t>
  </si>
  <si>
    <t>Příčka jednoduchá z cihel Porotherm P+D tl.11,5 cm cihla pero + drážka 115 x 497 x 238 mm, P 10_1NP</t>
  </si>
  <si>
    <t>Příčka jednoduchá z cihel Porotherm P+D tl.17,5 cm ( 150 )_3NP</t>
  </si>
  <si>
    <t>Příčka jednoduchá z cihel Porotherm P+D tl.17,5 cm ( 150 )_4NP</t>
  </si>
  <si>
    <t>Příčka jednoduchá z cihel Porotherm P+D tl.11,5 cm cihla pero + drážka 115 x 497 x 238 mm, P 10_2NP</t>
  </si>
  <si>
    <t>Příčka jednoduchá z cihel Porotherm P+D tl.17,5 cm ( 150 )_1PP</t>
  </si>
  <si>
    <t>Příčka jednoduchá z cihel Porotherm P+D tl.11,5 cm cihla pero + drážka 115 x 497 x 238 mm, P 10_3NP</t>
  </si>
  <si>
    <t>Příčka jednoduchá z cihel Porotherm P+D tl.17,5 cm ( 150 )_1NP</t>
  </si>
  <si>
    <t>Příčka jednoduchá z cihel Porotherm P+D tl.17,5 cm ( 150 )_2NP</t>
  </si>
  <si>
    <t>Zdivo POROTHERM 19 P+D P15 na MC 10, tl.190 mm (200)_1PP</t>
  </si>
  <si>
    <t>Zdivo POROTHERM 19 P+D P15 na MC 10, tl.190 mm (200)_1NP</t>
  </si>
  <si>
    <t>Zdivo POROTHERM 19 P+D P15 na MC 10, tl.190 mm (200)_2NP</t>
  </si>
  <si>
    <t>Zdivo POROTHERM 19 P+D P15 na MC 10, tl.190 mm (200)_3NP</t>
  </si>
  <si>
    <t>Přizdívka izolační z cihel plných, tloušťka 10 cm šachta výtah</t>
  </si>
  <si>
    <t>Zdivo nosné cihelné z CP 29 P15 na MVC 2,5 tl 150_1PP</t>
  </si>
  <si>
    <t>SDK obklad ocel.sloupů 4str., 1x RF tl.12,5 mm VZT svody_1PP</t>
  </si>
  <si>
    <t>Příčka SDK tl.100 mm,ocel.kce,2x oplášť.,RF 12,5mm izolace tloušťky 50 mm_PS1_1NP</t>
  </si>
  <si>
    <t>Příčka SDK tl.100 mm,ocel.kce,2x oplášť.,RF 12,5mm izolace tloušťky 50 mm_PS1b_1NP</t>
  </si>
  <si>
    <t>Příčka SDK tl.100 mm,ocel.kce,2x oplášť.,RF 12,5mm izolace tloušťky 50 mm_PS1_2NP</t>
  </si>
  <si>
    <t>Příčka SDK tl.100 mm,ocel.kce,2x oplášť.,RF 12,5mm izolace tloušťky 50 mm_PS1b_2NP</t>
  </si>
  <si>
    <t>Příčka SDK tl.150 mm,ocel.kce,2x oplášť.,RF 12,5mm tloušťka izolace 100 mm_PS2_1NP</t>
  </si>
  <si>
    <t>Příčka SDK tl.100 mm,ocel.kce,2x oplášť.,RF 12,5mm izolace tloušťky 50 mm_PS1b_3NP</t>
  </si>
  <si>
    <t>Příčka SDK tl.100 mm,ocel.kce,2x oplášť.,RF 12,5mm izolace tloušťky 50 mm_PS1_3NP</t>
  </si>
  <si>
    <t>Příčka SDK tl.150 mm,ocel.kce,2x oplášť.,RF 12,5mm tloušťka izolace 100 mm_PS2_2NP</t>
  </si>
  <si>
    <t>Příčka SDK tl.150 mm,ocel.kce,2x oplášť.,RF 12,5mm tloušťka izolace 100 mm_PS2_3NP</t>
  </si>
  <si>
    <t>Příčka SDK tl.150 mm,ocel.kce,2x oplášť.,RF 12,5mm tloušťka izolace 100 mm_PS2a_1NP</t>
  </si>
  <si>
    <t>Příčka SDK tl.150 mm,ocel.kce,2x oplášť.,RF 12,5mm tloušťka izolace 100 mm_PS2a_2NP</t>
  </si>
  <si>
    <t>Příčka SDK tl.150 mm,ocel.kce,2x oplášť.,RF 12,5mm tloušťka izolace 100 mm_PS2a_3NP</t>
  </si>
  <si>
    <t>Příčka SDK tl.150 mm,ocel.kce,2x oplášť.,RF 12,5mm tloušťka izolace 100 mm_PS2b_1NP</t>
  </si>
  <si>
    <t>Příčka SDK tl.150 mm,ocel.kce,2x oplášť.,RF 12,5mm tloušťka izolace 100 mm_PS2b_2NP</t>
  </si>
  <si>
    <t>Příčka SDK tl.150 mm,ocel.kce,2x oplášť.,RF 12,5mm tloušťka izolace 100 mm_PS2b_3NP</t>
  </si>
  <si>
    <t>Příčka SDK tl.150 mm,ocel.kce,2x oplášť.,RF 12,5mm tloušťka izolace 100 mm_PS2c_1NP</t>
  </si>
  <si>
    <t>Příčka SDK tl.150 mm,ocel.kce,2x oplášť.,RF 12,5mm tloušťka izolace 100 mm_PS2c_2NP</t>
  </si>
  <si>
    <t>Příčka SDK tl.150 mm,ocel.kce,2x oplášť.,RF 12,5mm tloušťka izolace 100 mm_PS2c_3NP</t>
  </si>
  <si>
    <t>Příčka SDK tl.100mm,ocel.kce,1x oplášť.,RBI 12,5mm izolace tloušťky 50 mm_PS1a_1NP</t>
  </si>
  <si>
    <t>Předstěna SDK,lepená, tl.65mm, RB 12,5 mm + 40PS PS3_1NP</t>
  </si>
  <si>
    <t>Příčka SDK tl.100mm,ocel.kce,1x oplášť.,RBI 12,5mm izolace tloušťky 50 mm_PS1a_2NP</t>
  </si>
  <si>
    <t>Předstěna SDK,lepená, tl.68mm, RB 12,5 mm + 40PS PS3_2NP</t>
  </si>
  <si>
    <t>Příčka SDK tl.100mm,ocel.kce,1x oplášť.,RBI 12,5mm izolace tloušťky 50 mm_PS1a_3NP</t>
  </si>
  <si>
    <t>Předstěna SDK,lepená, tl.68mm, RB 12,5 mm + 40PS PS3_3NP</t>
  </si>
  <si>
    <t>Přesun hmot pro budovy zděné výšky do 12 m</t>
  </si>
  <si>
    <t>Podhled SDK,ocel.dvouúrov.kříž.rošt, 1x RFI 15 mm 1PP</t>
  </si>
  <si>
    <t>Podhled SDK,ocel.dvouúrov.kříž.rošt, 1x RFI 15 mm 1NP</t>
  </si>
  <si>
    <t>Příplatek k podhledu sádrok. za tl.desek GKF 15 mm za EW 30_1NP_D+M</t>
  </si>
  <si>
    <t>Podhled SDK,ocel.dvouúrov.kříž.rošt, 1x RFI 15 mm 2NP</t>
  </si>
  <si>
    <t>Příplatek k podhledu sádrok. za tl.desek GKF 15 mm za EW 30_3NP_D+M</t>
  </si>
  <si>
    <t>Příplatek k podhledu sádrok. za tl.desek GKF 15 mm za EW 30_2NP_D+M</t>
  </si>
  <si>
    <t>Příplatek k podhledu sádrok. za tl.desek GKF 15 mm za EW 30_1PP_D+M</t>
  </si>
  <si>
    <t>Podhled SDK,ocel.dvouúrov.kříž.rošt, 1x RFI 15 mm 3NP</t>
  </si>
  <si>
    <t>Podkladní vrstva ze štěrkopísku do 8 cm výtah. šachta_hutněno</t>
  </si>
  <si>
    <t>Omítka stropů jádrová ručně tloušťka vrstvy 15 mm_1NP</t>
  </si>
  <si>
    <t>Omítka stropů jádrová ručně tloušťka vrstvy 15 mm_2NP</t>
  </si>
  <si>
    <t>Omítka stropů jádrová ručně tloušťka vrstvy 15 mm_3NP</t>
  </si>
  <si>
    <t>Omítka stropů jádrová ručně_Přístřešek pro VZT tloušťka vrstvy 15 mm_4NP</t>
  </si>
  <si>
    <t>Přesun hmot pro úpravy povrchů do výšky 12 m</t>
  </si>
  <si>
    <t>Oprava vápen.omítek stěn do 30 % pl.,štukových_30% s použitím suché maltové směsi_1PP</t>
  </si>
  <si>
    <t>Oprava vápen.omítek stěn do 30 % pl.,štukových_30% s použitím suché maltové směsi_1NP</t>
  </si>
  <si>
    <t>Oprava vápen.omítek stěn do 30 % pl.,štukových_30% s použitím suché maltové směsi_2NP</t>
  </si>
  <si>
    <t>Oprava vápen.omítek stěn do 30 % pl.,štukových_30% s použitím suché maltové směsi_3NP</t>
  </si>
  <si>
    <t>Omítka stěn vnitřní  vápenná jednovrstvá 1PP_nová</t>
  </si>
  <si>
    <t>Omítka stěn vnitřní  vápenná jednovrstvá 1NP_nová</t>
  </si>
  <si>
    <t>Omítka stěn vnitřní  vápenná jednovrstvá 2NP_nová</t>
  </si>
  <si>
    <t>Omítka stěn vnitřní  vápenná jednovrstvá 3NP_nová</t>
  </si>
  <si>
    <t>Úprava vnitřních stěn aktivovaným štukem 100%_1PP</t>
  </si>
  <si>
    <t>Úprava vnitřních stěn aktivovaným štukem 100%_1NP</t>
  </si>
  <si>
    <t>Úprava vnitřních stěn aktivovaným štukem 100%_2NP</t>
  </si>
  <si>
    <t>Úprava vnitřních stěn aktivovaným štukem 100%_3NP</t>
  </si>
  <si>
    <t>Mazanina betonová tl. 8 - 12 cm C 20/25_tl 10 1PP_Strojovna výtahu</t>
  </si>
  <si>
    <t>Mazanina betonová tl. 8 - 12 cm C 20/25_tl 5 cm 2NP_společenská místnost</t>
  </si>
  <si>
    <t>Stěrka , ruční zpracování tl.2 mm_pod linoleum cementová podlahová stěrka_Vyrovnávací_30%_1PP</t>
  </si>
  <si>
    <t>Mazanina betonová tl. 8 - 12 cm C 20/25_tl 5 cm 3NP_společenská místnost</t>
  </si>
  <si>
    <t>Stěrka , ruční zpracování tl.2 mm_pod linoleum cementová podlahová stěrka_Vyrovnávací_30%_1NP</t>
  </si>
  <si>
    <t>Stěrka , ruční zpracování tl.2 mm_pod linoleum cementová podlahová stěrka_Vyrovnávací_20%_1NP</t>
  </si>
  <si>
    <t>Mazanina z betonu C 12/15, tloušťka 5 cm 1PP_pod Linoleun</t>
  </si>
  <si>
    <t>Stěrka , ruční zpracování tl.2 mm_pod linoleum cementová podlahová stěrka_Vyrovnávací_20%_2NP</t>
  </si>
  <si>
    <t>Mazanina z betonu C 12/15, tloušťka 5 cm 1NP_pod Linoleum</t>
  </si>
  <si>
    <t>Mazanina z betonu C 12/15, tloušťka 5 cm 2NP_pod Linoleum</t>
  </si>
  <si>
    <t>Stěrka , ruční zpracování tl.2 mm_pod linoleum cementová podlahová stěrka_Vyrovnávací_30%_2NP</t>
  </si>
  <si>
    <t>Mazanina z betonu C 12/15, tloušťka 5 cm 2NP_společenská místnost</t>
  </si>
  <si>
    <t>Mazanina z betonu C 12/15, tloušťka 5 cm 3NP_společenská místnost</t>
  </si>
  <si>
    <t>Stěrka , ruční zpracování tl.2 mm_pod linoleum cementová podlahová stěrka_Vyrovnávací_30%_3NP</t>
  </si>
  <si>
    <t>Stěrka , ruční zpracování tl.2 mm_pod linoleum cementová podlahová stěrka_Vyrovnávací_20%_3NP</t>
  </si>
  <si>
    <t>Penetrace velmi savých podkladů 0,35 l/m2_pod  linoleum_100%_1PP</t>
  </si>
  <si>
    <t>Stěrka , ruční zpracování tl.2 mm_pod dlažbu ker. cementová podlahová stěrka_Vyrovnávací_100%_1PP</t>
  </si>
  <si>
    <t>Mazanina betonová tl. 5 - 8 cm C 20/25 pod keramické dlažby_tl 50_1NP</t>
  </si>
  <si>
    <t>Penetrace velmi savých podkladů 0,35 l/m2_pod  linoleum_100%_1NP</t>
  </si>
  <si>
    <t>Mazanina betonová tl. 5 - 8 cm C 20/25 pod keramické dlažby_tl 50_2NP</t>
  </si>
  <si>
    <t>Mazanina betonová tl. 5 - 8 cm C 20/25 pod keramické dlažby_tl 50_3NP</t>
  </si>
  <si>
    <t>Mazanina betonová tl. 8 - 12 cm C 8/10 Nová stropní kce._1NP</t>
  </si>
  <si>
    <t>Penetrace velmi savých podkladů 0,35 l/m2_pod  linoleum_100%_2NP</t>
  </si>
  <si>
    <t>Mazanina betonová tl. 8 - 12 cm C 8/10 Nová stropní kce._2NP</t>
  </si>
  <si>
    <t>Penetrace velmi savých podkladů 0,35 l/m2_pod  linoleum_100%_3NP</t>
  </si>
  <si>
    <t>Mazanina betonová tl. 8 - 12 cm C 8/10 Nová stropní kce._3NP</t>
  </si>
  <si>
    <t>Penetrace velmi savých podkladů 0,35 l/m2 2NP_společenská místnost</t>
  </si>
  <si>
    <t>Penetrace velmi savých podkladů 0,35 l/m2 3NP_společenská místnost</t>
  </si>
  <si>
    <t>Penetrace velmi savých podkladů 0,35 l/m2 Nová stropní kce_1NP</t>
  </si>
  <si>
    <t>Penetrace velmi savých podkladů 0,35 l/m2 Nová stropní kce_2NP</t>
  </si>
  <si>
    <t>Penetrace velmi savých podkladů 0,35 l/m2 Nová stropní kce_3NP</t>
  </si>
  <si>
    <t>Osazení zárubní dveřních dřevěných, pl. do 2,5 m2 včetně dodávky zárubně 197 x 80/7 - 19 buk_3L</t>
  </si>
  <si>
    <t>Osazení zárubní dveřních dřevěných, pl. do 2,5 m2 včetně dodávky zárubně 197 x 80/7 - 19 buk_3P</t>
  </si>
  <si>
    <t>Osazení zárubní dveřních dřevěných, pl. do 2,5 m2 včetně dodávky zárubně 197 x 60/7 - 19 buk_1L</t>
  </si>
  <si>
    <t>Osazení zárubní dveřních dřevěných, pl. do 4 m2 včetně dodávky zárubně 197 x 110/7 - 19 buk_10L</t>
  </si>
  <si>
    <t>Osazení zárubní dveřních dřevěných, pl. do 2,5 m2 včetně dodávky zárubně 197 x 60/7 - 19 buk_1P</t>
  </si>
  <si>
    <t>Osazení zárubní dveřních dřevěných, pl. do 4 m2 včetně dodávky zárubně  197 x 110/7 - 19 buk_20L</t>
  </si>
  <si>
    <t>Vyvěšení, zavěšení  křídel dveří pl. 2 m2 Zavěšení</t>
  </si>
  <si>
    <t>Osazení zárubní ocel. požár.1křídl., pl. do 2,5 m2</t>
  </si>
  <si>
    <t>Osazení zárubní ocel. požár.2křídl., pl. do 6,5 m2</t>
  </si>
  <si>
    <t>Osazení rámů okenních dřevěných, plocha do 2,5 m2 Rámeček R1_4NP_2 x</t>
  </si>
  <si>
    <t>Osazení zárubní dveřních ocelových, pl. do 2,5 m2 včetně dodávky zárubně  60 x 197 x 11 cm_P</t>
  </si>
  <si>
    <t>Osazení zárubní dveřních ocelových, pl. do 2,5 m2 včetně dodávky zárubně  80 x 197 x 11 cm_P</t>
  </si>
  <si>
    <t>Osazení zárubní dveřních ocelových, pl. do 2,5 m2 včetně dodávky zárubně  80 x 197 x 11 cm_L</t>
  </si>
  <si>
    <t>Přesun hmot pro truhlářské konstr., výšky do 24 m</t>
  </si>
  <si>
    <t>Lešení lehké pomocné, výška podlahy do 1,9 m 1PP</t>
  </si>
  <si>
    <t>Lešení lehké pomocné, výška podlahy do 1,9 m 1NP</t>
  </si>
  <si>
    <t>Lešení lehké pomocné, výška podlahy do 1,9 m 2NP</t>
  </si>
  <si>
    <t>Lešení lehké pomocné, výška podlahy do 1,9 m 3NP</t>
  </si>
  <si>
    <t>Lešení lehké pomocné, výška podlahy do 1,9 m 4NP_střecha</t>
  </si>
  <si>
    <t>Přesun hmot lešení samostatně budovaného zpět</t>
  </si>
  <si>
    <t>Přesun hmot lešení samostatně budovaného tam</t>
  </si>
  <si>
    <t>Vybourání kovových dveřních zárubní pl. do 2 m2 1PP</t>
  </si>
  <si>
    <t>Vyvěšení dřevěných dveřních křídel pl. do 2 m2 2NP</t>
  </si>
  <si>
    <t>Vybourání kovových dveřních zárubní pl. do 2 m2 1NP</t>
  </si>
  <si>
    <t>Vybourání kovových dveřních zárubní pl. do 2 m2 2NP</t>
  </si>
  <si>
    <t>Bourání zdiva z cihel pálených na MC 3NP</t>
  </si>
  <si>
    <t>Vyvěšení dřevěných dveřních křídel pl. do 2 m2 1PP</t>
  </si>
  <si>
    <t>Vyvěšení dřevěných dveřních křídel pl. do 2 m2 1NP</t>
  </si>
  <si>
    <t>Vybourání kovových dveřních zárubní pl. do 2 m2 3NP</t>
  </si>
  <si>
    <t>Vyvěšení dřevěných dveřních křídel pl. do 2 m2 3NP</t>
  </si>
  <si>
    <t>Bourání pilířů cihelných 1PP</t>
  </si>
  <si>
    <t>Bourání zdiva z cihel pálených na MC 1PP</t>
  </si>
  <si>
    <t>Bourání zdiva z cihel pálených na MC 2NP</t>
  </si>
  <si>
    <t>Bourání zdiva z cihel pálených na MC 1PP - 1NP_Výtahová Šachta</t>
  </si>
  <si>
    <t>Bourání zdiva z cihel pálených na MC 1NP</t>
  </si>
  <si>
    <t>Bourání základů z železobetonu základy a deska Výtah_1PP</t>
  </si>
  <si>
    <t>Bourání mazanin bet. tl. nad 10 cm, nad 4 m2_1NP sbíječka tl.mazaniny 15-20 cm_pod Nové SDK příčky</t>
  </si>
  <si>
    <t>Bourání mazanin bet. tl. nad 10 cm, nad 4 m2_2NP sbíječka tl.mazaniny 15-20 cm_pod Nové SDK příčky</t>
  </si>
  <si>
    <t>Bourání mazanin bet. tl. nad 10 cm, nad 4 m2_3NP sbíječka tl.mazaniny 15-20 cm_pod Nové SDK příčky</t>
  </si>
  <si>
    <t>Vybourání betonové mazaniny tloušťka do 10 cm_3NP</t>
  </si>
  <si>
    <t>Vybourání betonové mazaniny tloušťka do 10 cm_1PP</t>
  </si>
  <si>
    <t>Vybourání betonové mazaniny tloušťka do 10 cm_2NP_společenská místnost</t>
  </si>
  <si>
    <t>Vybourání betonové mazaniny pod vybour. Dlažbou tloušťka do 10 cm_1PP</t>
  </si>
  <si>
    <t>Vybourání betonové mazaniny tloušťka do 10 cm_3NP_společenská místnost</t>
  </si>
  <si>
    <t>Vybourání keramické nebo teracové dlažby 1PP</t>
  </si>
  <si>
    <t>Vybourání keramické nebo teracové dlažby Umělý kámen_Strojovna Výtahu_1PP</t>
  </si>
  <si>
    <t>Vybourání keramické nebo teracové dlažby 1NP</t>
  </si>
  <si>
    <t>Vybourání keramické nebo teracové dlažby 2NP</t>
  </si>
  <si>
    <t>Vybourání keramické nebo teracové dlažby 3NP</t>
  </si>
  <si>
    <t>Demontáž obložení stropů_1PP</t>
  </si>
  <si>
    <t>Demontáž podkladových roštů obložení podhledů 1PP</t>
  </si>
  <si>
    <t>Demontáž obložení stěn a sloupu_1NP</t>
  </si>
  <si>
    <t>Demontáž obložení stěn a sloupu_1PP</t>
  </si>
  <si>
    <t>Demontáž obložení stěn a sloupu_3NP</t>
  </si>
  <si>
    <t>Demontáž podkladových roštů obložení stěn a stěn 1NP</t>
  </si>
  <si>
    <t>Demontáž obložení stěn a sloupu_2NP</t>
  </si>
  <si>
    <t>Svislá doprava suti a vybouraných hmot shozem</t>
  </si>
  <si>
    <t>Montáž a demontáž shozu za 2.NP</t>
  </si>
  <si>
    <t>Přípl. k mont.a dem. shozu za každé další podlaží</t>
  </si>
  <si>
    <t>Pronájem shozu  (za metr)</t>
  </si>
  <si>
    <t>Pronájem násypky  (za kus)</t>
  </si>
  <si>
    <t>Pronájem rukávu proti prachu délky 15 m</t>
  </si>
  <si>
    <t>Bourání nadzákladového zdiva z cihel plných_tl 100 zděné kce. pro nové VZT_4NP</t>
  </si>
  <si>
    <t>Vybourání otvorů ve zdivu cihelném tloušťka 30 cm_pro Žaluzii_Strojovna Výtahu_4NP</t>
  </si>
  <si>
    <t>Vrtání jádrové do ŽB do D 100 mm_1-3NP</t>
  </si>
  <si>
    <t>Vrtání jádrové do ŽB do D 130 mm( 125 ) 1NP</t>
  </si>
  <si>
    <t>Vrtání jádrové do ŽB do D 160 mm ( 150 ) 4NP</t>
  </si>
  <si>
    <t>Vrtání jádrové do ŽB do D 200 mm 4NP</t>
  </si>
  <si>
    <t>Vrtání jádrové do ŽB do D 300 mm 4NP</t>
  </si>
  <si>
    <t>Vybourání dlažby a podkladního betonu tloušťka 10 cm_1/2 m.č. 4.2.01_2NP</t>
  </si>
  <si>
    <t>Vybourání dlažby a podkladního betonu tloušťka 10 cm_1/2 m.č. 4.2.01_3NP</t>
  </si>
  <si>
    <t>Vybourání dlažby a podkladního betonu tloušťka 10 cm_m.č. 4.2.84_2NP</t>
  </si>
  <si>
    <t>Demontáž atypických ocelových konstrukcí Zábradlí_schoy, strojovna</t>
  </si>
  <si>
    <t>Vodorovná doprava vybour. hmot po suchu do 5 km</t>
  </si>
  <si>
    <t>Nátěr hydroizolační těsnicí hmotou_2x proti vlhkosti_pod obklady_1PP</t>
  </si>
  <si>
    <t>Nátěr hydroizolační těsnicí hmotou_2x proti vlhkosti_pod obklady_1NP</t>
  </si>
  <si>
    <t>Nátěr hydroizolační těsnicí hmotou_2x proti vlhkosti_pod obklady_2NP</t>
  </si>
  <si>
    <t>Nátěr hydroizolační těsnicí hmotou_2x proti vlhkosti_pod obklady_3NP</t>
  </si>
  <si>
    <t>Nátěr hydroizolační těsnicí hmotou_2x proti vlhkosti_pod ker. dlažby_1NP</t>
  </si>
  <si>
    <t>Nátěr hydroizolační těsnicí hmotou_2x proti vlhkosti_pod ker. dlažby_2NP</t>
  </si>
  <si>
    <t>Nátěr hydroizolační těsnicí hmotou_2x proti vlhkosti_pod ker. dlažby_3NP</t>
  </si>
  <si>
    <t>Izolace proti vodě vodorovná přitavená, 1x 1x ALP, 1x modifikovaný pás_šachta výtah</t>
  </si>
  <si>
    <t>Vrstva geotextilie 300g/m2 šachta výtah</t>
  </si>
  <si>
    <t>Přesun hmot pro izolace proti vodě, výšky do 12 m</t>
  </si>
  <si>
    <t>Povlaková krytina střech do 30°, přitavením, 2x 1x ALP, 1x NAIP Elastodek 50 SP_pro zastřešení VZT</t>
  </si>
  <si>
    <t>Povlaková krytina střech do 30°, přitavením,1xALP 1x NAIP Elastodek 50 SP_pro zastřešení VZT_Svisle</t>
  </si>
  <si>
    <t>Povlaková krytina střech do 30°, přitavením, 2x 1x ALP,1x NAIP Elastodek 50 SP_v místě Výústků_4NP</t>
  </si>
  <si>
    <t>Přesun hmot pro povlakové krytiny, výšky do 12 m</t>
  </si>
  <si>
    <t>Izolace podlah kročejová minerální_pod dlažby ker  tl. 20 mm_1NP</t>
  </si>
  <si>
    <t>Izolace podlah kročejová minerální_pod dlažby ker  tl. 20 mm_2NP</t>
  </si>
  <si>
    <t>Izolace podlah kročejová minerální_pod dlažby ker  tl. 20 mm_3NP</t>
  </si>
  <si>
    <t>Izolace podlah kročejová minerální Isover  tloušťka 40 mm_2NP_společenská místnost</t>
  </si>
  <si>
    <t>Izolace podlah kročejová minerální Isover  tloušťka 40 mm_3NP_společenská místnost</t>
  </si>
  <si>
    <t>Separační fólie PE_pod PVC _společenskéá místnost_ 2NP</t>
  </si>
  <si>
    <t>Separační fólie PE_pod PVC _společenskéá místnost_ 3NP</t>
  </si>
  <si>
    <t>Izolace tepelné volně položené_4NP  tl. 10 cm_2x vrstva_Doplnění v místě Nových výústk</t>
  </si>
  <si>
    <t>Izolace tepelné volně ložené polystyr. EPS100F_1NP tl.10 cm_pro Výrobu drážky v Podlaze při betonáži</t>
  </si>
  <si>
    <t>Přesun hmot pro izolace tepelné, výšky do 12 m</t>
  </si>
  <si>
    <t>Prostorové vázané konstr. z řeziva prkna_4NP Přístřešek pro VZT</t>
  </si>
  <si>
    <t>Montáž obložení stěn lignátem tl. do 22 mm vč. dod deska Cetris tl.22mm_Opláštění Výtah šachta</t>
  </si>
  <si>
    <t>Přesun hmot pro tesařské konstrukce, výšky do 12 m</t>
  </si>
  <si>
    <t>Bednění střech z desek do tl.18 mm, P+D,šroubo. zastřešení VZT_2 x_montáž</t>
  </si>
  <si>
    <t>Přesun hmot pro dřevostavby, výšky do 12 m</t>
  </si>
  <si>
    <t>Demontáž oplechování střešní kce pro nové VZT 4NP</t>
  </si>
  <si>
    <t>Oplechování VZT z Al plechu rš 142 mm</t>
  </si>
  <si>
    <t>Oplechování VZT z Al plechu rš 231 mm</t>
  </si>
  <si>
    <t>Oplechování z Al plechu VZT rš 182 mm</t>
  </si>
  <si>
    <t>Přesun hmot pro klempířské konstr., výšky do 12 m</t>
  </si>
  <si>
    <t>Dokování samozavírače na ocelovou zárubeň D+M</t>
  </si>
  <si>
    <t>Překrytí  lištou z tvrdého dřeva, profilované 1PP_L1_D+M</t>
  </si>
  <si>
    <t>Přesun hmot pro truhlářské konstr., výšky do 12 m</t>
  </si>
  <si>
    <t>Výztuž základových desek ze svařovaných sítí_2NP průměr drátu  5,0, oka 150/150 mm_společenská míst</t>
  </si>
  <si>
    <t>Výztuž základových desek ze svařovaných sítí_3NP průměr drátu  5,0, oka 150/150 mm_společenská míst</t>
  </si>
  <si>
    <t>Výztuž základových desek ze svařovaných sítí_1PP průměr drátu  6,0, oka 100/100 mm_pod ker.dlažbu</t>
  </si>
  <si>
    <t>Výztuž základových desek ze svařovaných sítí_1NP průměr drátu  6,0, oka 150/150 mm_pod ker.dlažbu</t>
  </si>
  <si>
    <t>Výztuž základových desek ze svařovaných sítí_2NP průměr drátu  6,0, oka 150/150 mm_pod ker.dlažbu</t>
  </si>
  <si>
    <t>Výztuž základových desek ze svařovaných sítí_3NP průměr drátu  6,0, oka 150/150 mm_pod ker.dlažbu</t>
  </si>
  <si>
    <t>Výztuž základových desek ze svařovaných sítí_2NP průměr drátu  6,0, oka 150/150 mm_Nová strop. kce.</t>
  </si>
  <si>
    <t>Výztuž základových desek ze svařovaných sítí průměr drátu  8,0, oka 100/100 mm_šachta výtah</t>
  </si>
  <si>
    <t>Výztuž základových desek ze svařovaných sítí_3NP průměr drátu  6,0, oka 150/150 mm_Nová strop. kce.</t>
  </si>
  <si>
    <t>Výztuž základových desek ze svařovaných sítí_1NP průměr drátu  6,0, oka 150/150 mm_Nová strop. kce.</t>
  </si>
  <si>
    <t>Zábradlí schodištové, madlo, nátěry_1PP-3NP M1, Z1</t>
  </si>
  <si>
    <t>Přesun hmot pro zámečnické konstr., výšky do 12 m</t>
  </si>
  <si>
    <t>Dlažba do tmele 30 x 30 cm vč. dlažby_1PP_Oprava 20%</t>
  </si>
  <si>
    <t>Dlažba do tmele 30 x 30 cm_nové do tmele_1PP</t>
  </si>
  <si>
    <t>Dlažba do tmele 30 x 30 cm_nové do tmele_1NP</t>
  </si>
  <si>
    <t>Dlažba do tmele 30 x 30 cm_nové do tmele_2NP</t>
  </si>
  <si>
    <t>Dlažba do tmele 30 x 30 cm_nové do tmele_3NP</t>
  </si>
  <si>
    <t>Obklad soklíků keram.rovných, tmel,výška 15 cm 1PP_nový_D+M</t>
  </si>
  <si>
    <t>Obklad soklíků keram.rovných, tmel,výška 15 cm 1NP_nový_chodba 4.1.04_D+M</t>
  </si>
  <si>
    <t>Obklad soklíků keram.rovných, tmel,výška 15 cm 2NP_nový_chodba 4.2.04_D+M</t>
  </si>
  <si>
    <t>Obklad soklíků keram.rovných, tmel,výška 15 cm 3NP_nový_chodba 4.3.04_D+M</t>
  </si>
  <si>
    <t>Přesun hmot pro podlahy z dlaždic, výšky do 12 m</t>
  </si>
  <si>
    <t>Podlaha povlaková z PVC zátěžové pásů, soklík podlahovina_100%_1PP</t>
  </si>
  <si>
    <t>Podlaha povlaková z PVC zátěžové pásů, soklík podlahovina_100%_1NP</t>
  </si>
  <si>
    <t>Podlaha povlaková z PVC zátěžové pásů, soklík podlahovina_100%_2NP</t>
  </si>
  <si>
    <t>Podlaha povlaková z PVC zátěžové pásů, soklík podlahovina_100%_3NP</t>
  </si>
  <si>
    <t>Podlaha povlaková z PVC pásů, soklík podlahovina_100%_2NP_Spol. místnost</t>
  </si>
  <si>
    <t>Podlaha povlaková z PVC pásů, soklík podlahovina_100%_3NP_Spol. místnost</t>
  </si>
  <si>
    <t>Podlaha povlaková - linoleum, soklík podlahovina_1NP</t>
  </si>
  <si>
    <t>Podlaha povlaková - linoleum, soklík podlahovina_2NP</t>
  </si>
  <si>
    <t>Podlaha povlaková - linoleum, soklík podlahovina_3NP</t>
  </si>
  <si>
    <t>Přesun hmot pro podlahy povlakové, výšky do 12 m</t>
  </si>
  <si>
    <t>Obklad vnitřní pórovinový 15 x 15 cm 1PP_nové</t>
  </si>
  <si>
    <t>Obklad vnitřní pórovinový 15 x 15 cm 1NP_nové</t>
  </si>
  <si>
    <t>Obklad vnitřní pórovinový 15 x 15 cm 2NP_nové</t>
  </si>
  <si>
    <t>Obklad vnitřní pórovinový 15 x 15 cm 3NP_nové</t>
  </si>
  <si>
    <t>Penetrace podkladu pod izolaci_1PP pod nové</t>
  </si>
  <si>
    <t>Penetrace podkladu pod izolaci_1NP pod nové</t>
  </si>
  <si>
    <t>Penetrace podkladu pod hydroizolaci_1NP ker. dlažba</t>
  </si>
  <si>
    <t>Penetrace podkladu pod obklady_1PP pod nové</t>
  </si>
  <si>
    <t>Penetrace podkladu pod hydroizolaci_2NP ker. dlažba</t>
  </si>
  <si>
    <t>Penetrace podkladu pod hydroizolaci_3NP ker. dlažba</t>
  </si>
  <si>
    <t>Penetrace podkladu pod obklady_1NP pod nové</t>
  </si>
  <si>
    <t>Penetrace podkladu pod izolaci_2NP pod nové</t>
  </si>
  <si>
    <t>Lišty k obkladům rohových_1PP_D+M</t>
  </si>
  <si>
    <t>Penetrace podkladu pod izolaci_3NP pod nové</t>
  </si>
  <si>
    <t>Lišty k obkladům rohových_1NP_D+M</t>
  </si>
  <si>
    <t>Penetrace podkladu pod obklady_2NP pod nové</t>
  </si>
  <si>
    <t>Lišty k obkladům rohových_2NP_D+M</t>
  </si>
  <si>
    <t>Penetrace podkladu pod obklady_3NP pod nové</t>
  </si>
  <si>
    <t>Lišty k obkladům rohových_3NP_D+M</t>
  </si>
  <si>
    <t>Přesun hmot pro obklady keramické, výšky do 12 m</t>
  </si>
  <si>
    <t>Nátěr syntetický betonových povrchů 1x + 2x email 1PP</t>
  </si>
  <si>
    <t>Malba disperzní, penetrace 1x, malba v barvě 2x 1PP_100% stěn_zdivo</t>
  </si>
  <si>
    <t>Malba disperzní, penetrace 1x, malba v barvě 2x 1NP_100% stěn a stropů_zdivo</t>
  </si>
  <si>
    <t>Malba disperzní, penetrace 1x, malba v barvě 2x 2NP_100% stěn a stropů_zdivo</t>
  </si>
  <si>
    <t>Malba disperzní, penetrace 1x, malba v barvě 2x 3NP_100% stěn a stropů_zdivo</t>
  </si>
  <si>
    <t>Malba disperzní interiérová , výška do 3,8 m pro SDK 2 x nátěr, 2 x penetrace_1PP</t>
  </si>
  <si>
    <t>Malba disperzní interiérová , výška do 3,8 m_stěn  a stropů_pro SDK 2 x nátěr, 2 x penetrace_1NP</t>
  </si>
  <si>
    <t>Malba disperzní interiérová , výška do 3,8 m_stěn  a stropů_pro SDK 2 x nátěr, 2 x penetrace_2NP</t>
  </si>
  <si>
    <t>Malba disperzní interiérová , výška do 3,8 m_stěn  a stropů_pro SDK 2 x nátěr, 2 x penetrace_3NP</t>
  </si>
  <si>
    <t>Přesun hmot pro opravy a údržbu do výšky 12 m Malby</t>
  </si>
  <si>
    <t>Přesun hmot pro zasklívání, výšky do 12 m</t>
  </si>
  <si>
    <t>Demontáž stávajícího zařízení dotčeného rekonstrukcí - větrání společného sociálního zařízení včetně  odvozu a likvidace</t>
  </si>
  <si>
    <t>Pol__61</t>
  </si>
  <si>
    <t>Pol__62</t>
  </si>
  <si>
    <t>Pol__63</t>
  </si>
  <si>
    <t>Pol__64</t>
  </si>
  <si>
    <t>Pol__65</t>
  </si>
  <si>
    <t>Demontáž odtahové nástřešního  ventillátoru DVJ Ø 280</t>
  </si>
  <si>
    <t xml:space="preserve">Demontáž potrubí čtyřhranného  do obvodu  650 mm </t>
  </si>
  <si>
    <t>Demontáž potrubí čtyřhranného do obvodu 1050 mm</t>
  </si>
  <si>
    <t xml:space="preserve">Demontáž koncových elementů - vyústek a mřížek </t>
  </si>
  <si>
    <t xml:space="preserve">Přesuny hmot  a likvidace </t>
  </si>
  <si>
    <t>Pol__66</t>
  </si>
  <si>
    <t>Pol__67</t>
  </si>
  <si>
    <t>Pol__68</t>
  </si>
  <si>
    <t>Pol__69</t>
  </si>
  <si>
    <t>Pol__70</t>
  </si>
  <si>
    <t>Pol__71</t>
  </si>
  <si>
    <t xml:space="preserve">Demontáž stávajícího zařízení dotčeného rekonstrukcí - větrání sociálního zařízení pokojů včetně odvozu a likvidace </t>
  </si>
  <si>
    <t>Demontáž odtahové nástřešního  ventillátoru DVJ Ø 280 - 450</t>
  </si>
  <si>
    <t>Ocelová trubková tělesa (koupelnová - žebříková) se spodním připojením,  finálním povrchem pro dané prostředí (koupelna atd.), včetně odvzdušňovacího ventilu, zátek, upevňovacích prvků. Základní barevný odstín je bílá RAL 9016. 
Výška  H 700, 900, 1220, 1500, 1820 mm
Délka L 450, 600, 750 mm
Hloubka B 35 mm
Připojovací rozteč (KLT) h = L - 30 mm
Připojovací rozteč (KLTM) 50 mm
Připojovací závit (KLT) 4 x G 1/2 vnitřní
Připojovací závit (KLTM) 6 x G 1/2 vnitřní
Nejvyšší přípustný provozní přetlak 1,0 MPa
Zkušební přetlak 1,3 MPa
Nejvyšší přípustná provozní teplota 110 °C
Průtokový součinitel (KLT) AT = 2,1 x 10-4 m2 Včetně montáže a montážního materiálu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 Korado  Koralux Linear Komfort M</t>
  </si>
  <si>
    <t>Dodávka a montáž armatur</t>
  </si>
  <si>
    <t>Uzavírací armatury do DN50 včetně - závitové kulové kohouty PN6 - izolované do snímatelných pouzder , atestované na dané médium.</t>
  </si>
  <si>
    <t xml:space="preserve">Automatický vyvažovací ventil pro otopné soustavy pro přednastavení požadovaného průtoku okruhem a, jeho udržování nezávisle na měnícím se dispozičním tlaku a tlakové ztrátě okruhu, mosazAutomatický vyvažovací ventil pro otopné soustavy pro přednastavení požadovaného průtoku okruhem a jeho udržování nezávisle na měnícím se dispozičním tlaku a tlakové ztrátě okruhu, mosaz Použitií PN 25, -20 -+ 120 °C, instalace do přívodního i zpětného potrubí. Izolované do snímatelných pouzder, atestované na dané médium. Včetně připojovacího šroubení včetně uzavírací armatury a odběrné sondy DN 15-25. Nastaven pevný dP 10 kPa na stoupačku.  </t>
  </si>
  <si>
    <t xml:space="preserve">Ventil  pro jednobodové připojení otopných trubkových těles  z korozivzdorného poniklovaného bronzu. Rohové  provedení pro  dvoutrubkové soustavy. Připojovací závit ventilu G3/4" odpovídá svěrným připojením pro vícevrstvé trubky, včetně svěrného šroubení pro plastovou třívrsvou trubku. . Max. přípustná provozní teplota 120 °C, jmenovitý tlak 10 bar. Technický standard Heimeier - ventil E-Z. </t>
  </si>
  <si>
    <t>Připojovací šroubení  k připojení otopného tělesa typu VK k otopné soustavě , Slouží k uzavírání a vypouštění tělesa, provedení rohové. Technický standard Heimeier Vekolux</t>
  </si>
  <si>
    <t xml:space="preserve">Dvojitá krycí růžice , plast , rozteč 58 mm bílá </t>
  </si>
  <si>
    <t xml:space="preserve">Termostatické hlavice s kapalinovým čidlem, rozsah 6 - 28°C, se zabezpečením proti nadměrnému zdvihu, blokace  min. teploty 16°C, barva bílá, včetně šroubení.                           Technický standard  Heimeier typ K </t>
  </si>
  <si>
    <t xml:space="preserve">Ocelové trubky bezešvé hladké černé - jak. mat. 11353.0, spojované svařováním, odrezivěné - natřené základním nátěrem, včetně drobných armatur (odvzdušnění, vypouštění apod.),tvarovek -  ohybů, odboček, přechodů, tvarových kompenzátorů, chrániček, prostupů atd. Veškeré uložení a upevnění - instalační profily pozinkované, objímky, táhla, kluzné uložení a zakotvení. Dodávka zahrnuje barevné značení . Bez prořezu. </t>
  </si>
  <si>
    <t xml:space="preserve">Trubky Cu spojované lisováním, , včetně drobných armatur (odvzdušnění, vypouštění apod.),tvarovek -  ohybů, odboček, přechodů, tvarových kompenzátorů, chrániček, prostupů atd. Veškeré uložení a upevnění - instalační profily pozinkované, objímky, táhla, kluzné uložení a zakotvení. Dodávka zahrnuje barevné značení . Bez prořezu. </t>
  </si>
  <si>
    <t>Trubky Cu spojované lisováním, , včetně drobných armatur (odvzdušnění, vypouštění apod.),tvarovek -  ohybů, odboček, přechodů, tvarových kompenzátorů, chrániček, prostupů atd. Veškeré uložení a upevnění - instalační profily pozinkované, objímky, táhla, kluzné uložení a zakotvení. Dodávka zahrnuje barevné značení . Bez prořezu                                     15x1</t>
  </si>
  <si>
    <t>Svařované ocelové rozdělovače/sběrače jakost ČSN 11 353.0 -  rozdělovač - sběrač DN 150", rozteč nátrubků viz detail, včetně odvzdušnění a vypouštění 1/2 ", nátrubku a tlakoměru a teploměru do jímky a držáku do stěny nebo podlahy , použití  - 2  + 90°C,  PN 16,  včetně nátěrů a tepelné izolace</t>
  </si>
  <si>
    <t>Izolace potrubí - návlekový systém z polyetylenových trubic, tepelně izolační pásy a skruže z minerální vlny dle izolovaných médií. Povrchová úprava ve strojovně instalací (i armatur a těles zařízení). Tloušťky izolací v souladu s vyhláškou 193/2007Sb. bez prořezu</t>
  </si>
  <si>
    <t xml:space="preserve">Potrubní izolační pouzdro z minerální vlny s Al pláštěm . Izolace  splňuje vyhlášku  č. 193/2007- Sb, bez prořezu. Technický standard Isover Orstech </t>
  </si>
  <si>
    <t>Montáž  zařízení včetně pomocného materiálu a konstrukcí provedení dle ČSN 06 0310, při dodržení podmínek  N.V. 591/2006 Sb., N.V. 361/2007Sb. a 362/2005 Sb.a 591/2006 Sb., , vyhl. 48/82Sb. a 324/1990 Sb. a zákon 185/2001 Sb., 183/2006 Sb., vyhl. 268/2009 Sb., zákon 258/2000 Sb.  v platném znění  včetně navazujících předpisů je součástí dodávky jednotlivých komponent</t>
  </si>
  <si>
    <t xml:space="preserve">Pokud jsou v této dokumentaci uvedena jména konkrétních výrobců či výrobků, znamená to specifikaci požadovaného technického standardu. Nabízené zařízení musí být s uvedeným standardem minimálně srovnatelné. Všechny použité přístroje a zařízení a zařízení musí být dodána v souladu se zákonem č.22/1997Sb. a s ním přímo souvisejícími nařízeními vlády, a v souladu s ostatními zákony a předpisy, platnými k datu dodávky zařízení. Veškeré zařízení vč. montáže. Dokumentace je zpracována v podrobnosti odpovídající projektu pro provedení stavby. Dodavatel je povinnen zpracovat dokumentaci dodavatelskou s uvedením investorem schválených výrobků. 
Při zpracování nabídky musí nabízející předpokládat použití veškerých zařízení a materiálů, které bude považovat za účelné nebo nezbytné, tak aby zajistil dokonalou realizaci  předmětu díla vyplývající z jeho účelu a požadované funkce při zajištění potřebných garancí. Vybraný uchazeč nebude moci využít toho, že některé dodávky, plnění nebo práce nejsou uvedeny v předané dokumentaci, aby z toho vyvodil možnost vyhnout se plnění svých povinností nebo získat příplatky k ceně nebo prodloužení lhůt, jestliže tyto dodávky, plnění nebo práce vyplývají z charakteru a účelu nabízeného zařízení nebo jsou nezbytné pro dosažení požadované funkce. Ceny uvedené uchazečem musí být stanoveny tak, aby zahrnovaly  veškeré práce, přípomoci a dodávky nezbytné pro kompletní provedení díla i když nejsou zcela definovány v této dokumentaci.                                                                                                                                                                                                                                                                                                                                                                                    Veškeré montážní práce musí být provedeny dle ČSN a bezpečnostních předpisů platných v době montáže.   Požární ucpávky  provede stavba dle PBŘ objektu.                    </t>
  </si>
  <si>
    <t>1,15*4 - schodiště</t>
  </si>
  <si>
    <t>0,75*1 - schodiště</t>
  </si>
  <si>
    <t>0,35 *15 - schodiště</t>
  </si>
  <si>
    <t>3,7*3 - schodiště</t>
  </si>
  <si>
    <t>0,4*7 - schodiště</t>
  </si>
  <si>
    <t>3,70*4 - schodiště</t>
  </si>
  <si>
    <t>0,4*8 - schodiště</t>
  </si>
  <si>
    <t>2*8 - schodiště</t>
  </si>
  <si>
    <t>3,7*1 -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</si>
</sst>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  <font>
      <sz val="8"/>
      <color indexed="17"/>
      <name val="Arial CE"/>
      <charset val="238"/>
    </font>
    <font>
      <sz val="8"/>
      <name val="Calibri"/>
      <family val="2"/>
      <charset val="238"/>
    </font>
    <font>
      <sz val="10"/>
      <name val="Arial CE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33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64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64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64" fontId="7" fillId="4" borderId="58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0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37" xfId="0" applyNumberForma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0" fillId="0" borderId="42" xfId="0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0" fillId="0" borderId="42" xfId="0" applyNumberFormat="1" applyBorder="1" applyAlignment="1">
      <alignment vertical="top" shrinkToFit="1"/>
    </xf>
    <xf numFmtId="4" fontId="0" fillId="4" borderId="4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0" fontId="14" fillId="4" borderId="64" xfId="0" applyFont="1" applyFill="1" applyBorder="1"/>
    <xf numFmtId="49" fontId="14" fillId="4" borderId="65" xfId="0" applyNumberFormat="1" applyFont="1" applyFill="1" applyBorder="1"/>
    <xf numFmtId="0" fontId="14" fillId="4" borderId="65" xfId="0" applyFont="1" applyFill="1" applyBorder="1" applyAlignment="1">
      <alignment horizontal="center"/>
    </xf>
    <xf numFmtId="0" fontId="14" fillId="4" borderId="65" xfId="0" applyFont="1" applyFill="1" applyBorder="1"/>
    <xf numFmtId="4" fontId="14" fillId="4" borderId="66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0" fillId="0" borderId="42" xfId="0" applyNumberFormat="1" applyBorder="1" applyAlignment="1">
      <alignment horizontal="left" vertical="top" wrapText="1"/>
    </xf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0" fontId="17" fillId="0" borderId="63" xfId="0" applyFont="1" applyBorder="1" applyAlignment="1">
      <alignment vertical="top"/>
    </xf>
    <xf numFmtId="4" fontId="0" fillId="4" borderId="67" xfId="0" applyNumberFormat="1" applyFill="1" applyBorder="1" applyAlignment="1">
      <alignment vertical="top" shrinkToFit="1"/>
    </xf>
    <xf numFmtId="4" fontId="18" fillId="0" borderId="68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60" xfId="0" applyFill="1" applyBorder="1" applyAlignment="1">
      <alignment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4" fontId="0" fillId="0" borderId="69" xfId="0" applyNumberFormat="1" applyBorder="1" applyAlignment="1">
      <alignment vertical="top"/>
    </xf>
    <xf numFmtId="4" fontId="0" fillId="0" borderId="70" xfId="0" applyNumberFormat="1" applyBorder="1" applyAlignment="1">
      <alignment vertical="top"/>
    </xf>
    <xf numFmtId="4" fontId="0" fillId="0" borderId="71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73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74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8" xfId="0" applyNumberFormat="1" applyFont="1" applyFill="1" applyBorder="1"/>
    <xf numFmtId="49" fontId="14" fillId="4" borderId="65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 vertical="top"/>
    </xf>
    <xf numFmtId="0" fontId="18" fillId="0" borderId="12" xfId="0" applyFont="1" applyBorder="1"/>
    <xf numFmtId="49" fontId="18" fillId="0" borderId="11" xfId="0" applyNumberFormat="1" applyFont="1" applyBorder="1"/>
    <xf numFmtId="0" fontId="18" fillId="0" borderId="13" xfId="0" applyFont="1" applyBorder="1"/>
    <xf numFmtId="49" fontId="18" fillId="0" borderId="48" xfId="0" applyNumberFormat="1" applyFont="1" applyBorder="1"/>
    <xf numFmtId="166" fontId="18" fillId="0" borderId="29" xfId="0" applyNumberFormat="1" applyFont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18" fillId="4" borderId="54" xfId="0" applyFont="1" applyFill="1" applyBorder="1"/>
    <xf numFmtId="0" fontId="18" fillId="4" borderId="55" xfId="0" applyFont="1" applyFill="1" applyBorder="1"/>
    <xf numFmtId="0" fontId="18" fillId="4" borderId="56" xfId="0" applyFont="1" applyFill="1" applyBorder="1"/>
    <xf numFmtId="49" fontId="18" fillId="4" borderId="56" xfId="0" applyNumberFormat="1" applyFont="1" applyFill="1" applyBorder="1"/>
    <xf numFmtId="0" fontId="18" fillId="4" borderId="57" xfId="0" applyFont="1" applyFill="1" applyBorder="1"/>
    <xf numFmtId="166" fontId="18" fillId="4" borderId="58" xfId="0" applyNumberFormat="1" applyFont="1" applyFill="1" applyBorder="1"/>
    <xf numFmtId="4" fontId="0" fillId="4" borderId="40" xfId="0" applyNumberFormat="1" applyFill="1" applyBorder="1" applyAlignment="1">
      <alignment vertical="top" shrinkToFit="1"/>
    </xf>
    <xf numFmtId="0" fontId="7" fillId="0" borderId="37" xfId="2" applyFont="1" applyFill="1" applyBorder="1" applyAlignment="1">
      <alignment wrapText="1"/>
    </xf>
    <xf numFmtId="4" fontId="0" fillId="4" borderId="40" xfId="0" applyNumberFormat="1" applyFill="1" applyBorder="1" applyAlignment="1">
      <alignment vertical="top" shrinkToFit="1"/>
    </xf>
    <xf numFmtId="0" fontId="0" fillId="0" borderId="63" xfId="0" applyFill="1" applyBorder="1" applyAlignment="1">
      <alignment vertical="top"/>
    </xf>
    <xf numFmtId="0" fontId="0" fillId="0" borderId="37" xfId="0" applyNumberFormat="1" applyFill="1" applyBorder="1" applyAlignment="1">
      <alignment vertical="top"/>
    </xf>
    <xf numFmtId="4" fontId="0" fillId="0" borderId="37" xfId="0" applyNumberFormat="1" applyFill="1" applyBorder="1" applyAlignment="1">
      <alignment vertical="top" shrinkToFit="1"/>
    </xf>
    <xf numFmtId="4" fontId="0" fillId="0" borderId="42" xfId="0" applyNumberFormat="1" applyFill="1" applyBorder="1" applyAlignment="1">
      <alignment vertical="top" shrinkToFit="1"/>
    </xf>
    <xf numFmtId="4" fontId="0" fillId="0" borderId="68" xfId="0" applyNumberFormat="1" applyFill="1" applyBorder="1" applyAlignment="1">
      <alignment vertical="top" shrinkToFit="1"/>
    </xf>
    <xf numFmtId="0" fontId="0" fillId="7" borderId="63" xfId="0" applyFill="1" applyBorder="1" applyAlignment="1">
      <alignment vertical="top"/>
    </xf>
    <xf numFmtId="0" fontId="0" fillId="7" borderId="37" xfId="0" applyNumberFormat="1" applyFill="1" applyBorder="1" applyAlignment="1">
      <alignment vertical="top"/>
    </xf>
    <xf numFmtId="4" fontId="0" fillId="7" borderId="37" xfId="0" applyNumberFormat="1" applyFill="1" applyBorder="1" applyAlignment="1">
      <alignment vertical="top" shrinkToFit="1"/>
    </xf>
    <xf numFmtId="4" fontId="0" fillId="7" borderId="42" xfId="0" applyNumberFormat="1" applyFill="1" applyBorder="1" applyAlignment="1">
      <alignment vertical="top" shrinkToFit="1"/>
    </xf>
    <xf numFmtId="4" fontId="0" fillId="7" borderId="68" xfId="0" applyNumberFormat="1" applyFill="1" applyBorder="1" applyAlignment="1">
      <alignment vertical="top" shrinkToFit="1"/>
    </xf>
    <xf numFmtId="0" fontId="0" fillId="7" borderId="0" xfId="0" applyFill="1"/>
    <xf numFmtId="0" fontId="0" fillId="0" borderId="0" xfId="0" applyFill="1"/>
    <xf numFmtId="0" fontId="17" fillId="0" borderId="37" xfId="0" applyNumberFormat="1" applyFont="1" applyBorder="1" applyAlignment="1">
      <alignment horizontal="left" vertical="top"/>
    </xf>
    <xf numFmtId="0" fontId="19" fillId="0" borderId="37" xfId="0" quotePrefix="1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shrinkToFi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0" fontId="14" fillId="0" borderId="0" xfId="0" applyNumberFormat="1" applyFont="1" applyAlignment="1">
      <alignment vertical="top" wrapTex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8" fillId="5" borderId="37" xfId="0" applyNumberFormat="1" applyFont="1" applyFill="1" applyBorder="1" applyAlignment="1" applyProtection="1">
      <alignment horizontal="left" vertical="top" wrapText="1"/>
      <protection locked="0"/>
    </xf>
    <xf numFmtId="49" fontId="18" fillId="5" borderId="0" xfId="0" applyNumberFormat="1" applyFont="1" applyFill="1" applyBorder="1" applyAlignment="1" applyProtection="1">
      <alignment vertical="top" shrinkToFit="1"/>
      <protection locked="0"/>
    </xf>
    <xf numFmtId="165" fontId="18" fillId="5" borderId="0" xfId="0" applyNumberFormat="1" applyFont="1" applyFill="1" applyBorder="1" applyAlignment="1" applyProtection="1">
      <alignment vertical="top" shrinkToFit="1"/>
      <protection locked="0"/>
    </xf>
    <xf numFmtId="4" fontId="18" fillId="5" borderId="0" xfId="0" applyNumberFormat="1" applyFont="1" applyFill="1" applyBorder="1" applyAlignment="1" applyProtection="1">
      <alignment vertical="top" shrinkToFit="1"/>
      <protection locked="0"/>
    </xf>
    <xf numFmtId="4" fontId="18" fillId="5" borderId="38" xfId="0" applyNumberFormat="1" applyFont="1" applyFill="1" applyBorder="1" applyAlignment="1" applyProtection="1">
      <alignment vertical="top" shrinkToFit="1"/>
      <protection locked="0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8" fillId="5" borderId="24" xfId="0" applyNumberFormat="1" applyFont="1" applyFill="1" applyBorder="1" applyAlignment="1" applyProtection="1">
      <alignment horizontal="left" vertical="top" wrapText="1"/>
      <protection locked="0"/>
    </xf>
    <xf numFmtId="49" fontId="18" fillId="5" borderId="25" xfId="0" applyNumberFormat="1" applyFont="1" applyFill="1" applyBorder="1" applyAlignment="1" applyProtection="1">
      <alignment vertical="top" shrinkToFit="1"/>
      <protection locked="0"/>
    </xf>
    <xf numFmtId="165" fontId="18" fillId="5" borderId="25" xfId="0" applyNumberFormat="1" applyFont="1" applyFill="1" applyBorder="1" applyAlignment="1" applyProtection="1">
      <alignment vertical="top" shrinkToFit="1"/>
      <protection locked="0"/>
    </xf>
    <xf numFmtId="4" fontId="18" fillId="5" borderId="25" xfId="0" applyNumberFormat="1" applyFont="1" applyFill="1" applyBorder="1" applyAlignment="1" applyProtection="1">
      <alignment vertical="top" shrinkToFit="1"/>
      <protection locked="0"/>
    </xf>
    <xf numFmtId="4" fontId="18" fillId="5" borderId="72" xfId="0" applyNumberFormat="1" applyFont="1" applyFill="1" applyBorder="1" applyAlignment="1" applyProtection="1">
      <alignment vertical="top" shrinkToFit="1"/>
      <protection locked="0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2" fillId="0" borderId="37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 shrinkToFit="1"/>
    </xf>
    <xf numFmtId="165" fontId="22" fillId="0" borderId="0" xfId="0" applyNumberFormat="1" applyFont="1" applyBorder="1" applyAlignment="1">
      <alignment vertical="top" wrapText="1" shrinkToFit="1"/>
    </xf>
    <xf numFmtId="4" fontId="22" fillId="0" borderId="0" xfId="0" applyNumberFormat="1" applyFont="1" applyBorder="1" applyAlignment="1">
      <alignment vertical="top" wrapText="1" shrinkToFit="1"/>
    </xf>
    <xf numFmtId="4" fontId="22" fillId="0" borderId="38" xfId="0" applyNumberFormat="1" applyFont="1" applyBorder="1" applyAlignment="1">
      <alignment vertical="top" wrapText="1" shrinkToFit="1"/>
    </xf>
  </cellXfs>
  <cellStyles count="3">
    <cellStyle name="Normální" xfId="0" builtinId="0"/>
    <cellStyle name="normální 2" xfId="1"/>
    <cellStyle name="normální_POL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-Akce%20AID\01-&#352;SCS%20J&#237;lovi&#353;t&#283;\04-Objekt_4\03-%20DPPS\Dokumentace%20specialist&#367;\UT\D.1.4.3.2_VV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/>
      <sheetData sheetId="1"/>
      <sheetData sheetId="2">
        <row r="17">
          <cell r="E17" t="str">
            <v xml:space="preserve">Ocelová desková otopná tělesa s přirozeným prouděním vzduchu kolem jejich přestupní plochy.  Provedení  jednoduché, zdvojené nebo tří deskové. Pravé připojení . 
Základní přestupní plochu tvoří tvarovaná deska s horizontálně a vertikálně uspořádanými kanálky. Pro zvýšení tepelného výkonu je u některých typů na vnitřní stranu desky přivařena přídavná přestupní plocha. Provedení VENTIL KOMPAKT  VK– otopná tělesa se zabudovaným vnitřním propojovacím rozvodem a ventilem, se spodními vývody a tvarovanou přední deskou včetně  kompaktní připojovací armatuyu s roztečí 50 mm s redukcí G 1/2 na G 3/4 osazenou svěrnými šroubeními dle materiálu a rozměrů připojovacího
potrubí.  Základní barevný odstín je bílá RAL 9016. Výška v rozsahu H = 400 ÷ 900 mm
Délka v rozsahu L = 400 ÷ 3000 mm
Hloubka v rozsahu B = 47 ÷ 155 mm
Připojovací rozteč h = H – 54 mm
Připojovací závit G 1/2 vnitřní
Nejvyšší přípustný provozní přetlak 1,0 MPa
Zkušební přetlak 1,3 MPa
Nejvyšší přípustná provozní teplota 110 °C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Záruční doba 10 roků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Všechna otopná tělesa jsou vybavena odvzdušňovací zátkou a příslušným počtem zaslepovacích zátek , bočními i kryty a  horní mřížkou, kromě typů 47 mm .Všechna desková otopná tělesa jsou dodávána včetně potřebného počtu sad navrtávacích konzol, včetně montáže a montážního materiálu.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  Korado - Radik Ventil Kompakt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70" t="s">
        <v>0</v>
      </c>
      <c r="C5" s="270"/>
      <c r="D5" s="270"/>
      <c r="E5" s="270"/>
      <c r="F5" s="270"/>
      <c r="G5" s="271"/>
      <c r="H5" s="15"/>
    </row>
    <row r="6" spans="1:8" x14ac:dyDescent="0.2">
      <c r="A6" s="20" t="s">
        <v>6</v>
      </c>
      <c r="B6" s="272"/>
      <c r="C6" s="272"/>
      <c r="D6" s="272"/>
      <c r="E6" s="272"/>
      <c r="F6" s="272"/>
      <c r="G6" s="273"/>
      <c r="H6" s="15"/>
    </row>
    <row r="7" spans="1:8" x14ac:dyDescent="0.2">
      <c r="A7" s="20" t="s">
        <v>7</v>
      </c>
      <c r="B7" s="272"/>
      <c r="C7" s="272"/>
      <c r="D7" s="272"/>
      <c r="E7" s="272"/>
      <c r="F7" s="272"/>
      <c r="G7" s="273"/>
      <c r="H7" s="15"/>
    </row>
    <row r="8" spans="1:8" x14ac:dyDescent="0.2">
      <c r="A8" s="20" t="s">
        <v>8</v>
      </c>
      <c r="B8" s="272"/>
      <c r="C8" s="272"/>
      <c r="D8" s="272"/>
      <c r="E8" s="272"/>
      <c r="F8" s="272"/>
      <c r="G8" s="273"/>
      <c r="H8" s="15"/>
    </row>
    <row r="9" spans="1:8" x14ac:dyDescent="0.2">
      <c r="A9" s="20" t="s">
        <v>9</v>
      </c>
      <c r="B9" s="272"/>
      <c r="C9" s="272"/>
      <c r="D9" s="272"/>
      <c r="E9" s="272"/>
      <c r="F9" s="272"/>
      <c r="G9" s="273"/>
      <c r="H9" s="15"/>
    </row>
    <row r="10" spans="1:8" x14ac:dyDescent="0.2">
      <c r="A10" s="20" t="s">
        <v>10</v>
      </c>
      <c r="B10" s="272"/>
      <c r="C10" s="272"/>
      <c r="D10" s="272"/>
      <c r="E10" s="272"/>
      <c r="F10" s="272"/>
      <c r="G10" s="273"/>
      <c r="H10" s="15"/>
    </row>
    <row r="11" spans="1:8" x14ac:dyDescent="0.2">
      <c r="A11" s="20" t="s">
        <v>11</v>
      </c>
      <c r="B11" s="262"/>
      <c r="C11" s="262"/>
      <c r="D11" s="262"/>
      <c r="E11" s="262"/>
      <c r="F11" s="262"/>
      <c r="G11" s="263"/>
      <c r="H11" s="15"/>
    </row>
    <row r="12" spans="1:8" x14ac:dyDescent="0.2">
      <c r="A12" s="20" t="s">
        <v>12</v>
      </c>
      <c r="B12" s="264"/>
      <c r="C12" s="265"/>
      <c r="D12" s="265"/>
      <c r="E12" s="265"/>
      <c r="F12" s="265"/>
      <c r="G12" s="266"/>
      <c r="H12" s="15"/>
    </row>
    <row r="13" spans="1:8" ht="13.5" thickBot="1" x14ac:dyDescent="0.25">
      <c r="A13" s="21" t="s">
        <v>13</v>
      </c>
      <c r="B13" s="267"/>
      <c r="C13" s="267"/>
      <c r="D13" s="267"/>
      <c r="E13" s="267"/>
      <c r="F13" s="267"/>
      <c r="G13" s="268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69" t="s">
        <v>39</v>
      </c>
      <c r="B17" s="269"/>
      <c r="C17" s="269"/>
      <c r="D17" s="269"/>
      <c r="E17" s="269"/>
      <c r="F17" s="269"/>
      <c r="G17" s="269"/>
      <c r="H17" s="15"/>
    </row>
  </sheetData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42" workbookViewId="0">
      <selection activeCell="M173" sqref="A173:M173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  <col min="53" max="53" width="96.5703125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170</v>
      </c>
      <c r="C4" s="171" t="s">
        <v>122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SUMIF(AM8:AM176,AN5,G8:G176)</f>
        <v>0</v>
      </c>
      <c r="AO6">
        <f>SUMIF(AM8:AM176,AO5,G8:G176)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57</v>
      </c>
      <c r="C8" s="199" t="s">
        <v>59</v>
      </c>
      <c r="D8" s="179"/>
      <c r="E8" s="183"/>
      <c r="F8" s="330">
        <f>SUM(G9:G57)</f>
        <v>0</v>
      </c>
      <c r="G8" s="331"/>
      <c r="H8" s="187"/>
      <c r="I8" s="187">
        <f>SUM(I9:I57)</f>
        <v>0</v>
      </c>
      <c r="J8" s="187"/>
      <c r="K8" s="187">
        <f>SUM(K9:K57)</f>
        <v>0</v>
      </c>
      <c r="L8" s="188"/>
      <c r="M8" s="206"/>
      <c r="AE8" t="s">
        <v>188</v>
      </c>
    </row>
    <row r="9" spans="1:60" outlineLevel="1" x14ac:dyDescent="0.2">
      <c r="A9" s="205">
        <v>1</v>
      </c>
      <c r="B9" s="176" t="s">
        <v>653</v>
      </c>
      <c r="C9" s="200" t="s">
        <v>1197</v>
      </c>
      <c r="D9" s="180" t="s">
        <v>231</v>
      </c>
      <c r="E9" s="184">
        <v>240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341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4"/>
      <c r="B10" s="177"/>
      <c r="C10" s="300"/>
      <c r="D10" s="301"/>
      <c r="E10" s="302"/>
      <c r="F10" s="303"/>
      <c r="G10" s="304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5">
        <v>2</v>
      </c>
      <c r="B11" s="176" t="s">
        <v>653</v>
      </c>
      <c r="C11" s="200" t="s">
        <v>1198</v>
      </c>
      <c r="D11" s="180" t="s">
        <v>231</v>
      </c>
      <c r="E11" s="184">
        <v>345</v>
      </c>
      <c r="F11" s="191"/>
      <c r="G11" s="189">
        <f>ROUND(E11*F11,2)</f>
        <v>0</v>
      </c>
      <c r="H11" s="189">
        <v>0</v>
      </c>
      <c r="I11" s="189">
        <f>ROUND(E11*H11,2)</f>
        <v>0</v>
      </c>
      <c r="J11" s="189">
        <v>0</v>
      </c>
      <c r="K11" s="189">
        <f>ROUND(E11*J11,2)</f>
        <v>0</v>
      </c>
      <c r="L11" s="190"/>
      <c r="M11" s="207" t="s">
        <v>232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233</v>
      </c>
      <c r="AF11" s="165" t="s">
        <v>404</v>
      </c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5">
        <v>3</v>
      </c>
      <c r="B13" s="176" t="s">
        <v>968</v>
      </c>
      <c r="C13" s="200" t="s">
        <v>1199</v>
      </c>
      <c r="D13" s="180" t="s">
        <v>231</v>
      </c>
      <c r="E13" s="184">
        <v>7</v>
      </c>
      <c r="F13" s="191"/>
      <c r="G13" s="189">
        <f>ROUND(E13*F13,2)</f>
        <v>0</v>
      </c>
      <c r="H13" s="189">
        <v>0</v>
      </c>
      <c r="I13" s="189">
        <f>ROUND(E13*H13,2)</f>
        <v>0</v>
      </c>
      <c r="J13" s="189">
        <v>0</v>
      </c>
      <c r="K13" s="189">
        <f>ROUND(E13*J13,2)</f>
        <v>0</v>
      </c>
      <c r="L13" s="190"/>
      <c r="M13" s="207" t="s">
        <v>232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233</v>
      </c>
      <c r="AF13" s="165" t="s">
        <v>341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177"/>
      <c r="C14" s="300"/>
      <c r="D14" s="301"/>
      <c r="E14" s="302"/>
      <c r="F14" s="303"/>
      <c r="G14" s="304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4</v>
      </c>
      <c r="B15" s="176" t="s">
        <v>653</v>
      </c>
      <c r="C15" s="200" t="s">
        <v>1200</v>
      </c>
      <c r="D15" s="180" t="s">
        <v>231</v>
      </c>
      <c r="E15" s="184">
        <v>190</v>
      </c>
      <c r="F15" s="191"/>
      <c r="G15" s="189">
        <f>ROUND(E15*F15,2)</f>
        <v>0</v>
      </c>
      <c r="H15" s="189">
        <v>0</v>
      </c>
      <c r="I15" s="189">
        <f>ROUND(E15*H15,2)</f>
        <v>0</v>
      </c>
      <c r="J15" s="189">
        <v>0</v>
      </c>
      <c r="K15" s="189">
        <f>ROUND(E15*J15,2)</f>
        <v>0</v>
      </c>
      <c r="L15" s="190"/>
      <c r="M15" s="207" t="s">
        <v>232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233</v>
      </c>
      <c r="AF15" s="165" t="s">
        <v>404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00"/>
      <c r="D16" s="301"/>
      <c r="E16" s="302"/>
      <c r="F16" s="303"/>
      <c r="G16" s="304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5">
        <v>5</v>
      </c>
      <c r="B17" s="176" t="s">
        <v>653</v>
      </c>
      <c r="C17" s="200" t="s">
        <v>1201</v>
      </c>
      <c r="D17" s="180" t="s">
        <v>231</v>
      </c>
      <c r="E17" s="184">
        <v>10</v>
      </c>
      <c r="F17" s="191"/>
      <c r="G17" s="189">
        <f>ROUND(E17*F17,2)</f>
        <v>0</v>
      </c>
      <c r="H17" s="189">
        <v>0</v>
      </c>
      <c r="I17" s="189">
        <f>ROUND(E17*H17,2)</f>
        <v>0</v>
      </c>
      <c r="J17" s="189">
        <v>0</v>
      </c>
      <c r="K17" s="189">
        <f>ROUND(E17*J17,2)</f>
        <v>0</v>
      </c>
      <c r="L17" s="190"/>
      <c r="M17" s="207" t="s">
        <v>232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233</v>
      </c>
      <c r="AF17" s="165" t="s">
        <v>404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5">
        <v>6</v>
      </c>
      <c r="B19" s="176" t="s">
        <v>653</v>
      </c>
      <c r="C19" s="200" t="s">
        <v>1198</v>
      </c>
      <c r="D19" s="180" t="s">
        <v>231</v>
      </c>
      <c r="E19" s="184">
        <v>110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404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5">
        <v>7</v>
      </c>
      <c r="B21" s="176" t="s">
        <v>970</v>
      </c>
      <c r="C21" s="200" t="s">
        <v>1202</v>
      </c>
      <c r="D21" s="180" t="s">
        <v>231</v>
      </c>
      <c r="E21" s="184">
        <v>85</v>
      </c>
      <c r="F21" s="191"/>
      <c r="G21" s="189">
        <f>ROUND(E21*F21,2)</f>
        <v>0</v>
      </c>
      <c r="H21" s="189">
        <v>0</v>
      </c>
      <c r="I21" s="189">
        <f>ROUND(E21*H21,2)</f>
        <v>0</v>
      </c>
      <c r="J21" s="189">
        <v>0</v>
      </c>
      <c r="K21" s="189">
        <f>ROUND(E21*J21,2)</f>
        <v>0</v>
      </c>
      <c r="L21" s="190"/>
      <c r="M21" s="207" t="s">
        <v>232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233</v>
      </c>
      <c r="AF21" s="165" t="s">
        <v>341</v>
      </c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5">
        <v>8</v>
      </c>
      <c r="B23" s="176" t="s">
        <v>968</v>
      </c>
      <c r="C23" s="200" t="s">
        <v>1203</v>
      </c>
      <c r="D23" s="180" t="s">
        <v>231</v>
      </c>
      <c r="E23" s="184">
        <v>4</v>
      </c>
      <c r="F23" s="191"/>
      <c r="G23" s="189">
        <f>ROUND(E23*F23,2)</f>
        <v>0</v>
      </c>
      <c r="H23" s="189">
        <v>0</v>
      </c>
      <c r="I23" s="189">
        <f>ROUND(E23*H23,2)</f>
        <v>0</v>
      </c>
      <c r="J23" s="189">
        <v>0</v>
      </c>
      <c r="K23" s="189">
        <f>ROUND(E23*J23,2)</f>
        <v>0</v>
      </c>
      <c r="L23" s="190"/>
      <c r="M23" s="207" t="s">
        <v>232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233</v>
      </c>
      <c r="AF23" s="165" t="s">
        <v>404</v>
      </c>
      <c r="AG23" s="165"/>
      <c r="AH23" s="165"/>
      <c r="AI23" s="165"/>
      <c r="AJ23" s="165"/>
      <c r="AK23" s="165"/>
      <c r="AL23" s="165"/>
      <c r="AM23" s="165">
        <v>21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9</v>
      </c>
      <c r="B25" s="176" t="s">
        <v>972</v>
      </c>
      <c r="C25" s="200" t="s">
        <v>1204</v>
      </c>
      <c r="D25" s="180" t="s">
        <v>967</v>
      </c>
      <c r="E25" s="184">
        <v>185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341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5">
        <v>10</v>
      </c>
      <c r="B27" s="176" t="s">
        <v>1122</v>
      </c>
      <c r="C27" s="200" t="s">
        <v>1198</v>
      </c>
      <c r="D27" s="180" t="s">
        <v>967</v>
      </c>
      <c r="E27" s="184">
        <v>90</v>
      </c>
      <c r="F27" s="191"/>
      <c r="G27" s="189">
        <f>ROUND(E27*F27,2)</f>
        <v>0</v>
      </c>
      <c r="H27" s="189">
        <v>0</v>
      </c>
      <c r="I27" s="189">
        <f>ROUND(E27*H27,2)</f>
        <v>0</v>
      </c>
      <c r="J27" s="189">
        <v>0</v>
      </c>
      <c r="K27" s="189">
        <f>ROUND(E27*J27,2)</f>
        <v>0</v>
      </c>
      <c r="L27" s="190"/>
      <c r="M27" s="207" t="s">
        <v>232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233</v>
      </c>
      <c r="AF27" s="165" t="s">
        <v>341</v>
      </c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34" t="s">
        <v>1205</v>
      </c>
      <c r="D28" s="335"/>
      <c r="E28" s="336"/>
      <c r="F28" s="337"/>
      <c r="G28" s="338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8" t="str">
        <f>C28</f>
        <v>Armatury - vč.montáže a pomoc.materiálu</v>
      </c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4"/>
      <c r="B29" s="177"/>
      <c r="C29" s="300"/>
      <c r="D29" s="301"/>
      <c r="E29" s="302"/>
      <c r="F29" s="303"/>
      <c r="G29" s="304"/>
      <c r="H29" s="189"/>
      <c r="I29" s="189"/>
      <c r="J29" s="189"/>
      <c r="K29" s="189"/>
      <c r="L29" s="190"/>
      <c r="M29" s="207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5">
        <v>11</v>
      </c>
      <c r="B30" s="176" t="s">
        <v>974</v>
      </c>
      <c r="C30" s="200" t="s">
        <v>1206</v>
      </c>
      <c r="D30" s="180" t="s">
        <v>967</v>
      </c>
      <c r="E30" s="184">
        <v>16</v>
      </c>
      <c r="F30" s="191"/>
      <c r="G30" s="189">
        <f>ROUND(E30*F30,2)</f>
        <v>0</v>
      </c>
      <c r="H30" s="189">
        <v>0</v>
      </c>
      <c r="I30" s="189">
        <f>ROUND(E30*H30,2)</f>
        <v>0</v>
      </c>
      <c r="J30" s="189">
        <v>0</v>
      </c>
      <c r="K30" s="189">
        <f>ROUND(E30*J30,2)</f>
        <v>0</v>
      </c>
      <c r="L30" s="190"/>
      <c r="M30" s="207" t="s">
        <v>232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 t="s">
        <v>233</v>
      </c>
      <c r="AF30" s="165" t="s">
        <v>341</v>
      </c>
      <c r="AG30" s="165"/>
      <c r="AH30" s="165"/>
      <c r="AI30" s="165"/>
      <c r="AJ30" s="165"/>
      <c r="AK30" s="165"/>
      <c r="AL30" s="165"/>
      <c r="AM30" s="165">
        <v>21</v>
      </c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4"/>
      <c r="B31" s="177"/>
      <c r="C31" s="300"/>
      <c r="D31" s="301"/>
      <c r="E31" s="302"/>
      <c r="F31" s="303"/>
      <c r="G31" s="304"/>
      <c r="H31" s="189"/>
      <c r="I31" s="189"/>
      <c r="J31" s="189"/>
      <c r="K31" s="189"/>
      <c r="L31" s="190"/>
      <c r="M31" s="207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5">
        <v>12</v>
      </c>
      <c r="B32" s="176" t="s">
        <v>976</v>
      </c>
      <c r="C32" s="200" t="s">
        <v>1207</v>
      </c>
      <c r="D32" s="180" t="s">
        <v>496</v>
      </c>
      <c r="E32" s="184">
        <v>1</v>
      </c>
      <c r="F32" s="191"/>
      <c r="G32" s="189">
        <f>ROUND(E32*F32,2)</f>
        <v>0</v>
      </c>
      <c r="H32" s="189">
        <v>0</v>
      </c>
      <c r="I32" s="189">
        <f>ROUND(E32*H32,2)</f>
        <v>0</v>
      </c>
      <c r="J32" s="189">
        <v>0</v>
      </c>
      <c r="K32" s="189">
        <f>ROUND(E32*J32,2)</f>
        <v>0</v>
      </c>
      <c r="L32" s="190"/>
      <c r="M32" s="207" t="s">
        <v>232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 t="s">
        <v>233</v>
      </c>
      <c r="AF32" s="165" t="s">
        <v>341</v>
      </c>
      <c r="AG32" s="165"/>
      <c r="AH32" s="165"/>
      <c r="AI32" s="165"/>
      <c r="AJ32" s="165"/>
      <c r="AK32" s="165"/>
      <c r="AL32" s="165"/>
      <c r="AM32" s="165">
        <v>21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4"/>
      <c r="B33" s="177"/>
      <c r="C33" s="300"/>
      <c r="D33" s="301"/>
      <c r="E33" s="302"/>
      <c r="F33" s="303"/>
      <c r="G33" s="304"/>
      <c r="H33" s="189"/>
      <c r="I33" s="189"/>
      <c r="J33" s="189"/>
      <c r="K33" s="189"/>
      <c r="L33" s="190"/>
      <c r="M33" s="207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5">
        <v>13</v>
      </c>
      <c r="B34" s="176" t="s">
        <v>978</v>
      </c>
      <c r="C34" s="200" t="s">
        <v>1208</v>
      </c>
      <c r="D34" s="180" t="s">
        <v>496</v>
      </c>
      <c r="E34" s="184">
        <v>70</v>
      </c>
      <c r="F34" s="191"/>
      <c r="G34" s="189">
        <f>ROUND(E34*F34,2)</f>
        <v>0</v>
      </c>
      <c r="H34" s="189">
        <v>0</v>
      </c>
      <c r="I34" s="189">
        <f>ROUND(E34*H34,2)</f>
        <v>0</v>
      </c>
      <c r="J34" s="189">
        <v>0</v>
      </c>
      <c r="K34" s="189">
        <f>ROUND(E34*J34,2)</f>
        <v>0</v>
      </c>
      <c r="L34" s="190"/>
      <c r="M34" s="207" t="s">
        <v>232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 t="s">
        <v>233</v>
      </c>
      <c r="AF34" s="165" t="s">
        <v>341</v>
      </c>
      <c r="AG34" s="165"/>
      <c r="AH34" s="165"/>
      <c r="AI34" s="165"/>
      <c r="AJ34" s="165"/>
      <c r="AK34" s="165"/>
      <c r="AL34" s="165"/>
      <c r="AM34" s="165">
        <v>21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4"/>
      <c r="B35" s="177"/>
      <c r="C35" s="300"/>
      <c r="D35" s="301"/>
      <c r="E35" s="302"/>
      <c r="F35" s="303"/>
      <c r="G35" s="304"/>
      <c r="H35" s="189"/>
      <c r="I35" s="189"/>
      <c r="J35" s="189"/>
      <c r="K35" s="189"/>
      <c r="L35" s="190"/>
      <c r="M35" s="207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5">
        <v>14</v>
      </c>
      <c r="B36" s="176" t="s">
        <v>980</v>
      </c>
      <c r="C36" s="200" t="s">
        <v>1209</v>
      </c>
      <c r="D36" s="180" t="s">
        <v>496</v>
      </c>
      <c r="E36" s="184">
        <v>11</v>
      </c>
      <c r="F36" s="191"/>
      <c r="G36" s="189">
        <f>ROUND(E36*F36,2)</f>
        <v>0</v>
      </c>
      <c r="H36" s="189">
        <v>0</v>
      </c>
      <c r="I36" s="189">
        <f>ROUND(E36*H36,2)</f>
        <v>0</v>
      </c>
      <c r="J36" s="189">
        <v>0</v>
      </c>
      <c r="K36" s="189">
        <f>ROUND(E36*J36,2)</f>
        <v>0</v>
      </c>
      <c r="L36" s="190"/>
      <c r="M36" s="207" t="s">
        <v>232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233</v>
      </c>
      <c r="AF36" s="165" t="s">
        <v>341</v>
      </c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4"/>
      <c r="B37" s="177"/>
      <c r="C37" s="300"/>
      <c r="D37" s="301"/>
      <c r="E37" s="302"/>
      <c r="F37" s="303"/>
      <c r="G37" s="304"/>
      <c r="H37" s="189"/>
      <c r="I37" s="189"/>
      <c r="J37" s="189"/>
      <c r="K37" s="189"/>
      <c r="L37" s="190"/>
      <c r="M37" s="207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5">
        <v>15</v>
      </c>
      <c r="B38" s="176" t="s">
        <v>978</v>
      </c>
      <c r="C38" s="200" t="s">
        <v>1210</v>
      </c>
      <c r="D38" s="180" t="s">
        <v>496</v>
      </c>
      <c r="E38" s="184">
        <v>2</v>
      </c>
      <c r="F38" s="191"/>
      <c r="G38" s="189">
        <f>ROUND(E38*F38,2)</f>
        <v>0</v>
      </c>
      <c r="H38" s="189">
        <v>0</v>
      </c>
      <c r="I38" s="189">
        <f>ROUND(E38*H38,2)</f>
        <v>0</v>
      </c>
      <c r="J38" s="189">
        <v>0</v>
      </c>
      <c r="K38" s="189">
        <f>ROUND(E38*J38,2)</f>
        <v>0</v>
      </c>
      <c r="L38" s="190"/>
      <c r="M38" s="207" t="s">
        <v>232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 t="s">
        <v>233</v>
      </c>
      <c r="AF38" s="165" t="s">
        <v>404</v>
      </c>
      <c r="AG38" s="165"/>
      <c r="AH38" s="165"/>
      <c r="AI38" s="165"/>
      <c r="AJ38" s="165"/>
      <c r="AK38" s="165"/>
      <c r="AL38" s="165"/>
      <c r="AM38" s="165">
        <v>21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4"/>
      <c r="B39" s="177"/>
      <c r="C39" s="300"/>
      <c r="D39" s="301"/>
      <c r="E39" s="302"/>
      <c r="F39" s="303"/>
      <c r="G39" s="304"/>
      <c r="H39" s="189"/>
      <c r="I39" s="189"/>
      <c r="J39" s="189"/>
      <c r="K39" s="189"/>
      <c r="L39" s="190"/>
      <c r="M39" s="207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5">
        <v>16</v>
      </c>
      <c r="B40" s="176" t="s">
        <v>980</v>
      </c>
      <c r="C40" s="200" t="s">
        <v>1211</v>
      </c>
      <c r="D40" s="180" t="s">
        <v>496</v>
      </c>
      <c r="E40" s="184">
        <v>1</v>
      </c>
      <c r="F40" s="191"/>
      <c r="G40" s="189">
        <f>ROUND(E40*F40,2)</f>
        <v>0</v>
      </c>
      <c r="H40" s="189">
        <v>0</v>
      </c>
      <c r="I40" s="189">
        <f>ROUND(E40*H40,2)</f>
        <v>0</v>
      </c>
      <c r="J40" s="189">
        <v>0</v>
      </c>
      <c r="K40" s="189">
        <f>ROUND(E40*J40,2)</f>
        <v>0</v>
      </c>
      <c r="L40" s="190"/>
      <c r="M40" s="207" t="s">
        <v>232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233</v>
      </c>
      <c r="AF40" s="165" t="s">
        <v>404</v>
      </c>
      <c r="AG40" s="165"/>
      <c r="AH40" s="165"/>
      <c r="AI40" s="165"/>
      <c r="AJ40" s="165"/>
      <c r="AK40" s="165"/>
      <c r="AL40" s="165"/>
      <c r="AM40" s="165">
        <v>21</v>
      </c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4"/>
      <c r="B41" s="177"/>
      <c r="C41" s="300"/>
      <c r="D41" s="301"/>
      <c r="E41" s="302"/>
      <c r="F41" s="303"/>
      <c r="G41" s="304"/>
      <c r="H41" s="189"/>
      <c r="I41" s="189"/>
      <c r="J41" s="189"/>
      <c r="K41" s="189"/>
      <c r="L41" s="190"/>
      <c r="M41" s="207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5">
        <v>17</v>
      </c>
      <c r="B42" s="176" t="s">
        <v>978</v>
      </c>
      <c r="C42" s="200" t="s">
        <v>1212</v>
      </c>
      <c r="D42" s="180" t="s">
        <v>496</v>
      </c>
      <c r="E42" s="184">
        <v>3</v>
      </c>
      <c r="F42" s="191"/>
      <c r="G42" s="189">
        <f>ROUND(E42*F42,2)</f>
        <v>0</v>
      </c>
      <c r="H42" s="189">
        <v>0</v>
      </c>
      <c r="I42" s="189">
        <f>ROUND(E42*H42,2)</f>
        <v>0</v>
      </c>
      <c r="J42" s="189">
        <v>0</v>
      </c>
      <c r="K42" s="189">
        <f>ROUND(E42*J42,2)</f>
        <v>0</v>
      </c>
      <c r="L42" s="190"/>
      <c r="M42" s="207" t="s">
        <v>232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233</v>
      </c>
      <c r="AF42" s="165" t="s">
        <v>404</v>
      </c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4"/>
      <c r="B43" s="177"/>
      <c r="C43" s="300"/>
      <c r="D43" s="301"/>
      <c r="E43" s="302"/>
      <c r="F43" s="303"/>
      <c r="G43" s="304"/>
      <c r="H43" s="189"/>
      <c r="I43" s="189"/>
      <c r="J43" s="189"/>
      <c r="K43" s="189"/>
      <c r="L43" s="190"/>
      <c r="M43" s="20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5">
        <v>18</v>
      </c>
      <c r="B44" s="176" t="s">
        <v>982</v>
      </c>
      <c r="C44" s="200" t="s">
        <v>1213</v>
      </c>
      <c r="D44" s="180" t="s">
        <v>231</v>
      </c>
      <c r="E44" s="184">
        <v>991</v>
      </c>
      <c r="F44" s="191"/>
      <c r="G44" s="189">
        <f>ROUND(E44*F44,2)</f>
        <v>0</v>
      </c>
      <c r="H44" s="189">
        <v>0</v>
      </c>
      <c r="I44" s="189">
        <f>ROUND(E44*H44,2)</f>
        <v>0</v>
      </c>
      <c r="J44" s="189">
        <v>0</v>
      </c>
      <c r="K44" s="189">
        <f>ROUND(E44*J44,2)</f>
        <v>0</v>
      </c>
      <c r="L44" s="190"/>
      <c r="M44" s="207" t="s">
        <v>232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 t="s">
        <v>233</v>
      </c>
      <c r="AF44" s="165" t="s">
        <v>341</v>
      </c>
      <c r="AG44" s="165"/>
      <c r="AH44" s="165"/>
      <c r="AI44" s="165"/>
      <c r="AJ44" s="165"/>
      <c r="AK44" s="165"/>
      <c r="AL44" s="165"/>
      <c r="AM44" s="165">
        <v>21</v>
      </c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4"/>
      <c r="B45" s="177"/>
      <c r="C45" s="300"/>
      <c r="D45" s="301"/>
      <c r="E45" s="302"/>
      <c r="F45" s="303"/>
      <c r="G45" s="304"/>
      <c r="H45" s="189"/>
      <c r="I45" s="189"/>
      <c r="J45" s="189"/>
      <c r="K45" s="189"/>
      <c r="L45" s="190"/>
      <c r="M45" s="207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5">
        <v>19</v>
      </c>
      <c r="B46" s="176" t="s">
        <v>1122</v>
      </c>
      <c r="C46" s="200" t="s">
        <v>1214</v>
      </c>
      <c r="D46" s="180" t="s">
        <v>967</v>
      </c>
      <c r="E46" s="184">
        <v>23</v>
      </c>
      <c r="F46" s="191"/>
      <c r="G46" s="189">
        <f>ROUND(E46*F46,2)</f>
        <v>0</v>
      </c>
      <c r="H46" s="189">
        <v>0</v>
      </c>
      <c r="I46" s="189">
        <f>ROUND(E46*H46,2)</f>
        <v>0</v>
      </c>
      <c r="J46" s="189">
        <v>0</v>
      </c>
      <c r="K46" s="189">
        <f>ROUND(E46*J46,2)</f>
        <v>0</v>
      </c>
      <c r="L46" s="190"/>
      <c r="M46" s="207" t="s">
        <v>232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233</v>
      </c>
      <c r="AF46" s="165" t="s">
        <v>404</v>
      </c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4"/>
      <c r="B47" s="177"/>
      <c r="C47" s="300"/>
      <c r="D47" s="301"/>
      <c r="E47" s="302"/>
      <c r="F47" s="303"/>
      <c r="G47" s="304"/>
      <c r="H47" s="189"/>
      <c r="I47" s="189"/>
      <c r="J47" s="189"/>
      <c r="K47" s="189"/>
      <c r="L47" s="190"/>
      <c r="M47" s="207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5">
        <v>20</v>
      </c>
      <c r="B48" s="176" t="s">
        <v>1122</v>
      </c>
      <c r="C48" s="200" t="s">
        <v>1215</v>
      </c>
      <c r="D48" s="180" t="s">
        <v>231</v>
      </c>
      <c r="E48" s="184">
        <v>900</v>
      </c>
      <c r="F48" s="191"/>
      <c r="G48" s="189">
        <f>ROUND(E48*F48,2)</f>
        <v>0</v>
      </c>
      <c r="H48" s="189">
        <v>0</v>
      </c>
      <c r="I48" s="189">
        <f>ROUND(E48*H48,2)</f>
        <v>0</v>
      </c>
      <c r="J48" s="189">
        <v>0</v>
      </c>
      <c r="K48" s="189">
        <f>ROUND(E48*J48,2)</f>
        <v>0</v>
      </c>
      <c r="L48" s="190"/>
      <c r="M48" s="207" t="s">
        <v>232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 t="s">
        <v>233</v>
      </c>
      <c r="AF48" s="165" t="s">
        <v>404</v>
      </c>
      <c r="AG48" s="165"/>
      <c r="AH48" s="165"/>
      <c r="AI48" s="165"/>
      <c r="AJ48" s="165"/>
      <c r="AK48" s="165"/>
      <c r="AL48" s="165"/>
      <c r="AM48" s="165">
        <v>21</v>
      </c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4"/>
      <c r="B49" s="177"/>
      <c r="C49" s="300"/>
      <c r="D49" s="301"/>
      <c r="E49" s="302"/>
      <c r="F49" s="303"/>
      <c r="G49" s="304"/>
      <c r="H49" s="189"/>
      <c r="I49" s="189"/>
      <c r="J49" s="189"/>
      <c r="K49" s="189"/>
      <c r="L49" s="190"/>
      <c r="M49" s="207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5">
        <v>21</v>
      </c>
      <c r="B50" s="176" t="s">
        <v>984</v>
      </c>
      <c r="C50" s="200" t="s">
        <v>1216</v>
      </c>
      <c r="D50" s="180" t="s">
        <v>967</v>
      </c>
      <c r="E50" s="184">
        <v>90</v>
      </c>
      <c r="F50" s="191"/>
      <c r="G50" s="189">
        <f>ROUND(E50*F50,2)</f>
        <v>0</v>
      </c>
      <c r="H50" s="189">
        <v>0</v>
      </c>
      <c r="I50" s="189">
        <f>ROUND(E50*H50,2)</f>
        <v>0</v>
      </c>
      <c r="J50" s="189">
        <v>0</v>
      </c>
      <c r="K50" s="189">
        <f>ROUND(E50*J50,2)</f>
        <v>0</v>
      </c>
      <c r="L50" s="190"/>
      <c r="M50" s="207" t="s">
        <v>232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233</v>
      </c>
      <c r="AF50" s="165" t="s">
        <v>341</v>
      </c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4"/>
      <c r="B51" s="177"/>
      <c r="C51" s="300"/>
      <c r="D51" s="301"/>
      <c r="E51" s="302"/>
      <c r="F51" s="303"/>
      <c r="G51" s="304"/>
      <c r="H51" s="189"/>
      <c r="I51" s="189"/>
      <c r="J51" s="189"/>
      <c r="K51" s="189"/>
      <c r="L51" s="190"/>
      <c r="M51" s="207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5">
        <v>22</v>
      </c>
      <c r="B52" s="176" t="s">
        <v>984</v>
      </c>
      <c r="C52" s="200" t="s">
        <v>1217</v>
      </c>
      <c r="D52" s="180" t="s">
        <v>967</v>
      </c>
      <c r="E52" s="184">
        <v>52</v>
      </c>
      <c r="F52" s="191"/>
      <c r="G52" s="189">
        <f>ROUND(E52*F52,2)</f>
        <v>0</v>
      </c>
      <c r="H52" s="189">
        <v>0</v>
      </c>
      <c r="I52" s="189">
        <f>ROUND(E52*H52,2)</f>
        <v>0</v>
      </c>
      <c r="J52" s="189">
        <v>0</v>
      </c>
      <c r="K52" s="189">
        <f>ROUND(E52*J52,2)</f>
        <v>0</v>
      </c>
      <c r="L52" s="190"/>
      <c r="M52" s="207" t="s">
        <v>232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233</v>
      </c>
      <c r="AF52" s="165" t="s">
        <v>404</v>
      </c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4"/>
      <c r="B53" s="177"/>
      <c r="C53" s="300"/>
      <c r="D53" s="301"/>
      <c r="E53" s="302"/>
      <c r="F53" s="303"/>
      <c r="G53" s="304"/>
      <c r="H53" s="189"/>
      <c r="I53" s="189"/>
      <c r="J53" s="189"/>
      <c r="K53" s="189"/>
      <c r="L53" s="190"/>
      <c r="M53" s="207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5">
        <v>23</v>
      </c>
      <c r="B54" s="176" t="s">
        <v>986</v>
      </c>
      <c r="C54" s="200" t="s">
        <v>1218</v>
      </c>
      <c r="D54" s="180" t="s">
        <v>1219</v>
      </c>
      <c r="E54" s="184">
        <v>1</v>
      </c>
      <c r="F54" s="191"/>
      <c r="G54" s="189">
        <f>ROUND(E54*F54,2)</f>
        <v>0</v>
      </c>
      <c r="H54" s="189">
        <v>0</v>
      </c>
      <c r="I54" s="189">
        <f>ROUND(E54*H54,2)</f>
        <v>0</v>
      </c>
      <c r="J54" s="189">
        <v>0</v>
      </c>
      <c r="K54" s="189">
        <f>ROUND(E54*J54,2)</f>
        <v>0</v>
      </c>
      <c r="L54" s="190"/>
      <c r="M54" s="207" t="s">
        <v>232</v>
      </c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233</v>
      </c>
      <c r="AF54" s="165" t="s">
        <v>341</v>
      </c>
      <c r="AG54" s="165"/>
      <c r="AH54" s="165"/>
      <c r="AI54" s="165"/>
      <c r="AJ54" s="165"/>
      <c r="AK54" s="165"/>
      <c r="AL54" s="165"/>
      <c r="AM54" s="165">
        <v>21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4"/>
      <c r="B55" s="177"/>
      <c r="C55" s="300"/>
      <c r="D55" s="301"/>
      <c r="E55" s="302"/>
      <c r="F55" s="303"/>
      <c r="G55" s="304"/>
      <c r="H55" s="189"/>
      <c r="I55" s="189"/>
      <c r="J55" s="189"/>
      <c r="K55" s="189"/>
      <c r="L55" s="190"/>
      <c r="M55" s="207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5">
        <v>24</v>
      </c>
      <c r="B56" s="176" t="s">
        <v>988</v>
      </c>
      <c r="C56" s="200" t="s">
        <v>1220</v>
      </c>
      <c r="D56" s="180" t="s">
        <v>1219</v>
      </c>
      <c r="E56" s="184">
        <v>1</v>
      </c>
      <c r="F56" s="191"/>
      <c r="G56" s="189">
        <f>ROUND(E56*F56,2)</f>
        <v>0</v>
      </c>
      <c r="H56" s="189">
        <v>0</v>
      </c>
      <c r="I56" s="189">
        <f>ROUND(E56*H56,2)</f>
        <v>0</v>
      </c>
      <c r="J56" s="189">
        <v>0</v>
      </c>
      <c r="K56" s="189">
        <f>ROUND(E56*J56,2)</f>
        <v>0</v>
      </c>
      <c r="L56" s="190"/>
      <c r="M56" s="207" t="s">
        <v>232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233</v>
      </c>
      <c r="AF56" s="165" t="s">
        <v>341</v>
      </c>
      <c r="AG56" s="165"/>
      <c r="AH56" s="165"/>
      <c r="AI56" s="165"/>
      <c r="AJ56" s="165"/>
      <c r="AK56" s="165"/>
      <c r="AL56" s="165"/>
      <c r="AM56" s="165">
        <v>21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4"/>
      <c r="B57" s="177"/>
      <c r="C57" s="300"/>
      <c r="D57" s="301"/>
      <c r="E57" s="302"/>
      <c r="F57" s="303"/>
      <c r="G57" s="304"/>
      <c r="H57" s="189"/>
      <c r="I57" s="189"/>
      <c r="J57" s="189"/>
      <c r="K57" s="189"/>
      <c r="L57" s="190"/>
      <c r="M57" s="20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x14ac:dyDescent="0.2">
      <c r="A58" s="203" t="s">
        <v>187</v>
      </c>
      <c r="B58" s="175" t="s">
        <v>65</v>
      </c>
      <c r="C58" s="199" t="s">
        <v>66</v>
      </c>
      <c r="D58" s="179"/>
      <c r="E58" s="183"/>
      <c r="F58" s="316">
        <f>SUM(G59:G149)</f>
        <v>0</v>
      </c>
      <c r="G58" s="317"/>
      <c r="H58" s="187"/>
      <c r="I58" s="187">
        <f>SUM(I59:I149)</f>
        <v>0</v>
      </c>
      <c r="J58" s="187"/>
      <c r="K58" s="187">
        <f>SUM(K59:K149)</f>
        <v>0</v>
      </c>
      <c r="L58" s="188"/>
      <c r="M58" s="206"/>
      <c r="AE58" t="s">
        <v>188</v>
      </c>
    </row>
    <row r="59" spans="1:60" outlineLevel="1" x14ac:dyDescent="0.2">
      <c r="A59" s="205">
        <v>25</v>
      </c>
      <c r="B59" s="176" t="s">
        <v>1221</v>
      </c>
      <c r="C59" s="200" t="s">
        <v>1222</v>
      </c>
      <c r="D59" s="180" t="s">
        <v>231</v>
      </c>
      <c r="E59" s="184">
        <v>38</v>
      </c>
      <c r="F59" s="191"/>
      <c r="G59" s="189">
        <f>ROUND(E59*F59,2)</f>
        <v>0</v>
      </c>
      <c r="H59" s="189">
        <v>0</v>
      </c>
      <c r="I59" s="189">
        <f>ROUND(E59*H59,2)</f>
        <v>0</v>
      </c>
      <c r="J59" s="189">
        <v>0</v>
      </c>
      <c r="K59" s="189">
        <f>ROUND(E59*J59,2)</f>
        <v>0</v>
      </c>
      <c r="L59" s="190"/>
      <c r="M59" s="207" t="s">
        <v>232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233</v>
      </c>
      <c r="AF59" s="165" t="s">
        <v>341</v>
      </c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4"/>
      <c r="B60" s="177"/>
      <c r="C60" s="300"/>
      <c r="D60" s="301"/>
      <c r="E60" s="302"/>
      <c r="F60" s="303"/>
      <c r="G60" s="304"/>
      <c r="H60" s="189"/>
      <c r="I60" s="189"/>
      <c r="J60" s="189"/>
      <c r="K60" s="189"/>
      <c r="L60" s="190"/>
      <c r="M60" s="207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5">
        <v>26</v>
      </c>
      <c r="B61" s="176" t="s">
        <v>1221</v>
      </c>
      <c r="C61" s="200" t="s">
        <v>1223</v>
      </c>
      <c r="D61" s="180" t="s">
        <v>231</v>
      </c>
      <c r="E61" s="184">
        <v>51</v>
      </c>
      <c r="F61" s="191"/>
      <c r="G61" s="189">
        <f>ROUND(E61*F61,2)</f>
        <v>0</v>
      </c>
      <c r="H61" s="189">
        <v>0</v>
      </c>
      <c r="I61" s="189">
        <f>ROUND(E61*H61,2)</f>
        <v>0</v>
      </c>
      <c r="J61" s="189">
        <v>0</v>
      </c>
      <c r="K61" s="189">
        <f>ROUND(E61*J61,2)</f>
        <v>0</v>
      </c>
      <c r="L61" s="190"/>
      <c r="M61" s="207" t="s">
        <v>232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233</v>
      </c>
      <c r="AF61" s="165" t="s">
        <v>404</v>
      </c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5">
        <v>27</v>
      </c>
      <c r="B63" s="176" t="s">
        <v>1021</v>
      </c>
      <c r="C63" s="200" t="s">
        <v>1224</v>
      </c>
      <c r="D63" s="180" t="s">
        <v>231</v>
      </c>
      <c r="E63" s="184">
        <v>10</v>
      </c>
      <c r="F63" s="191"/>
      <c r="G63" s="189">
        <f>ROUND(E63*F63,2)</f>
        <v>0</v>
      </c>
      <c r="H63" s="189">
        <v>0</v>
      </c>
      <c r="I63" s="189">
        <f>ROUND(E63*H63,2)</f>
        <v>0</v>
      </c>
      <c r="J63" s="189">
        <v>0</v>
      </c>
      <c r="K63" s="189">
        <f>ROUND(E63*J63,2)</f>
        <v>0</v>
      </c>
      <c r="L63" s="190"/>
      <c r="M63" s="207" t="s">
        <v>232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233</v>
      </c>
      <c r="AF63" s="165" t="s">
        <v>341</v>
      </c>
      <c r="AG63" s="165"/>
      <c r="AH63" s="165"/>
      <c r="AI63" s="165"/>
      <c r="AJ63" s="165"/>
      <c r="AK63" s="165"/>
      <c r="AL63" s="165"/>
      <c r="AM63" s="165">
        <v>21</v>
      </c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177"/>
      <c r="C64" s="300"/>
      <c r="D64" s="301"/>
      <c r="E64" s="302"/>
      <c r="F64" s="303"/>
      <c r="G64" s="304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5">
        <v>28</v>
      </c>
      <c r="B65" s="176" t="s">
        <v>1021</v>
      </c>
      <c r="C65" s="200" t="s">
        <v>1225</v>
      </c>
      <c r="D65" s="180" t="s">
        <v>231</v>
      </c>
      <c r="E65" s="184">
        <v>40</v>
      </c>
      <c r="F65" s="191"/>
      <c r="G65" s="189">
        <f>ROUND(E65*F65,2)</f>
        <v>0</v>
      </c>
      <c r="H65" s="189">
        <v>0</v>
      </c>
      <c r="I65" s="189">
        <f>ROUND(E65*H65,2)</f>
        <v>0</v>
      </c>
      <c r="J65" s="189">
        <v>0</v>
      </c>
      <c r="K65" s="189">
        <f>ROUND(E65*J65,2)</f>
        <v>0</v>
      </c>
      <c r="L65" s="190"/>
      <c r="M65" s="207" t="s">
        <v>232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233</v>
      </c>
      <c r="AF65" s="165" t="s">
        <v>404</v>
      </c>
      <c r="AG65" s="165"/>
      <c r="AH65" s="165"/>
      <c r="AI65" s="165"/>
      <c r="AJ65" s="165"/>
      <c r="AK65" s="165"/>
      <c r="AL65" s="165"/>
      <c r="AM65" s="165">
        <v>21</v>
      </c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4"/>
      <c r="B66" s="177"/>
      <c r="C66" s="300"/>
      <c r="D66" s="301"/>
      <c r="E66" s="302"/>
      <c r="F66" s="303"/>
      <c r="G66" s="304"/>
      <c r="H66" s="189"/>
      <c r="I66" s="189"/>
      <c r="J66" s="189"/>
      <c r="K66" s="189"/>
      <c r="L66" s="190"/>
      <c r="M66" s="207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5">
        <v>29</v>
      </c>
      <c r="B67" s="176" t="s">
        <v>1021</v>
      </c>
      <c r="C67" s="200" t="s">
        <v>1226</v>
      </c>
      <c r="D67" s="180" t="s">
        <v>231</v>
      </c>
      <c r="E67" s="184">
        <v>11</v>
      </c>
      <c r="F67" s="191"/>
      <c r="G67" s="189">
        <f>ROUND(E67*F67,2)</f>
        <v>0</v>
      </c>
      <c r="H67" s="189">
        <v>0</v>
      </c>
      <c r="I67" s="189">
        <f>ROUND(E67*H67,2)</f>
        <v>0</v>
      </c>
      <c r="J67" s="189">
        <v>0</v>
      </c>
      <c r="K67" s="189">
        <f>ROUND(E67*J67,2)</f>
        <v>0</v>
      </c>
      <c r="L67" s="190"/>
      <c r="M67" s="207" t="s">
        <v>232</v>
      </c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233</v>
      </c>
      <c r="AF67" s="165" t="s">
        <v>404</v>
      </c>
      <c r="AG67" s="165"/>
      <c r="AH67" s="165"/>
      <c r="AI67" s="165"/>
      <c r="AJ67" s="165"/>
      <c r="AK67" s="165"/>
      <c r="AL67" s="165"/>
      <c r="AM67" s="165">
        <v>21</v>
      </c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4"/>
      <c r="B68" s="177"/>
      <c r="C68" s="300"/>
      <c r="D68" s="301"/>
      <c r="E68" s="302"/>
      <c r="F68" s="303"/>
      <c r="G68" s="304"/>
      <c r="H68" s="189"/>
      <c r="I68" s="189"/>
      <c r="J68" s="189"/>
      <c r="K68" s="189"/>
      <c r="L68" s="190"/>
      <c r="M68" s="207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5">
        <v>30</v>
      </c>
      <c r="B69" s="176" t="s">
        <v>1021</v>
      </c>
      <c r="C69" s="200" t="s">
        <v>1227</v>
      </c>
      <c r="D69" s="180" t="s">
        <v>231</v>
      </c>
      <c r="E69" s="184">
        <v>26</v>
      </c>
      <c r="F69" s="191"/>
      <c r="G69" s="189">
        <f>ROUND(E69*F69,2)</f>
        <v>0</v>
      </c>
      <c r="H69" s="189">
        <v>0</v>
      </c>
      <c r="I69" s="189">
        <f>ROUND(E69*H69,2)</f>
        <v>0</v>
      </c>
      <c r="J69" s="189">
        <v>0</v>
      </c>
      <c r="K69" s="189">
        <f>ROUND(E69*J69,2)</f>
        <v>0</v>
      </c>
      <c r="L69" s="190"/>
      <c r="M69" s="207" t="s">
        <v>232</v>
      </c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233</v>
      </c>
      <c r="AF69" s="165" t="s">
        <v>404</v>
      </c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4"/>
      <c r="B70" s="177"/>
      <c r="C70" s="300"/>
      <c r="D70" s="301"/>
      <c r="E70" s="302"/>
      <c r="F70" s="303"/>
      <c r="G70" s="304"/>
      <c r="H70" s="189"/>
      <c r="I70" s="189"/>
      <c r="J70" s="189"/>
      <c r="K70" s="189"/>
      <c r="L70" s="190"/>
      <c r="M70" s="207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5">
        <v>31</v>
      </c>
      <c r="B71" s="176" t="s">
        <v>1021</v>
      </c>
      <c r="C71" s="200" t="s">
        <v>1228</v>
      </c>
      <c r="D71" s="180" t="s">
        <v>231</v>
      </c>
      <c r="E71" s="184">
        <v>30</v>
      </c>
      <c r="F71" s="191"/>
      <c r="G71" s="189">
        <f>ROUND(E71*F71,2)</f>
        <v>0</v>
      </c>
      <c r="H71" s="189">
        <v>0</v>
      </c>
      <c r="I71" s="189">
        <f>ROUND(E71*H71,2)</f>
        <v>0</v>
      </c>
      <c r="J71" s="189">
        <v>0</v>
      </c>
      <c r="K71" s="189">
        <f>ROUND(E71*J71,2)</f>
        <v>0</v>
      </c>
      <c r="L71" s="190"/>
      <c r="M71" s="207" t="s">
        <v>232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233</v>
      </c>
      <c r="AF71" s="165" t="s">
        <v>404</v>
      </c>
      <c r="AG71" s="165"/>
      <c r="AH71" s="165"/>
      <c r="AI71" s="165"/>
      <c r="AJ71" s="165"/>
      <c r="AK71" s="165"/>
      <c r="AL71" s="165"/>
      <c r="AM71" s="165">
        <v>21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4"/>
      <c r="B72" s="177"/>
      <c r="C72" s="300"/>
      <c r="D72" s="301"/>
      <c r="E72" s="302"/>
      <c r="F72" s="303"/>
      <c r="G72" s="304"/>
      <c r="H72" s="189"/>
      <c r="I72" s="189"/>
      <c r="J72" s="189"/>
      <c r="K72" s="189"/>
      <c r="L72" s="190"/>
      <c r="M72" s="207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5">
        <v>32</v>
      </c>
      <c r="B73" s="176" t="s">
        <v>1023</v>
      </c>
      <c r="C73" s="200" t="s">
        <v>1229</v>
      </c>
      <c r="D73" s="180" t="s">
        <v>231</v>
      </c>
      <c r="E73" s="184">
        <v>62</v>
      </c>
      <c r="F73" s="191"/>
      <c r="G73" s="189">
        <f>ROUND(E73*F73,2)</f>
        <v>0</v>
      </c>
      <c r="H73" s="189">
        <v>0</v>
      </c>
      <c r="I73" s="189">
        <f>ROUND(E73*H73,2)</f>
        <v>0</v>
      </c>
      <c r="J73" s="189">
        <v>0</v>
      </c>
      <c r="K73" s="189">
        <f>ROUND(E73*J73,2)</f>
        <v>0</v>
      </c>
      <c r="L73" s="190"/>
      <c r="M73" s="207" t="s">
        <v>232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 t="s">
        <v>233</v>
      </c>
      <c r="AF73" s="165" t="s">
        <v>341</v>
      </c>
      <c r="AG73" s="165"/>
      <c r="AH73" s="165"/>
      <c r="AI73" s="165"/>
      <c r="AJ73" s="165"/>
      <c r="AK73" s="165"/>
      <c r="AL73" s="165"/>
      <c r="AM73" s="165">
        <v>21</v>
      </c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4"/>
      <c r="B74" s="177"/>
      <c r="C74" s="300"/>
      <c r="D74" s="301"/>
      <c r="E74" s="302"/>
      <c r="F74" s="303"/>
      <c r="G74" s="304"/>
      <c r="H74" s="189"/>
      <c r="I74" s="189"/>
      <c r="J74" s="189"/>
      <c r="K74" s="189"/>
      <c r="L74" s="190"/>
      <c r="M74" s="207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5">
        <v>33</v>
      </c>
      <c r="B75" s="176" t="s">
        <v>1023</v>
      </c>
      <c r="C75" s="200" t="s">
        <v>1230</v>
      </c>
      <c r="D75" s="180" t="s">
        <v>231</v>
      </c>
      <c r="E75" s="184">
        <v>30</v>
      </c>
      <c r="F75" s="191"/>
      <c r="G75" s="189">
        <f>ROUND(E75*F75,2)</f>
        <v>0</v>
      </c>
      <c r="H75" s="189">
        <v>0</v>
      </c>
      <c r="I75" s="189">
        <f>ROUND(E75*H75,2)</f>
        <v>0</v>
      </c>
      <c r="J75" s="189">
        <v>0</v>
      </c>
      <c r="K75" s="189">
        <f>ROUND(E75*J75,2)</f>
        <v>0</v>
      </c>
      <c r="L75" s="190"/>
      <c r="M75" s="207" t="s">
        <v>232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233</v>
      </c>
      <c r="AF75" s="165" t="s">
        <v>404</v>
      </c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4"/>
      <c r="B76" s="177"/>
      <c r="C76" s="300"/>
      <c r="D76" s="301"/>
      <c r="E76" s="302"/>
      <c r="F76" s="303"/>
      <c r="G76" s="304"/>
      <c r="H76" s="189"/>
      <c r="I76" s="189"/>
      <c r="J76" s="189"/>
      <c r="K76" s="189"/>
      <c r="L76" s="190"/>
      <c r="M76" s="207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5">
        <v>34</v>
      </c>
      <c r="B77" s="176" t="s">
        <v>1023</v>
      </c>
      <c r="C77" s="200" t="s">
        <v>1231</v>
      </c>
      <c r="D77" s="180" t="s">
        <v>231</v>
      </c>
      <c r="E77" s="184">
        <v>71</v>
      </c>
      <c r="F77" s="191"/>
      <c r="G77" s="189">
        <f>ROUND(E77*F77,2)</f>
        <v>0</v>
      </c>
      <c r="H77" s="189">
        <v>0</v>
      </c>
      <c r="I77" s="189">
        <f>ROUND(E77*H77,2)</f>
        <v>0</v>
      </c>
      <c r="J77" s="189">
        <v>0</v>
      </c>
      <c r="K77" s="189">
        <f>ROUND(E77*J77,2)</f>
        <v>0</v>
      </c>
      <c r="L77" s="190"/>
      <c r="M77" s="207" t="s">
        <v>232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233</v>
      </c>
      <c r="AF77" s="165" t="s">
        <v>404</v>
      </c>
      <c r="AG77" s="165"/>
      <c r="AH77" s="165"/>
      <c r="AI77" s="165"/>
      <c r="AJ77" s="165"/>
      <c r="AK77" s="165"/>
      <c r="AL77" s="165"/>
      <c r="AM77" s="165">
        <v>21</v>
      </c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4"/>
      <c r="B78" s="177"/>
      <c r="C78" s="300"/>
      <c r="D78" s="301"/>
      <c r="E78" s="302"/>
      <c r="F78" s="303"/>
      <c r="G78" s="304"/>
      <c r="H78" s="189"/>
      <c r="I78" s="189"/>
      <c r="J78" s="189"/>
      <c r="K78" s="189"/>
      <c r="L78" s="190"/>
      <c r="M78" s="207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5">
        <v>35</v>
      </c>
      <c r="B79" s="176" t="s">
        <v>1023</v>
      </c>
      <c r="C79" s="200" t="s">
        <v>1232</v>
      </c>
      <c r="D79" s="180" t="s">
        <v>231</v>
      </c>
      <c r="E79" s="184">
        <v>11</v>
      </c>
      <c r="F79" s="191"/>
      <c r="G79" s="189">
        <f>ROUND(E79*F79,2)</f>
        <v>0</v>
      </c>
      <c r="H79" s="189">
        <v>0</v>
      </c>
      <c r="I79" s="189">
        <f>ROUND(E79*H79,2)</f>
        <v>0</v>
      </c>
      <c r="J79" s="189">
        <v>0</v>
      </c>
      <c r="K79" s="189">
        <f>ROUND(E79*J79,2)</f>
        <v>0</v>
      </c>
      <c r="L79" s="190"/>
      <c r="M79" s="207" t="s">
        <v>232</v>
      </c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233</v>
      </c>
      <c r="AF79" s="165" t="s">
        <v>404</v>
      </c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4"/>
      <c r="B80" s="177"/>
      <c r="C80" s="300"/>
      <c r="D80" s="301"/>
      <c r="E80" s="302"/>
      <c r="F80" s="303"/>
      <c r="G80" s="304"/>
      <c r="H80" s="189"/>
      <c r="I80" s="189"/>
      <c r="J80" s="189"/>
      <c r="K80" s="189"/>
      <c r="L80" s="190"/>
      <c r="M80" s="207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5">
        <v>36</v>
      </c>
      <c r="B81" s="176" t="s">
        <v>1023</v>
      </c>
      <c r="C81" s="200" t="s">
        <v>1233</v>
      </c>
      <c r="D81" s="180" t="s">
        <v>231</v>
      </c>
      <c r="E81" s="184">
        <v>24</v>
      </c>
      <c r="F81" s="191"/>
      <c r="G81" s="189">
        <f>ROUND(E81*F81,2)</f>
        <v>0</v>
      </c>
      <c r="H81" s="189">
        <v>0</v>
      </c>
      <c r="I81" s="189">
        <f>ROUND(E81*H81,2)</f>
        <v>0</v>
      </c>
      <c r="J81" s="189">
        <v>0</v>
      </c>
      <c r="K81" s="189">
        <f>ROUND(E81*J81,2)</f>
        <v>0</v>
      </c>
      <c r="L81" s="190"/>
      <c r="M81" s="207" t="s">
        <v>232</v>
      </c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233</v>
      </c>
      <c r="AF81" s="165" t="s">
        <v>404</v>
      </c>
      <c r="AG81" s="165"/>
      <c r="AH81" s="165"/>
      <c r="AI81" s="165"/>
      <c r="AJ81" s="165"/>
      <c r="AK81" s="165"/>
      <c r="AL81" s="165"/>
      <c r="AM81" s="165">
        <v>21</v>
      </c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4"/>
      <c r="B82" s="177"/>
      <c r="C82" s="300"/>
      <c r="D82" s="301"/>
      <c r="E82" s="302"/>
      <c r="F82" s="303"/>
      <c r="G82" s="304"/>
      <c r="H82" s="189"/>
      <c r="I82" s="189"/>
      <c r="J82" s="189"/>
      <c r="K82" s="189"/>
      <c r="L82" s="190"/>
      <c r="M82" s="207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5">
        <v>37</v>
      </c>
      <c r="B83" s="176" t="s">
        <v>1023</v>
      </c>
      <c r="C83" s="200" t="s">
        <v>1234</v>
      </c>
      <c r="D83" s="180" t="s">
        <v>231</v>
      </c>
      <c r="E83" s="184">
        <v>30</v>
      </c>
      <c r="F83" s="191"/>
      <c r="G83" s="189">
        <f>ROUND(E83*F83,2)</f>
        <v>0</v>
      </c>
      <c r="H83" s="189">
        <v>0</v>
      </c>
      <c r="I83" s="189">
        <f>ROUND(E83*H83,2)</f>
        <v>0</v>
      </c>
      <c r="J83" s="189">
        <v>0</v>
      </c>
      <c r="K83" s="189">
        <f>ROUND(E83*J83,2)</f>
        <v>0</v>
      </c>
      <c r="L83" s="190"/>
      <c r="M83" s="207" t="s">
        <v>232</v>
      </c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233</v>
      </c>
      <c r="AF83" s="165" t="s">
        <v>404</v>
      </c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4"/>
      <c r="B84" s="177"/>
      <c r="C84" s="300"/>
      <c r="D84" s="301"/>
      <c r="E84" s="302"/>
      <c r="F84" s="303"/>
      <c r="G84" s="304"/>
      <c r="H84" s="189"/>
      <c r="I84" s="189"/>
      <c r="J84" s="189"/>
      <c r="K84" s="189"/>
      <c r="L84" s="190"/>
      <c r="M84" s="207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5">
        <v>38</v>
      </c>
      <c r="B85" s="176" t="s">
        <v>1025</v>
      </c>
      <c r="C85" s="200" t="s">
        <v>1235</v>
      </c>
      <c r="D85" s="180" t="s">
        <v>231</v>
      </c>
      <c r="E85" s="184">
        <v>5</v>
      </c>
      <c r="F85" s="191"/>
      <c r="G85" s="189">
        <f>ROUND(E85*F85,2)</f>
        <v>0</v>
      </c>
      <c r="H85" s="189">
        <v>0</v>
      </c>
      <c r="I85" s="189">
        <f>ROUND(E85*H85,2)</f>
        <v>0</v>
      </c>
      <c r="J85" s="189">
        <v>0</v>
      </c>
      <c r="K85" s="189">
        <f>ROUND(E85*J85,2)</f>
        <v>0</v>
      </c>
      <c r="L85" s="190"/>
      <c r="M85" s="207" t="s">
        <v>232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233</v>
      </c>
      <c r="AF85" s="165" t="s">
        <v>341</v>
      </c>
      <c r="AG85" s="165"/>
      <c r="AH85" s="165"/>
      <c r="AI85" s="165"/>
      <c r="AJ85" s="165"/>
      <c r="AK85" s="165"/>
      <c r="AL85" s="165"/>
      <c r="AM85" s="165">
        <v>21</v>
      </c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4"/>
      <c r="B86" s="177"/>
      <c r="C86" s="300"/>
      <c r="D86" s="301"/>
      <c r="E86" s="302"/>
      <c r="F86" s="303"/>
      <c r="G86" s="304"/>
      <c r="H86" s="189"/>
      <c r="I86" s="189"/>
      <c r="J86" s="189"/>
      <c r="K86" s="189"/>
      <c r="L86" s="190"/>
      <c r="M86" s="207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5">
        <v>39</v>
      </c>
      <c r="B87" s="176" t="s">
        <v>1027</v>
      </c>
      <c r="C87" s="200" t="s">
        <v>1236</v>
      </c>
      <c r="D87" s="180" t="s">
        <v>231</v>
      </c>
      <c r="E87" s="184">
        <v>5</v>
      </c>
      <c r="F87" s="191"/>
      <c r="G87" s="189">
        <f>ROUND(E87*F87,2)</f>
        <v>0</v>
      </c>
      <c r="H87" s="189">
        <v>0</v>
      </c>
      <c r="I87" s="189">
        <f>ROUND(E87*H87,2)</f>
        <v>0</v>
      </c>
      <c r="J87" s="189">
        <v>0</v>
      </c>
      <c r="K87" s="189">
        <f>ROUND(E87*J87,2)</f>
        <v>0</v>
      </c>
      <c r="L87" s="190"/>
      <c r="M87" s="207" t="s">
        <v>232</v>
      </c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233</v>
      </c>
      <c r="AF87" s="165" t="s">
        <v>341</v>
      </c>
      <c r="AG87" s="165"/>
      <c r="AH87" s="165"/>
      <c r="AI87" s="165"/>
      <c r="AJ87" s="165"/>
      <c r="AK87" s="165"/>
      <c r="AL87" s="165"/>
      <c r="AM87" s="165">
        <v>21</v>
      </c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4"/>
      <c r="B88" s="177"/>
      <c r="C88" s="300"/>
      <c r="D88" s="301"/>
      <c r="E88" s="302"/>
      <c r="F88" s="303"/>
      <c r="G88" s="304"/>
      <c r="H88" s="189"/>
      <c r="I88" s="189"/>
      <c r="J88" s="189"/>
      <c r="K88" s="189"/>
      <c r="L88" s="190"/>
      <c r="M88" s="207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5">
        <v>40</v>
      </c>
      <c r="B89" s="176" t="s">
        <v>1027</v>
      </c>
      <c r="C89" s="200" t="s">
        <v>1237</v>
      </c>
      <c r="D89" s="180" t="s">
        <v>231</v>
      </c>
      <c r="E89" s="184">
        <v>5</v>
      </c>
      <c r="F89" s="191"/>
      <c r="G89" s="189">
        <f>ROUND(E89*F89,2)</f>
        <v>0</v>
      </c>
      <c r="H89" s="189">
        <v>0</v>
      </c>
      <c r="I89" s="189">
        <f>ROUND(E89*H89,2)</f>
        <v>0</v>
      </c>
      <c r="J89" s="189">
        <v>0</v>
      </c>
      <c r="K89" s="189">
        <f>ROUND(E89*J89,2)</f>
        <v>0</v>
      </c>
      <c r="L89" s="190"/>
      <c r="M89" s="207" t="s">
        <v>232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233</v>
      </c>
      <c r="AF89" s="165" t="s">
        <v>404</v>
      </c>
      <c r="AG89" s="165"/>
      <c r="AH89" s="165"/>
      <c r="AI89" s="165"/>
      <c r="AJ89" s="165"/>
      <c r="AK89" s="165"/>
      <c r="AL89" s="165"/>
      <c r="AM89" s="165">
        <v>21</v>
      </c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4"/>
      <c r="B90" s="177"/>
      <c r="C90" s="300"/>
      <c r="D90" s="301"/>
      <c r="E90" s="302"/>
      <c r="F90" s="303"/>
      <c r="G90" s="304"/>
      <c r="H90" s="189"/>
      <c r="I90" s="189"/>
      <c r="J90" s="189"/>
      <c r="K90" s="189"/>
      <c r="L90" s="190"/>
      <c r="M90" s="207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5">
        <v>41</v>
      </c>
      <c r="B91" s="176" t="s">
        <v>1021</v>
      </c>
      <c r="C91" s="200" t="s">
        <v>1238</v>
      </c>
      <c r="D91" s="180" t="s">
        <v>231</v>
      </c>
      <c r="E91" s="184">
        <v>23</v>
      </c>
      <c r="F91" s="191"/>
      <c r="G91" s="189">
        <f>ROUND(E91*F91,2)</f>
        <v>0</v>
      </c>
      <c r="H91" s="189">
        <v>0</v>
      </c>
      <c r="I91" s="189">
        <f>ROUND(E91*H91,2)</f>
        <v>0</v>
      </c>
      <c r="J91" s="189">
        <v>0</v>
      </c>
      <c r="K91" s="189">
        <f>ROUND(E91*J91,2)</f>
        <v>0</v>
      </c>
      <c r="L91" s="190"/>
      <c r="M91" s="207" t="s">
        <v>232</v>
      </c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 t="s">
        <v>233</v>
      </c>
      <c r="AF91" s="165" t="s">
        <v>404</v>
      </c>
      <c r="AG91" s="165"/>
      <c r="AH91" s="165"/>
      <c r="AI91" s="165"/>
      <c r="AJ91" s="165"/>
      <c r="AK91" s="165"/>
      <c r="AL91" s="165"/>
      <c r="AM91" s="165">
        <v>21</v>
      </c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4"/>
      <c r="B92" s="177"/>
      <c r="C92" s="300"/>
      <c r="D92" s="301"/>
      <c r="E92" s="302"/>
      <c r="F92" s="303"/>
      <c r="G92" s="304"/>
      <c r="H92" s="189"/>
      <c r="I92" s="189"/>
      <c r="J92" s="189"/>
      <c r="K92" s="189"/>
      <c r="L92" s="190"/>
      <c r="M92" s="207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5">
        <v>42</v>
      </c>
      <c r="B93" s="176" t="s">
        <v>1021</v>
      </c>
      <c r="C93" s="200" t="s">
        <v>1239</v>
      </c>
      <c r="D93" s="180" t="s">
        <v>231</v>
      </c>
      <c r="E93" s="184">
        <v>165</v>
      </c>
      <c r="F93" s="191"/>
      <c r="G93" s="189">
        <f>ROUND(E93*F93,2)</f>
        <v>0</v>
      </c>
      <c r="H93" s="189">
        <v>0</v>
      </c>
      <c r="I93" s="189">
        <f>ROUND(E93*H93,2)</f>
        <v>0</v>
      </c>
      <c r="J93" s="189">
        <v>0</v>
      </c>
      <c r="K93" s="189">
        <f>ROUND(E93*J93,2)</f>
        <v>0</v>
      </c>
      <c r="L93" s="190"/>
      <c r="M93" s="207" t="s">
        <v>232</v>
      </c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233</v>
      </c>
      <c r="AF93" s="165" t="s">
        <v>404</v>
      </c>
      <c r="AG93" s="165"/>
      <c r="AH93" s="165"/>
      <c r="AI93" s="165"/>
      <c r="AJ93" s="165"/>
      <c r="AK93" s="165"/>
      <c r="AL93" s="165"/>
      <c r="AM93" s="165">
        <v>21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4"/>
      <c r="B94" s="177"/>
      <c r="C94" s="300"/>
      <c r="D94" s="301"/>
      <c r="E94" s="302"/>
      <c r="F94" s="303"/>
      <c r="G94" s="304"/>
      <c r="H94" s="189"/>
      <c r="I94" s="189"/>
      <c r="J94" s="189"/>
      <c r="K94" s="189"/>
      <c r="L94" s="190"/>
      <c r="M94" s="207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5">
        <v>43</v>
      </c>
      <c r="B95" s="176" t="s">
        <v>1023</v>
      </c>
      <c r="C95" s="200" t="s">
        <v>1229</v>
      </c>
      <c r="D95" s="180" t="s">
        <v>231</v>
      </c>
      <c r="E95" s="184">
        <v>180</v>
      </c>
      <c r="F95" s="191"/>
      <c r="G95" s="189">
        <f>ROUND(E95*F95,2)</f>
        <v>0</v>
      </c>
      <c r="H95" s="189">
        <v>0</v>
      </c>
      <c r="I95" s="189">
        <f>ROUND(E95*H95,2)</f>
        <v>0</v>
      </c>
      <c r="J95" s="189">
        <v>0</v>
      </c>
      <c r="K95" s="189">
        <f>ROUND(E95*J95,2)</f>
        <v>0</v>
      </c>
      <c r="L95" s="190"/>
      <c r="M95" s="207" t="s">
        <v>232</v>
      </c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233</v>
      </c>
      <c r="AF95" s="165" t="s">
        <v>341</v>
      </c>
      <c r="AG95" s="165"/>
      <c r="AH95" s="165"/>
      <c r="AI95" s="165"/>
      <c r="AJ95" s="165"/>
      <c r="AK95" s="165"/>
      <c r="AL95" s="165"/>
      <c r="AM95" s="165">
        <v>21</v>
      </c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4"/>
      <c r="B96" s="177"/>
      <c r="C96" s="300"/>
      <c r="D96" s="301"/>
      <c r="E96" s="302"/>
      <c r="F96" s="303"/>
      <c r="G96" s="304"/>
      <c r="H96" s="189"/>
      <c r="I96" s="189"/>
      <c r="J96" s="189"/>
      <c r="K96" s="189"/>
      <c r="L96" s="190"/>
      <c r="M96" s="207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5">
        <v>44</v>
      </c>
      <c r="B97" s="176" t="s">
        <v>1023</v>
      </c>
      <c r="C97" s="200" t="s">
        <v>1230</v>
      </c>
      <c r="D97" s="180" t="s">
        <v>231</v>
      </c>
      <c r="E97" s="184">
        <v>23</v>
      </c>
      <c r="F97" s="191"/>
      <c r="G97" s="189">
        <f>ROUND(E97*F97,2)</f>
        <v>0</v>
      </c>
      <c r="H97" s="189">
        <v>0</v>
      </c>
      <c r="I97" s="189">
        <f>ROUND(E97*H97,2)</f>
        <v>0</v>
      </c>
      <c r="J97" s="189">
        <v>0</v>
      </c>
      <c r="K97" s="189">
        <f>ROUND(E97*J97,2)</f>
        <v>0</v>
      </c>
      <c r="L97" s="190"/>
      <c r="M97" s="207" t="s">
        <v>232</v>
      </c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 t="s">
        <v>233</v>
      </c>
      <c r="AF97" s="165" t="s">
        <v>404</v>
      </c>
      <c r="AG97" s="165"/>
      <c r="AH97" s="165"/>
      <c r="AI97" s="165"/>
      <c r="AJ97" s="165"/>
      <c r="AK97" s="165"/>
      <c r="AL97" s="165"/>
      <c r="AM97" s="165">
        <v>21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4"/>
      <c r="B98" s="177"/>
      <c r="C98" s="300"/>
      <c r="D98" s="301"/>
      <c r="E98" s="302"/>
      <c r="F98" s="303"/>
      <c r="G98" s="304"/>
      <c r="H98" s="189"/>
      <c r="I98" s="189"/>
      <c r="J98" s="189"/>
      <c r="K98" s="189"/>
      <c r="L98" s="190"/>
      <c r="M98" s="20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5">
        <v>45</v>
      </c>
      <c r="B99" s="176" t="s">
        <v>1023</v>
      </c>
      <c r="C99" s="200" t="s">
        <v>1231</v>
      </c>
      <c r="D99" s="180" t="s">
        <v>231</v>
      </c>
      <c r="E99" s="184">
        <v>165</v>
      </c>
      <c r="F99" s="191"/>
      <c r="G99" s="189">
        <f>ROUND(E99*F99,2)</f>
        <v>0</v>
      </c>
      <c r="H99" s="189">
        <v>0</v>
      </c>
      <c r="I99" s="189">
        <f>ROUND(E99*H99,2)</f>
        <v>0</v>
      </c>
      <c r="J99" s="189">
        <v>0</v>
      </c>
      <c r="K99" s="189">
        <f>ROUND(E99*J99,2)</f>
        <v>0</v>
      </c>
      <c r="L99" s="190"/>
      <c r="M99" s="207" t="s">
        <v>232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 t="s">
        <v>233</v>
      </c>
      <c r="AF99" s="165" t="s">
        <v>404</v>
      </c>
      <c r="AG99" s="165"/>
      <c r="AH99" s="165"/>
      <c r="AI99" s="165"/>
      <c r="AJ99" s="165"/>
      <c r="AK99" s="165"/>
      <c r="AL99" s="165"/>
      <c r="AM99" s="165">
        <v>21</v>
      </c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4"/>
      <c r="B100" s="177"/>
      <c r="C100" s="300"/>
      <c r="D100" s="301"/>
      <c r="E100" s="302"/>
      <c r="F100" s="303"/>
      <c r="G100" s="304"/>
      <c r="H100" s="189"/>
      <c r="I100" s="189"/>
      <c r="J100" s="189"/>
      <c r="K100" s="189"/>
      <c r="L100" s="190"/>
      <c r="M100" s="207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5">
        <v>46</v>
      </c>
      <c r="B101" s="176" t="s">
        <v>1021</v>
      </c>
      <c r="C101" s="200" t="s">
        <v>1240</v>
      </c>
      <c r="D101" s="180" t="s">
        <v>231</v>
      </c>
      <c r="E101" s="184">
        <v>143</v>
      </c>
      <c r="F101" s="191"/>
      <c r="G101" s="189">
        <f>ROUND(E101*F101,2)</f>
        <v>0</v>
      </c>
      <c r="H101" s="189">
        <v>0</v>
      </c>
      <c r="I101" s="189">
        <f>ROUND(E101*H101,2)</f>
        <v>0</v>
      </c>
      <c r="J101" s="189">
        <v>0</v>
      </c>
      <c r="K101" s="189">
        <f>ROUND(E101*J101,2)</f>
        <v>0</v>
      </c>
      <c r="L101" s="190"/>
      <c r="M101" s="207" t="s">
        <v>232</v>
      </c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 t="s">
        <v>233</v>
      </c>
      <c r="AF101" s="165" t="s">
        <v>404</v>
      </c>
      <c r="AG101" s="165"/>
      <c r="AH101" s="165"/>
      <c r="AI101" s="165"/>
      <c r="AJ101" s="165"/>
      <c r="AK101" s="165"/>
      <c r="AL101" s="165"/>
      <c r="AM101" s="165">
        <v>21</v>
      </c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204"/>
      <c r="B102" s="177"/>
      <c r="C102" s="300"/>
      <c r="D102" s="301"/>
      <c r="E102" s="302"/>
      <c r="F102" s="303"/>
      <c r="G102" s="304"/>
      <c r="H102" s="189"/>
      <c r="I102" s="189"/>
      <c r="J102" s="189"/>
      <c r="K102" s="189"/>
      <c r="L102" s="190"/>
      <c r="M102" s="207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205">
        <v>47</v>
      </c>
      <c r="B103" s="176" t="s">
        <v>1021</v>
      </c>
      <c r="C103" s="200" t="s">
        <v>1241</v>
      </c>
      <c r="D103" s="180" t="s">
        <v>231</v>
      </c>
      <c r="E103" s="184">
        <v>130</v>
      </c>
      <c r="F103" s="191"/>
      <c r="G103" s="189">
        <f>ROUND(E103*F103,2)</f>
        <v>0</v>
      </c>
      <c r="H103" s="189">
        <v>0</v>
      </c>
      <c r="I103" s="189">
        <f>ROUND(E103*H103,2)</f>
        <v>0</v>
      </c>
      <c r="J103" s="189">
        <v>0</v>
      </c>
      <c r="K103" s="189">
        <f>ROUND(E103*J103,2)</f>
        <v>0</v>
      </c>
      <c r="L103" s="190"/>
      <c r="M103" s="207" t="s">
        <v>232</v>
      </c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233</v>
      </c>
      <c r="AF103" s="165" t="s">
        <v>404</v>
      </c>
      <c r="AG103" s="165"/>
      <c r="AH103" s="165"/>
      <c r="AI103" s="165"/>
      <c r="AJ103" s="165"/>
      <c r="AK103" s="165"/>
      <c r="AL103" s="165"/>
      <c r="AM103" s="165">
        <v>21</v>
      </c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4"/>
      <c r="B104" s="177"/>
      <c r="C104" s="300"/>
      <c r="D104" s="301"/>
      <c r="E104" s="302"/>
      <c r="F104" s="303"/>
      <c r="G104" s="304"/>
      <c r="H104" s="189"/>
      <c r="I104" s="189"/>
      <c r="J104" s="189"/>
      <c r="K104" s="189"/>
      <c r="L104" s="190"/>
      <c r="M104" s="207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5">
        <v>48</v>
      </c>
      <c r="B105" s="176" t="s">
        <v>1021</v>
      </c>
      <c r="C105" s="200" t="s">
        <v>1242</v>
      </c>
      <c r="D105" s="180" t="s">
        <v>231</v>
      </c>
      <c r="E105" s="184">
        <v>185</v>
      </c>
      <c r="F105" s="191"/>
      <c r="G105" s="189">
        <f>ROUND(E105*F105,2)</f>
        <v>0</v>
      </c>
      <c r="H105" s="189">
        <v>0</v>
      </c>
      <c r="I105" s="189">
        <f>ROUND(E105*H105,2)</f>
        <v>0</v>
      </c>
      <c r="J105" s="189">
        <v>0</v>
      </c>
      <c r="K105" s="189">
        <f>ROUND(E105*J105,2)</f>
        <v>0</v>
      </c>
      <c r="L105" s="190"/>
      <c r="M105" s="207" t="s">
        <v>232</v>
      </c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 t="s">
        <v>233</v>
      </c>
      <c r="AF105" s="165" t="s">
        <v>404</v>
      </c>
      <c r="AG105" s="165"/>
      <c r="AH105" s="165"/>
      <c r="AI105" s="165"/>
      <c r="AJ105" s="165"/>
      <c r="AK105" s="165"/>
      <c r="AL105" s="165"/>
      <c r="AM105" s="165">
        <v>21</v>
      </c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4"/>
      <c r="B106" s="177"/>
      <c r="C106" s="300"/>
      <c r="D106" s="301"/>
      <c r="E106" s="302"/>
      <c r="F106" s="303"/>
      <c r="G106" s="304"/>
      <c r="H106" s="189"/>
      <c r="I106" s="189"/>
      <c r="J106" s="189"/>
      <c r="K106" s="189"/>
      <c r="L106" s="190"/>
      <c r="M106" s="207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205">
        <v>49</v>
      </c>
      <c r="B107" s="176" t="s">
        <v>1023</v>
      </c>
      <c r="C107" s="200" t="s">
        <v>1243</v>
      </c>
      <c r="D107" s="180" t="s">
        <v>231</v>
      </c>
      <c r="E107" s="184">
        <v>30</v>
      </c>
      <c r="F107" s="191"/>
      <c r="G107" s="189">
        <f>ROUND(E107*F107,2)</f>
        <v>0</v>
      </c>
      <c r="H107" s="189">
        <v>0</v>
      </c>
      <c r="I107" s="189">
        <f>ROUND(E107*H107,2)</f>
        <v>0</v>
      </c>
      <c r="J107" s="189">
        <v>0</v>
      </c>
      <c r="K107" s="189">
        <f>ROUND(E107*J107,2)</f>
        <v>0</v>
      </c>
      <c r="L107" s="190"/>
      <c r="M107" s="207" t="s">
        <v>232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 t="s">
        <v>233</v>
      </c>
      <c r="AF107" s="165" t="s">
        <v>404</v>
      </c>
      <c r="AG107" s="165"/>
      <c r="AH107" s="165"/>
      <c r="AI107" s="165"/>
      <c r="AJ107" s="165"/>
      <c r="AK107" s="165"/>
      <c r="AL107" s="165"/>
      <c r="AM107" s="165">
        <v>21</v>
      </c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4"/>
      <c r="B108" s="177"/>
      <c r="C108" s="300"/>
      <c r="D108" s="301"/>
      <c r="E108" s="302"/>
      <c r="F108" s="303"/>
      <c r="G108" s="304"/>
      <c r="H108" s="189"/>
      <c r="I108" s="189"/>
      <c r="J108" s="189"/>
      <c r="K108" s="189"/>
      <c r="L108" s="190"/>
      <c r="M108" s="207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5">
        <v>50</v>
      </c>
      <c r="B109" s="176" t="s">
        <v>1023</v>
      </c>
      <c r="C109" s="200" t="s">
        <v>1241</v>
      </c>
      <c r="D109" s="180" t="s">
        <v>231</v>
      </c>
      <c r="E109" s="184">
        <v>130</v>
      </c>
      <c r="F109" s="191"/>
      <c r="G109" s="189">
        <f>ROUND(E109*F109,2)</f>
        <v>0</v>
      </c>
      <c r="H109" s="189">
        <v>0</v>
      </c>
      <c r="I109" s="189">
        <f>ROUND(E109*H109,2)</f>
        <v>0</v>
      </c>
      <c r="J109" s="189">
        <v>0</v>
      </c>
      <c r="K109" s="189">
        <f>ROUND(E109*J109,2)</f>
        <v>0</v>
      </c>
      <c r="L109" s="190"/>
      <c r="M109" s="207" t="s">
        <v>232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233</v>
      </c>
      <c r="AF109" s="165" t="s">
        <v>404</v>
      </c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4"/>
      <c r="B110" s="177"/>
      <c r="C110" s="300"/>
      <c r="D110" s="301"/>
      <c r="E110" s="302"/>
      <c r="F110" s="303"/>
      <c r="G110" s="304"/>
      <c r="H110" s="189"/>
      <c r="I110" s="189"/>
      <c r="J110" s="189"/>
      <c r="K110" s="189"/>
      <c r="L110" s="190"/>
      <c r="M110" s="207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5">
        <v>51</v>
      </c>
      <c r="B111" s="176" t="s">
        <v>1023</v>
      </c>
      <c r="C111" s="200" t="s">
        <v>1242</v>
      </c>
      <c r="D111" s="180" t="s">
        <v>231</v>
      </c>
      <c r="E111" s="184">
        <v>185</v>
      </c>
      <c r="F111" s="191"/>
      <c r="G111" s="189">
        <f>ROUND(E111*F111,2)</f>
        <v>0</v>
      </c>
      <c r="H111" s="189">
        <v>0</v>
      </c>
      <c r="I111" s="189">
        <f>ROUND(E111*H111,2)</f>
        <v>0</v>
      </c>
      <c r="J111" s="189">
        <v>0</v>
      </c>
      <c r="K111" s="189">
        <f>ROUND(E111*J111,2)</f>
        <v>0</v>
      </c>
      <c r="L111" s="190"/>
      <c r="M111" s="207" t="s">
        <v>232</v>
      </c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 t="s">
        <v>233</v>
      </c>
      <c r="AF111" s="165" t="s">
        <v>404</v>
      </c>
      <c r="AG111" s="165"/>
      <c r="AH111" s="165"/>
      <c r="AI111" s="165"/>
      <c r="AJ111" s="165"/>
      <c r="AK111" s="165"/>
      <c r="AL111" s="165"/>
      <c r="AM111" s="165">
        <v>21</v>
      </c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4"/>
      <c r="B112" s="177"/>
      <c r="C112" s="300"/>
      <c r="D112" s="301"/>
      <c r="E112" s="302"/>
      <c r="F112" s="303"/>
      <c r="G112" s="304"/>
      <c r="H112" s="189"/>
      <c r="I112" s="189"/>
      <c r="J112" s="189"/>
      <c r="K112" s="189"/>
      <c r="L112" s="190"/>
      <c r="M112" s="207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5">
        <v>52</v>
      </c>
      <c r="B113" s="176" t="s">
        <v>1029</v>
      </c>
      <c r="C113" s="200" t="s">
        <v>1244</v>
      </c>
      <c r="D113" s="180" t="s">
        <v>967</v>
      </c>
      <c r="E113" s="184">
        <v>460</v>
      </c>
      <c r="F113" s="191"/>
      <c r="G113" s="189">
        <f>ROUND(E113*F113,2)</f>
        <v>0</v>
      </c>
      <c r="H113" s="189">
        <v>0</v>
      </c>
      <c r="I113" s="189">
        <f>ROUND(E113*H113,2)</f>
        <v>0</v>
      </c>
      <c r="J113" s="189">
        <v>0</v>
      </c>
      <c r="K113" s="189">
        <f>ROUND(E113*J113,2)</f>
        <v>0</v>
      </c>
      <c r="L113" s="190"/>
      <c r="M113" s="207" t="s">
        <v>232</v>
      </c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233</v>
      </c>
      <c r="AF113" s="165" t="s">
        <v>341</v>
      </c>
      <c r="AG113" s="165"/>
      <c r="AH113" s="165"/>
      <c r="AI113" s="165"/>
      <c r="AJ113" s="165"/>
      <c r="AK113" s="165"/>
      <c r="AL113" s="165"/>
      <c r="AM113" s="165">
        <v>21</v>
      </c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4"/>
      <c r="B114" s="177"/>
      <c r="C114" s="334" t="s">
        <v>1245</v>
      </c>
      <c r="D114" s="335"/>
      <c r="E114" s="336"/>
      <c r="F114" s="337"/>
      <c r="G114" s="338"/>
      <c r="H114" s="189"/>
      <c r="I114" s="189"/>
      <c r="J114" s="189"/>
      <c r="K114" s="189"/>
      <c r="L114" s="190"/>
      <c r="M114" s="207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8" t="str">
        <f>C114</f>
        <v>Armatury - vč.montáže, přechodek, šroubení a pomoc.materiálu</v>
      </c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4"/>
      <c r="B115" s="177"/>
      <c r="C115" s="300"/>
      <c r="D115" s="301"/>
      <c r="E115" s="302"/>
      <c r="F115" s="303"/>
      <c r="G115" s="304"/>
      <c r="H115" s="189"/>
      <c r="I115" s="189"/>
      <c r="J115" s="189"/>
      <c r="K115" s="189"/>
      <c r="L115" s="190"/>
      <c r="M115" s="207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5">
        <v>53</v>
      </c>
      <c r="B116" s="176" t="s">
        <v>1031</v>
      </c>
      <c r="C116" s="200" t="s">
        <v>1246</v>
      </c>
      <c r="D116" s="180" t="s">
        <v>967</v>
      </c>
      <c r="E116" s="184">
        <v>54</v>
      </c>
      <c r="F116" s="191"/>
      <c r="G116" s="189">
        <f>ROUND(E116*F116,2)</f>
        <v>0</v>
      </c>
      <c r="H116" s="189">
        <v>0</v>
      </c>
      <c r="I116" s="189">
        <f>ROUND(E116*H116,2)</f>
        <v>0</v>
      </c>
      <c r="J116" s="189">
        <v>0</v>
      </c>
      <c r="K116" s="189">
        <f>ROUND(E116*J116,2)</f>
        <v>0</v>
      </c>
      <c r="L116" s="190"/>
      <c r="M116" s="207" t="s">
        <v>232</v>
      </c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 t="s">
        <v>233</v>
      </c>
      <c r="AF116" s="165" t="s">
        <v>341</v>
      </c>
      <c r="AG116" s="165"/>
      <c r="AH116" s="165"/>
      <c r="AI116" s="165"/>
      <c r="AJ116" s="165"/>
      <c r="AK116" s="165"/>
      <c r="AL116" s="165"/>
      <c r="AM116" s="165">
        <v>21</v>
      </c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4"/>
      <c r="B117" s="177"/>
      <c r="C117" s="300"/>
      <c r="D117" s="301"/>
      <c r="E117" s="302"/>
      <c r="F117" s="303"/>
      <c r="G117" s="304"/>
      <c r="H117" s="189"/>
      <c r="I117" s="189"/>
      <c r="J117" s="189"/>
      <c r="K117" s="189"/>
      <c r="L117" s="190"/>
      <c r="M117" s="207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5">
        <v>54</v>
      </c>
      <c r="B118" s="176" t="s">
        <v>1033</v>
      </c>
      <c r="C118" s="200" t="s">
        <v>1247</v>
      </c>
      <c r="D118" s="180" t="s">
        <v>967</v>
      </c>
      <c r="E118" s="184">
        <v>34</v>
      </c>
      <c r="F118" s="191"/>
      <c r="G118" s="189">
        <f>ROUND(E118*F118,2)</f>
        <v>0</v>
      </c>
      <c r="H118" s="189">
        <v>0</v>
      </c>
      <c r="I118" s="189">
        <f>ROUND(E118*H118,2)</f>
        <v>0</v>
      </c>
      <c r="J118" s="189">
        <v>0</v>
      </c>
      <c r="K118" s="189">
        <f>ROUND(E118*J118,2)</f>
        <v>0</v>
      </c>
      <c r="L118" s="190"/>
      <c r="M118" s="207" t="s">
        <v>232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 t="s">
        <v>233</v>
      </c>
      <c r="AF118" s="165" t="s">
        <v>341</v>
      </c>
      <c r="AG118" s="165"/>
      <c r="AH118" s="165"/>
      <c r="AI118" s="165"/>
      <c r="AJ118" s="165"/>
      <c r="AK118" s="165"/>
      <c r="AL118" s="165"/>
      <c r="AM118" s="165">
        <v>21</v>
      </c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4"/>
      <c r="B119" s="177"/>
      <c r="C119" s="300"/>
      <c r="D119" s="301"/>
      <c r="E119" s="302"/>
      <c r="F119" s="303"/>
      <c r="G119" s="304"/>
      <c r="H119" s="189"/>
      <c r="I119" s="189"/>
      <c r="J119" s="189"/>
      <c r="K119" s="189"/>
      <c r="L119" s="190"/>
      <c r="M119" s="207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5">
        <v>55</v>
      </c>
      <c r="B120" s="176" t="s">
        <v>1033</v>
      </c>
      <c r="C120" s="200" t="s">
        <v>1248</v>
      </c>
      <c r="D120" s="180" t="s">
        <v>967</v>
      </c>
      <c r="E120" s="184">
        <v>88</v>
      </c>
      <c r="F120" s="191"/>
      <c r="G120" s="189">
        <f>ROUND(E120*F120,2)</f>
        <v>0</v>
      </c>
      <c r="H120" s="189">
        <v>0</v>
      </c>
      <c r="I120" s="189">
        <f>ROUND(E120*H120,2)</f>
        <v>0</v>
      </c>
      <c r="J120" s="189">
        <v>0</v>
      </c>
      <c r="K120" s="189">
        <f>ROUND(E120*J120,2)</f>
        <v>0</v>
      </c>
      <c r="L120" s="190"/>
      <c r="M120" s="207" t="s">
        <v>232</v>
      </c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 t="s">
        <v>233</v>
      </c>
      <c r="AF120" s="165" t="s">
        <v>404</v>
      </c>
      <c r="AG120" s="165"/>
      <c r="AH120" s="165"/>
      <c r="AI120" s="165"/>
      <c r="AJ120" s="165"/>
      <c r="AK120" s="165"/>
      <c r="AL120" s="165"/>
      <c r="AM120" s="165">
        <v>21</v>
      </c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4"/>
      <c r="B121" s="177"/>
      <c r="C121" s="300"/>
      <c r="D121" s="301"/>
      <c r="E121" s="302"/>
      <c r="F121" s="303"/>
      <c r="G121" s="304"/>
      <c r="H121" s="189"/>
      <c r="I121" s="189"/>
      <c r="J121" s="189"/>
      <c r="K121" s="189"/>
      <c r="L121" s="190"/>
      <c r="M121" s="207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5">
        <v>56</v>
      </c>
      <c r="B122" s="176" t="s">
        <v>1033</v>
      </c>
      <c r="C122" s="200" t="s">
        <v>1249</v>
      </c>
      <c r="D122" s="180" t="s">
        <v>967</v>
      </c>
      <c r="E122" s="184">
        <v>32</v>
      </c>
      <c r="F122" s="191"/>
      <c r="G122" s="189">
        <f>ROUND(E122*F122,2)</f>
        <v>0</v>
      </c>
      <c r="H122" s="189">
        <v>0</v>
      </c>
      <c r="I122" s="189">
        <f>ROUND(E122*H122,2)</f>
        <v>0</v>
      </c>
      <c r="J122" s="189">
        <v>0</v>
      </c>
      <c r="K122" s="189">
        <f>ROUND(E122*J122,2)</f>
        <v>0</v>
      </c>
      <c r="L122" s="190"/>
      <c r="M122" s="207" t="s">
        <v>232</v>
      </c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 t="s">
        <v>233</v>
      </c>
      <c r="AF122" s="165" t="s">
        <v>404</v>
      </c>
      <c r="AG122" s="165"/>
      <c r="AH122" s="165"/>
      <c r="AI122" s="165"/>
      <c r="AJ122" s="165"/>
      <c r="AK122" s="165"/>
      <c r="AL122" s="165"/>
      <c r="AM122" s="165">
        <v>21</v>
      </c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4"/>
      <c r="B123" s="177"/>
      <c r="C123" s="300"/>
      <c r="D123" s="301"/>
      <c r="E123" s="302"/>
      <c r="F123" s="303"/>
      <c r="G123" s="304"/>
      <c r="H123" s="189"/>
      <c r="I123" s="189"/>
      <c r="J123" s="189"/>
      <c r="K123" s="189"/>
      <c r="L123" s="190"/>
      <c r="M123" s="207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5">
        <v>57</v>
      </c>
      <c r="B124" s="176" t="s">
        <v>1033</v>
      </c>
      <c r="C124" s="200" t="s">
        <v>1250</v>
      </c>
      <c r="D124" s="180" t="s">
        <v>967</v>
      </c>
      <c r="E124" s="184">
        <v>1</v>
      </c>
      <c r="F124" s="191"/>
      <c r="G124" s="189">
        <f>ROUND(E124*F124,2)</f>
        <v>0</v>
      </c>
      <c r="H124" s="189">
        <v>0</v>
      </c>
      <c r="I124" s="189">
        <f>ROUND(E124*H124,2)</f>
        <v>0</v>
      </c>
      <c r="J124" s="189">
        <v>0</v>
      </c>
      <c r="K124" s="189">
        <f>ROUND(E124*J124,2)</f>
        <v>0</v>
      </c>
      <c r="L124" s="190"/>
      <c r="M124" s="207" t="s">
        <v>232</v>
      </c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 t="s">
        <v>233</v>
      </c>
      <c r="AF124" s="165" t="s">
        <v>404</v>
      </c>
      <c r="AG124" s="165"/>
      <c r="AH124" s="165"/>
      <c r="AI124" s="165"/>
      <c r="AJ124" s="165"/>
      <c r="AK124" s="165"/>
      <c r="AL124" s="165"/>
      <c r="AM124" s="165">
        <v>21</v>
      </c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204"/>
      <c r="B125" s="177"/>
      <c r="C125" s="300"/>
      <c r="D125" s="301"/>
      <c r="E125" s="302"/>
      <c r="F125" s="303"/>
      <c r="G125" s="304"/>
      <c r="H125" s="189"/>
      <c r="I125" s="189"/>
      <c r="J125" s="189"/>
      <c r="K125" s="189"/>
      <c r="L125" s="190"/>
      <c r="M125" s="207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5">
        <v>58</v>
      </c>
      <c r="B126" s="176" t="s">
        <v>1033</v>
      </c>
      <c r="C126" s="200" t="s">
        <v>1251</v>
      </c>
      <c r="D126" s="180" t="s">
        <v>967</v>
      </c>
      <c r="E126" s="184">
        <v>4</v>
      </c>
      <c r="F126" s="191"/>
      <c r="G126" s="189">
        <f>ROUND(E126*F126,2)</f>
        <v>0</v>
      </c>
      <c r="H126" s="189">
        <v>0</v>
      </c>
      <c r="I126" s="189">
        <f>ROUND(E126*H126,2)</f>
        <v>0</v>
      </c>
      <c r="J126" s="189">
        <v>0</v>
      </c>
      <c r="K126" s="189">
        <f>ROUND(E126*J126,2)</f>
        <v>0</v>
      </c>
      <c r="L126" s="190"/>
      <c r="M126" s="207" t="s">
        <v>232</v>
      </c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 t="s">
        <v>233</v>
      </c>
      <c r="AF126" s="165" t="s">
        <v>404</v>
      </c>
      <c r="AG126" s="165"/>
      <c r="AH126" s="165"/>
      <c r="AI126" s="165"/>
      <c r="AJ126" s="165"/>
      <c r="AK126" s="165"/>
      <c r="AL126" s="165"/>
      <c r="AM126" s="165">
        <v>21</v>
      </c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4"/>
      <c r="B127" s="177"/>
      <c r="C127" s="300"/>
      <c r="D127" s="301"/>
      <c r="E127" s="302"/>
      <c r="F127" s="303"/>
      <c r="G127" s="304"/>
      <c r="H127" s="189"/>
      <c r="I127" s="189"/>
      <c r="J127" s="189"/>
      <c r="K127" s="189"/>
      <c r="L127" s="190"/>
      <c r="M127" s="207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5">
        <v>59</v>
      </c>
      <c r="B128" s="176" t="s">
        <v>1035</v>
      </c>
      <c r="C128" s="200" t="s">
        <v>1252</v>
      </c>
      <c r="D128" s="180" t="s">
        <v>967</v>
      </c>
      <c r="E128" s="184">
        <v>1</v>
      </c>
      <c r="F128" s="191"/>
      <c r="G128" s="189">
        <f>ROUND(E128*F128,2)</f>
        <v>0</v>
      </c>
      <c r="H128" s="189">
        <v>0</v>
      </c>
      <c r="I128" s="189">
        <f>ROUND(E128*H128,2)</f>
        <v>0</v>
      </c>
      <c r="J128" s="189">
        <v>0</v>
      </c>
      <c r="K128" s="189">
        <f>ROUND(E128*J128,2)</f>
        <v>0</v>
      </c>
      <c r="L128" s="190"/>
      <c r="M128" s="207" t="s">
        <v>232</v>
      </c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 t="s">
        <v>233</v>
      </c>
      <c r="AF128" s="165" t="s">
        <v>341</v>
      </c>
      <c r="AG128" s="165"/>
      <c r="AH128" s="165"/>
      <c r="AI128" s="165"/>
      <c r="AJ128" s="165"/>
      <c r="AK128" s="165"/>
      <c r="AL128" s="165"/>
      <c r="AM128" s="165">
        <v>21</v>
      </c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4"/>
      <c r="B129" s="177"/>
      <c r="C129" s="300"/>
      <c r="D129" s="301"/>
      <c r="E129" s="302"/>
      <c r="F129" s="303"/>
      <c r="G129" s="304"/>
      <c r="H129" s="189"/>
      <c r="I129" s="189"/>
      <c r="J129" s="189"/>
      <c r="K129" s="189"/>
      <c r="L129" s="190"/>
      <c r="M129" s="207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ht="22.5" outlineLevel="1" x14ac:dyDescent="0.2">
      <c r="A130" s="205">
        <v>60</v>
      </c>
      <c r="B130" s="176" t="s">
        <v>1037</v>
      </c>
      <c r="C130" s="200" t="s">
        <v>1253</v>
      </c>
      <c r="D130" s="180" t="s">
        <v>967</v>
      </c>
      <c r="E130" s="184">
        <v>18</v>
      </c>
      <c r="F130" s="191"/>
      <c r="G130" s="189">
        <f>ROUND(E130*F130,2)</f>
        <v>0</v>
      </c>
      <c r="H130" s="189">
        <v>0</v>
      </c>
      <c r="I130" s="189">
        <f>ROUND(E130*H130,2)</f>
        <v>0</v>
      </c>
      <c r="J130" s="189">
        <v>0</v>
      </c>
      <c r="K130" s="189">
        <f>ROUND(E130*J130,2)</f>
        <v>0</v>
      </c>
      <c r="L130" s="190"/>
      <c r="M130" s="207" t="s">
        <v>232</v>
      </c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233</v>
      </c>
      <c r="AF130" s="165" t="s">
        <v>341</v>
      </c>
      <c r="AG130" s="165"/>
      <c r="AH130" s="165"/>
      <c r="AI130" s="165"/>
      <c r="AJ130" s="165"/>
      <c r="AK130" s="165"/>
      <c r="AL130" s="165"/>
      <c r="AM130" s="165">
        <v>21</v>
      </c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4"/>
      <c r="B131" s="177"/>
      <c r="C131" s="300"/>
      <c r="D131" s="301"/>
      <c r="E131" s="302"/>
      <c r="F131" s="303"/>
      <c r="G131" s="304"/>
      <c r="H131" s="189"/>
      <c r="I131" s="189"/>
      <c r="J131" s="189"/>
      <c r="K131" s="189"/>
      <c r="L131" s="190"/>
      <c r="M131" s="207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5">
        <v>61</v>
      </c>
      <c r="B132" s="176" t="s">
        <v>1039</v>
      </c>
      <c r="C132" s="200" t="s">
        <v>1254</v>
      </c>
      <c r="D132" s="180" t="s">
        <v>967</v>
      </c>
      <c r="E132" s="184">
        <v>6</v>
      </c>
      <c r="F132" s="191"/>
      <c r="G132" s="189">
        <f>ROUND(E132*F132,2)</f>
        <v>0</v>
      </c>
      <c r="H132" s="189">
        <v>0</v>
      </c>
      <c r="I132" s="189">
        <f>ROUND(E132*H132,2)</f>
        <v>0</v>
      </c>
      <c r="J132" s="189">
        <v>0</v>
      </c>
      <c r="K132" s="189">
        <f>ROUND(E132*J132,2)</f>
        <v>0</v>
      </c>
      <c r="L132" s="190"/>
      <c r="M132" s="207" t="s">
        <v>232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233</v>
      </c>
      <c r="AF132" s="165" t="s">
        <v>341</v>
      </c>
      <c r="AG132" s="165"/>
      <c r="AH132" s="165"/>
      <c r="AI132" s="165"/>
      <c r="AJ132" s="165"/>
      <c r="AK132" s="165"/>
      <c r="AL132" s="165"/>
      <c r="AM132" s="165">
        <v>21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204"/>
      <c r="B133" s="177"/>
      <c r="C133" s="300"/>
      <c r="D133" s="301"/>
      <c r="E133" s="302"/>
      <c r="F133" s="303"/>
      <c r="G133" s="304"/>
      <c r="H133" s="189"/>
      <c r="I133" s="189"/>
      <c r="J133" s="189"/>
      <c r="K133" s="189"/>
      <c r="L133" s="190"/>
      <c r="M133" s="207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205">
        <v>62</v>
      </c>
      <c r="B134" s="176" t="s">
        <v>1039</v>
      </c>
      <c r="C134" s="200" t="s">
        <v>1255</v>
      </c>
      <c r="D134" s="180" t="s">
        <v>967</v>
      </c>
      <c r="E134" s="184">
        <v>1</v>
      </c>
      <c r="F134" s="191"/>
      <c r="G134" s="189">
        <f>ROUND(E134*F134,2)</f>
        <v>0</v>
      </c>
      <c r="H134" s="189">
        <v>0</v>
      </c>
      <c r="I134" s="189">
        <f>ROUND(E134*H134,2)</f>
        <v>0</v>
      </c>
      <c r="J134" s="189">
        <v>0</v>
      </c>
      <c r="K134" s="189">
        <f>ROUND(E134*J134,2)</f>
        <v>0</v>
      </c>
      <c r="L134" s="190"/>
      <c r="M134" s="207" t="s">
        <v>232</v>
      </c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 t="s">
        <v>233</v>
      </c>
      <c r="AF134" s="165" t="s">
        <v>404</v>
      </c>
      <c r="AG134" s="165"/>
      <c r="AH134" s="165"/>
      <c r="AI134" s="165"/>
      <c r="AJ134" s="165"/>
      <c r="AK134" s="165"/>
      <c r="AL134" s="165"/>
      <c r="AM134" s="165">
        <v>21</v>
      </c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4"/>
      <c r="B135" s="177"/>
      <c r="C135" s="300"/>
      <c r="D135" s="301"/>
      <c r="E135" s="302"/>
      <c r="F135" s="303"/>
      <c r="G135" s="304"/>
      <c r="H135" s="189"/>
      <c r="I135" s="189"/>
      <c r="J135" s="189"/>
      <c r="K135" s="189"/>
      <c r="L135" s="190"/>
      <c r="M135" s="207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5">
        <v>63</v>
      </c>
      <c r="B136" s="176" t="s">
        <v>1041</v>
      </c>
      <c r="C136" s="200" t="s">
        <v>1256</v>
      </c>
      <c r="D136" s="180" t="s">
        <v>231</v>
      </c>
      <c r="E136" s="184">
        <v>1808</v>
      </c>
      <c r="F136" s="191"/>
      <c r="G136" s="189">
        <f>ROUND(E136*F136,2)</f>
        <v>0</v>
      </c>
      <c r="H136" s="189">
        <v>0</v>
      </c>
      <c r="I136" s="189">
        <f>ROUND(E136*H136,2)</f>
        <v>0</v>
      </c>
      <c r="J136" s="189">
        <v>0</v>
      </c>
      <c r="K136" s="189">
        <f>ROUND(E136*J136,2)</f>
        <v>0</v>
      </c>
      <c r="L136" s="190"/>
      <c r="M136" s="207" t="s">
        <v>232</v>
      </c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 t="s">
        <v>233</v>
      </c>
      <c r="AF136" s="165" t="s">
        <v>341</v>
      </c>
      <c r="AG136" s="165"/>
      <c r="AH136" s="165"/>
      <c r="AI136" s="165"/>
      <c r="AJ136" s="165"/>
      <c r="AK136" s="165"/>
      <c r="AL136" s="165"/>
      <c r="AM136" s="165">
        <v>21</v>
      </c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4"/>
      <c r="B137" s="177"/>
      <c r="C137" s="300"/>
      <c r="D137" s="301"/>
      <c r="E137" s="302"/>
      <c r="F137" s="303"/>
      <c r="G137" s="304"/>
      <c r="H137" s="189"/>
      <c r="I137" s="189"/>
      <c r="J137" s="189"/>
      <c r="K137" s="189"/>
      <c r="L137" s="190"/>
      <c r="M137" s="207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205">
        <v>64</v>
      </c>
      <c r="B138" s="176" t="s">
        <v>1041</v>
      </c>
      <c r="C138" s="200" t="s">
        <v>1257</v>
      </c>
      <c r="D138" s="180" t="s">
        <v>231</v>
      </c>
      <c r="E138" s="184">
        <v>1808</v>
      </c>
      <c r="F138" s="191"/>
      <c r="G138" s="189">
        <f>ROUND(E138*F138,2)</f>
        <v>0</v>
      </c>
      <c r="H138" s="189">
        <v>0</v>
      </c>
      <c r="I138" s="189">
        <f>ROUND(E138*H138,2)</f>
        <v>0</v>
      </c>
      <c r="J138" s="189">
        <v>0</v>
      </c>
      <c r="K138" s="189">
        <f>ROUND(E138*J138,2)</f>
        <v>0</v>
      </c>
      <c r="L138" s="190"/>
      <c r="M138" s="207" t="s">
        <v>232</v>
      </c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 t="s">
        <v>233</v>
      </c>
      <c r="AF138" s="165" t="s">
        <v>404</v>
      </c>
      <c r="AG138" s="165"/>
      <c r="AH138" s="165"/>
      <c r="AI138" s="165"/>
      <c r="AJ138" s="165"/>
      <c r="AK138" s="165"/>
      <c r="AL138" s="165"/>
      <c r="AM138" s="165">
        <v>21</v>
      </c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204"/>
      <c r="B139" s="177"/>
      <c r="C139" s="300"/>
      <c r="D139" s="301"/>
      <c r="E139" s="302"/>
      <c r="F139" s="303"/>
      <c r="G139" s="304"/>
      <c r="H139" s="189"/>
      <c r="I139" s="189"/>
      <c r="J139" s="189"/>
      <c r="K139" s="189"/>
      <c r="L139" s="190"/>
      <c r="M139" s="207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5">
        <v>65</v>
      </c>
      <c r="B140" s="176" t="s">
        <v>1123</v>
      </c>
      <c r="C140" s="200" t="s">
        <v>1214</v>
      </c>
      <c r="D140" s="180" t="s">
        <v>967</v>
      </c>
      <c r="E140" s="184">
        <v>9</v>
      </c>
      <c r="F140" s="191"/>
      <c r="G140" s="189">
        <f>ROUND(E140*F140,2)</f>
        <v>0</v>
      </c>
      <c r="H140" s="189">
        <v>0</v>
      </c>
      <c r="I140" s="189">
        <f>ROUND(E140*H140,2)</f>
        <v>0</v>
      </c>
      <c r="J140" s="189">
        <v>0</v>
      </c>
      <c r="K140" s="189">
        <f>ROUND(E140*J140,2)</f>
        <v>0</v>
      </c>
      <c r="L140" s="190"/>
      <c r="M140" s="207" t="s">
        <v>232</v>
      </c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 t="s">
        <v>233</v>
      </c>
      <c r="AF140" s="165" t="s">
        <v>341</v>
      </c>
      <c r="AG140" s="165"/>
      <c r="AH140" s="165"/>
      <c r="AI140" s="165"/>
      <c r="AJ140" s="165"/>
      <c r="AK140" s="165"/>
      <c r="AL140" s="165"/>
      <c r="AM140" s="165">
        <v>21</v>
      </c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4"/>
      <c r="B141" s="177"/>
      <c r="C141" s="300"/>
      <c r="D141" s="301"/>
      <c r="E141" s="302"/>
      <c r="F141" s="303"/>
      <c r="G141" s="304"/>
      <c r="H141" s="189"/>
      <c r="I141" s="189"/>
      <c r="J141" s="189"/>
      <c r="K141" s="189"/>
      <c r="L141" s="190"/>
      <c r="M141" s="207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5">
        <v>66</v>
      </c>
      <c r="B142" s="176" t="s">
        <v>1123</v>
      </c>
      <c r="C142" s="200" t="s">
        <v>1258</v>
      </c>
      <c r="D142" s="180" t="s">
        <v>231</v>
      </c>
      <c r="E142" s="184">
        <v>1500</v>
      </c>
      <c r="F142" s="191"/>
      <c r="G142" s="189">
        <f>ROUND(E142*F142,2)</f>
        <v>0</v>
      </c>
      <c r="H142" s="189">
        <v>0</v>
      </c>
      <c r="I142" s="189">
        <f>ROUND(E142*H142,2)</f>
        <v>0</v>
      </c>
      <c r="J142" s="189">
        <v>0</v>
      </c>
      <c r="K142" s="189">
        <f>ROUND(E142*J142,2)</f>
        <v>0</v>
      </c>
      <c r="L142" s="190"/>
      <c r="M142" s="207" t="s">
        <v>232</v>
      </c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 t="s">
        <v>233</v>
      </c>
      <c r="AF142" s="165" t="s">
        <v>404</v>
      </c>
      <c r="AG142" s="165"/>
      <c r="AH142" s="165"/>
      <c r="AI142" s="165"/>
      <c r="AJ142" s="165"/>
      <c r="AK142" s="165"/>
      <c r="AL142" s="165"/>
      <c r="AM142" s="165">
        <v>21</v>
      </c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4"/>
      <c r="B143" s="177"/>
      <c r="C143" s="300"/>
      <c r="D143" s="301"/>
      <c r="E143" s="302"/>
      <c r="F143" s="303"/>
      <c r="G143" s="304"/>
      <c r="H143" s="189"/>
      <c r="I143" s="189"/>
      <c r="J143" s="189"/>
      <c r="K143" s="189"/>
      <c r="L143" s="190"/>
      <c r="M143" s="207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5">
        <v>67</v>
      </c>
      <c r="B144" s="176" t="s">
        <v>1043</v>
      </c>
      <c r="C144" s="200" t="s">
        <v>1259</v>
      </c>
      <c r="D144" s="180" t="s">
        <v>967</v>
      </c>
      <c r="E144" s="184">
        <v>102</v>
      </c>
      <c r="F144" s="191"/>
      <c r="G144" s="189">
        <f>ROUND(E144*F144,2)</f>
        <v>0</v>
      </c>
      <c r="H144" s="189">
        <v>0</v>
      </c>
      <c r="I144" s="189">
        <f>ROUND(E144*H144,2)</f>
        <v>0</v>
      </c>
      <c r="J144" s="189">
        <v>0</v>
      </c>
      <c r="K144" s="189">
        <f>ROUND(E144*J144,2)</f>
        <v>0</v>
      </c>
      <c r="L144" s="190"/>
      <c r="M144" s="207" t="s">
        <v>232</v>
      </c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 t="s">
        <v>233</v>
      </c>
      <c r="AF144" s="165" t="s">
        <v>341</v>
      </c>
      <c r="AG144" s="165"/>
      <c r="AH144" s="165"/>
      <c r="AI144" s="165"/>
      <c r="AJ144" s="165"/>
      <c r="AK144" s="165"/>
      <c r="AL144" s="165"/>
      <c r="AM144" s="165">
        <v>21</v>
      </c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4"/>
      <c r="B145" s="177"/>
      <c r="C145" s="300"/>
      <c r="D145" s="301"/>
      <c r="E145" s="302"/>
      <c r="F145" s="303"/>
      <c r="G145" s="304"/>
      <c r="H145" s="189"/>
      <c r="I145" s="189"/>
      <c r="J145" s="189"/>
      <c r="K145" s="189"/>
      <c r="L145" s="190"/>
      <c r="M145" s="207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205">
        <v>68</v>
      </c>
      <c r="B146" s="176" t="s">
        <v>1260</v>
      </c>
      <c r="C146" s="200" t="s">
        <v>1218</v>
      </c>
      <c r="D146" s="180" t="s">
        <v>1219</v>
      </c>
      <c r="E146" s="184">
        <v>1</v>
      </c>
      <c r="F146" s="191"/>
      <c r="G146" s="189">
        <f>ROUND(E146*F146,2)</f>
        <v>0</v>
      </c>
      <c r="H146" s="189">
        <v>0</v>
      </c>
      <c r="I146" s="189">
        <f>ROUND(E146*H146,2)</f>
        <v>0</v>
      </c>
      <c r="J146" s="189">
        <v>0</v>
      </c>
      <c r="K146" s="189">
        <f>ROUND(E146*J146,2)</f>
        <v>0</v>
      </c>
      <c r="L146" s="190"/>
      <c r="M146" s="207" t="s">
        <v>232</v>
      </c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 t="s">
        <v>233</v>
      </c>
      <c r="AF146" s="165" t="s">
        <v>341</v>
      </c>
      <c r="AG146" s="165"/>
      <c r="AH146" s="165"/>
      <c r="AI146" s="165"/>
      <c r="AJ146" s="165"/>
      <c r="AK146" s="165"/>
      <c r="AL146" s="165"/>
      <c r="AM146" s="165">
        <v>21</v>
      </c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204"/>
      <c r="B147" s="177"/>
      <c r="C147" s="300"/>
      <c r="D147" s="301"/>
      <c r="E147" s="302"/>
      <c r="F147" s="303"/>
      <c r="G147" s="304"/>
      <c r="H147" s="189"/>
      <c r="I147" s="189"/>
      <c r="J147" s="189"/>
      <c r="K147" s="189"/>
      <c r="L147" s="190"/>
      <c r="M147" s="207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205">
        <v>69</v>
      </c>
      <c r="B148" s="176" t="s">
        <v>1261</v>
      </c>
      <c r="C148" s="200" t="s">
        <v>1220</v>
      </c>
      <c r="D148" s="180" t="s">
        <v>1219</v>
      </c>
      <c r="E148" s="184">
        <v>1</v>
      </c>
      <c r="F148" s="191"/>
      <c r="G148" s="189">
        <f>ROUND(E148*F148,2)</f>
        <v>0</v>
      </c>
      <c r="H148" s="189">
        <v>0</v>
      </c>
      <c r="I148" s="189">
        <f>ROUND(E148*H148,2)</f>
        <v>0</v>
      </c>
      <c r="J148" s="189">
        <v>0</v>
      </c>
      <c r="K148" s="189">
        <f>ROUND(E148*J148,2)</f>
        <v>0</v>
      </c>
      <c r="L148" s="190"/>
      <c r="M148" s="207" t="s">
        <v>232</v>
      </c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 t="s">
        <v>233</v>
      </c>
      <c r="AF148" s="165" t="s">
        <v>341</v>
      </c>
      <c r="AG148" s="165"/>
      <c r="AH148" s="165"/>
      <c r="AI148" s="165"/>
      <c r="AJ148" s="165"/>
      <c r="AK148" s="165"/>
      <c r="AL148" s="165"/>
      <c r="AM148" s="165">
        <v>21</v>
      </c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204"/>
      <c r="B149" s="177"/>
      <c r="C149" s="300"/>
      <c r="D149" s="301"/>
      <c r="E149" s="302"/>
      <c r="F149" s="303"/>
      <c r="G149" s="304"/>
      <c r="H149" s="189"/>
      <c r="I149" s="189"/>
      <c r="J149" s="189"/>
      <c r="K149" s="189"/>
      <c r="L149" s="190"/>
      <c r="M149" s="207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x14ac:dyDescent="0.2">
      <c r="A150" s="203" t="s">
        <v>187</v>
      </c>
      <c r="B150" s="175" t="s">
        <v>77</v>
      </c>
      <c r="C150" s="199" t="s">
        <v>81</v>
      </c>
      <c r="D150" s="179"/>
      <c r="E150" s="183"/>
      <c r="F150" s="316">
        <f>SUM(G151:G168)</f>
        <v>0</v>
      </c>
      <c r="G150" s="317"/>
      <c r="H150" s="187"/>
      <c r="I150" s="187">
        <f>SUM(I151:I168)</f>
        <v>0</v>
      </c>
      <c r="J150" s="187"/>
      <c r="K150" s="187">
        <f>SUM(K151:K168)</f>
        <v>0</v>
      </c>
      <c r="L150" s="188"/>
      <c r="M150" s="206"/>
      <c r="AE150" t="s">
        <v>188</v>
      </c>
    </row>
    <row r="151" spans="1:60" outlineLevel="1" x14ac:dyDescent="0.2">
      <c r="A151" s="205">
        <v>70</v>
      </c>
      <c r="B151" s="176" t="s">
        <v>1045</v>
      </c>
      <c r="C151" s="200" t="s">
        <v>1262</v>
      </c>
      <c r="D151" s="180" t="s">
        <v>967</v>
      </c>
      <c r="E151" s="184">
        <v>90</v>
      </c>
      <c r="F151" s="191"/>
      <c r="G151" s="189">
        <f>ROUND(E151*F151,2)</f>
        <v>0</v>
      </c>
      <c r="H151" s="189">
        <v>0</v>
      </c>
      <c r="I151" s="189">
        <f>ROUND(E151*H151,2)</f>
        <v>0</v>
      </c>
      <c r="J151" s="189">
        <v>0</v>
      </c>
      <c r="K151" s="189">
        <f>ROUND(E151*J151,2)</f>
        <v>0</v>
      </c>
      <c r="L151" s="190"/>
      <c r="M151" s="207" t="s">
        <v>232</v>
      </c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 t="s">
        <v>233</v>
      </c>
      <c r="AF151" s="165" t="s">
        <v>341</v>
      </c>
      <c r="AG151" s="165"/>
      <c r="AH151" s="165"/>
      <c r="AI151" s="165"/>
      <c r="AJ151" s="165"/>
      <c r="AK151" s="165"/>
      <c r="AL151" s="165"/>
      <c r="AM151" s="165">
        <v>21</v>
      </c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4"/>
      <c r="B152" s="177"/>
      <c r="C152" s="300"/>
      <c r="D152" s="301"/>
      <c r="E152" s="302"/>
      <c r="F152" s="303"/>
      <c r="G152" s="304"/>
      <c r="H152" s="189"/>
      <c r="I152" s="189"/>
      <c r="J152" s="189"/>
      <c r="K152" s="189"/>
      <c r="L152" s="190"/>
      <c r="M152" s="207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205">
        <v>71</v>
      </c>
      <c r="B153" s="176" t="s">
        <v>1047</v>
      </c>
      <c r="C153" s="200" t="s">
        <v>1263</v>
      </c>
      <c r="D153" s="180" t="s">
        <v>967</v>
      </c>
      <c r="E153" s="184">
        <v>3</v>
      </c>
      <c r="F153" s="191"/>
      <c r="G153" s="189">
        <f>ROUND(E153*F153,2)</f>
        <v>0</v>
      </c>
      <c r="H153" s="189">
        <v>0</v>
      </c>
      <c r="I153" s="189">
        <f>ROUND(E153*H153,2)</f>
        <v>0</v>
      </c>
      <c r="J153" s="189">
        <v>0</v>
      </c>
      <c r="K153" s="189">
        <f>ROUND(E153*J153,2)</f>
        <v>0</v>
      </c>
      <c r="L153" s="190"/>
      <c r="M153" s="207" t="s">
        <v>232</v>
      </c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 t="s">
        <v>233</v>
      </c>
      <c r="AF153" s="165" t="s">
        <v>341</v>
      </c>
      <c r="AG153" s="165"/>
      <c r="AH153" s="165"/>
      <c r="AI153" s="165"/>
      <c r="AJ153" s="165"/>
      <c r="AK153" s="165"/>
      <c r="AL153" s="165"/>
      <c r="AM153" s="165">
        <v>21</v>
      </c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204"/>
      <c r="B154" s="177"/>
      <c r="C154" s="300"/>
      <c r="D154" s="301"/>
      <c r="E154" s="302"/>
      <c r="F154" s="303"/>
      <c r="G154" s="304"/>
      <c r="H154" s="189"/>
      <c r="I154" s="189"/>
      <c r="J154" s="189"/>
      <c r="K154" s="189"/>
      <c r="L154" s="190"/>
      <c r="M154" s="207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205">
        <v>72</v>
      </c>
      <c r="B155" s="176" t="s">
        <v>1049</v>
      </c>
      <c r="C155" s="200" t="s">
        <v>1264</v>
      </c>
      <c r="D155" s="180" t="s">
        <v>967</v>
      </c>
      <c r="E155" s="184">
        <v>87</v>
      </c>
      <c r="F155" s="191"/>
      <c r="G155" s="189">
        <f>ROUND(E155*F155,2)</f>
        <v>0</v>
      </c>
      <c r="H155" s="189">
        <v>0</v>
      </c>
      <c r="I155" s="189">
        <f>ROUND(E155*H155,2)</f>
        <v>0</v>
      </c>
      <c r="J155" s="189">
        <v>0</v>
      </c>
      <c r="K155" s="189">
        <f>ROUND(E155*J155,2)</f>
        <v>0</v>
      </c>
      <c r="L155" s="190"/>
      <c r="M155" s="207" t="s">
        <v>232</v>
      </c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 t="s">
        <v>233</v>
      </c>
      <c r="AF155" s="165" t="s">
        <v>341</v>
      </c>
      <c r="AG155" s="165"/>
      <c r="AH155" s="165"/>
      <c r="AI155" s="165"/>
      <c r="AJ155" s="165"/>
      <c r="AK155" s="165"/>
      <c r="AL155" s="165"/>
      <c r="AM155" s="165">
        <v>21</v>
      </c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204"/>
      <c r="B156" s="177"/>
      <c r="C156" s="300"/>
      <c r="D156" s="301"/>
      <c r="E156" s="302"/>
      <c r="F156" s="303"/>
      <c r="G156" s="304"/>
      <c r="H156" s="189"/>
      <c r="I156" s="189"/>
      <c r="J156" s="189"/>
      <c r="K156" s="189"/>
      <c r="L156" s="190"/>
      <c r="M156" s="207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205">
        <v>73</v>
      </c>
      <c r="B157" s="176" t="s">
        <v>1051</v>
      </c>
      <c r="C157" s="200" t="s">
        <v>1265</v>
      </c>
      <c r="D157" s="180" t="s">
        <v>967</v>
      </c>
      <c r="E157" s="184">
        <v>90</v>
      </c>
      <c r="F157" s="191"/>
      <c r="G157" s="189">
        <f>ROUND(E157*F157,2)</f>
        <v>0</v>
      </c>
      <c r="H157" s="189">
        <v>0</v>
      </c>
      <c r="I157" s="189">
        <f>ROUND(E157*H157,2)</f>
        <v>0</v>
      </c>
      <c r="J157" s="189">
        <v>0</v>
      </c>
      <c r="K157" s="189">
        <f>ROUND(E157*J157,2)</f>
        <v>0</v>
      </c>
      <c r="L157" s="190"/>
      <c r="M157" s="207" t="s">
        <v>232</v>
      </c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 t="s">
        <v>233</v>
      </c>
      <c r="AF157" s="165" t="s">
        <v>341</v>
      </c>
      <c r="AG157" s="165"/>
      <c r="AH157" s="165"/>
      <c r="AI157" s="165"/>
      <c r="AJ157" s="165"/>
      <c r="AK157" s="165"/>
      <c r="AL157" s="165"/>
      <c r="AM157" s="165">
        <v>21</v>
      </c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204"/>
      <c r="B158" s="177"/>
      <c r="C158" s="300"/>
      <c r="D158" s="301"/>
      <c r="E158" s="302"/>
      <c r="F158" s="303"/>
      <c r="G158" s="304"/>
      <c r="H158" s="189"/>
      <c r="I158" s="189"/>
      <c r="J158" s="189"/>
      <c r="K158" s="189"/>
      <c r="L158" s="190"/>
      <c r="M158" s="207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205">
        <v>74</v>
      </c>
      <c r="B159" s="176" t="s">
        <v>1053</v>
      </c>
      <c r="C159" s="200" t="s">
        <v>1266</v>
      </c>
      <c r="D159" s="180" t="s">
        <v>967</v>
      </c>
      <c r="E159" s="184">
        <v>3</v>
      </c>
      <c r="F159" s="191"/>
      <c r="G159" s="189">
        <f>ROUND(E159*F159,2)</f>
        <v>0</v>
      </c>
      <c r="H159" s="189">
        <v>0</v>
      </c>
      <c r="I159" s="189">
        <f>ROUND(E159*H159,2)</f>
        <v>0</v>
      </c>
      <c r="J159" s="189">
        <v>0</v>
      </c>
      <c r="K159" s="189">
        <f>ROUND(E159*J159,2)</f>
        <v>0</v>
      </c>
      <c r="L159" s="190"/>
      <c r="M159" s="207" t="s">
        <v>232</v>
      </c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 t="s">
        <v>233</v>
      </c>
      <c r="AF159" s="165" t="s">
        <v>341</v>
      </c>
      <c r="AG159" s="165"/>
      <c r="AH159" s="165"/>
      <c r="AI159" s="165"/>
      <c r="AJ159" s="165"/>
      <c r="AK159" s="165"/>
      <c r="AL159" s="165"/>
      <c r="AM159" s="165">
        <v>21</v>
      </c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204"/>
      <c r="B160" s="177"/>
      <c r="C160" s="300"/>
      <c r="D160" s="301"/>
      <c r="E160" s="302"/>
      <c r="F160" s="303"/>
      <c r="G160" s="304"/>
      <c r="H160" s="189"/>
      <c r="I160" s="189"/>
      <c r="J160" s="189"/>
      <c r="K160" s="189"/>
      <c r="L160" s="190"/>
      <c r="M160" s="207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205">
        <v>75</v>
      </c>
      <c r="B161" s="176" t="s">
        <v>1054</v>
      </c>
      <c r="C161" s="200" t="s">
        <v>1267</v>
      </c>
      <c r="D161" s="180" t="s">
        <v>967</v>
      </c>
      <c r="E161" s="184">
        <v>2</v>
      </c>
      <c r="F161" s="191"/>
      <c r="G161" s="189">
        <f>ROUND(E161*F161,2)</f>
        <v>0</v>
      </c>
      <c r="H161" s="189">
        <v>0</v>
      </c>
      <c r="I161" s="189">
        <f>ROUND(E161*H161,2)</f>
        <v>0</v>
      </c>
      <c r="J161" s="189">
        <v>0</v>
      </c>
      <c r="K161" s="189">
        <f>ROUND(E161*J161,2)</f>
        <v>0</v>
      </c>
      <c r="L161" s="190"/>
      <c r="M161" s="207" t="s">
        <v>232</v>
      </c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 t="s">
        <v>233</v>
      </c>
      <c r="AF161" s="165" t="s">
        <v>341</v>
      </c>
      <c r="AG161" s="165"/>
      <c r="AH161" s="165"/>
      <c r="AI161" s="165"/>
      <c r="AJ161" s="165"/>
      <c r="AK161" s="165"/>
      <c r="AL161" s="165"/>
      <c r="AM161" s="165">
        <v>21</v>
      </c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204"/>
      <c r="B162" s="177"/>
      <c r="C162" s="300"/>
      <c r="D162" s="301"/>
      <c r="E162" s="302"/>
      <c r="F162" s="303"/>
      <c r="G162" s="304"/>
      <c r="H162" s="189"/>
      <c r="I162" s="189"/>
      <c r="J162" s="189"/>
      <c r="K162" s="189"/>
      <c r="L162" s="190"/>
      <c r="M162" s="207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205">
        <v>76</v>
      </c>
      <c r="B163" s="176" t="s">
        <v>1268</v>
      </c>
      <c r="C163" s="200" t="s">
        <v>1269</v>
      </c>
      <c r="D163" s="180" t="s">
        <v>967</v>
      </c>
      <c r="E163" s="184">
        <v>12</v>
      </c>
      <c r="F163" s="191"/>
      <c r="G163" s="189">
        <f>ROUND(E163*F163,2)</f>
        <v>0</v>
      </c>
      <c r="H163" s="189">
        <v>0</v>
      </c>
      <c r="I163" s="189">
        <f>ROUND(E163*H163,2)</f>
        <v>0</v>
      </c>
      <c r="J163" s="189">
        <v>0</v>
      </c>
      <c r="K163" s="189">
        <f>ROUND(E163*J163,2)</f>
        <v>0</v>
      </c>
      <c r="L163" s="190"/>
      <c r="M163" s="207" t="s">
        <v>232</v>
      </c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 t="s">
        <v>233</v>
      </c>
      <c r="AF163" s="165" t="s">
        <v>341</v>
      </c>
      <c r="AG163" s="165"/>
      <c r="AH163" s="165"/>
      <c r="AI163" s="165"/>
      <c r="AJ163" s="165"/>
      <c r="AK163" s="165"/>
      <c r="AL163" s="165"/>
      <c r="AM163" s="165">
        <v>21</v>
      </c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204"/>
      <c r="B164" s="177"/>
      <c r="C164" s="300"/>
      <c r="D164" s="301"/>
      <c r="E164" s="302"/>
      <c r="F164" s="303"/>
      <c r="G164" s="304"/>
      <c r="H164" s="189"/>
      <c r="I164" s="189"/>
      <c r="J164" s="189"/>
      <c r="K164" s="189"/>
      <c r="L164" s="190"/>
      <c r="M164" s="207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205">
        <v>77</v>
      </c>
      <c r="B165" s="176" t="s">
        <v>1125</v>
      </c>
      <c r="C165" s="200" t="s">
        <v>1270</v>
      </c>
      <c r="D165" s="180" t="s">
        <v>967</v>
      </c>
      <c r="E165" s="184">
        <v>270</v>
      </c>
      <c r="F165" s="191"/>
      <c r="G165" s="189">
        <f>ROUND(E165*F165,2)</f>
        <v>0</v>
      </c>
      <c r="H165" s="189">
        <v>0</v>
      </c>
      <c r="I165" s="189">
        <f>ROUND(E165*H165,2)</f>
        <v>0</v>
      </c>
      <c r="J165" s="189">
        <v>0</v>
      </c>
      <c r="K165" s="189">
        <f>ROUND(E165*J165,2)</f>
        <v>0</v>
      </c>
      <c r="L165" s="190"/>
      <c r="M165" s="207" t="s">
        <v>232</v>
      </c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 t="s">
        <v>233</v>
      </c>
      <c r="AF165" s="165" t="s">
        <v>341</v>
      </c>
      <c r="AG165" s="165"/>
      <c r="AH165" s="165"/>
      <c r="AI165" s="165"/>
      <c r="AJ165" s="165"/>
      <c r="AK165" s="165"/>
      <c r="AL165" s="165"/>
      <c r="AM165" s="165">
        <v>21</v>
      </c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204"/>
      <c r="B166" s="177"/>
      <c r="C166" s="300"/>
      <c r="D166" s="301"/>
      <c r="E166" s="302"/>
      <c r="F166" s="303"/>
      <c r="G166" s="304"/>
      <c r="H166" s="189"/>
      <c r="I166" s="189"/>
      <c r="J166" s="189"/>
      <c r="K166" s="189"/>
      <c r="L166" s="190"/>
      <c r="M166" s="207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205">
        <v>78</v>
      </c>
      <c r="B167" s="176" t="s">
        <v>1271</v>
      </c>
      <c r="C167" s="200" t="s">
        <v>1218</v>
      </c>
      <c r="D167" s="180" t="s">
        <v>967</v>
      </c>
      <c r="E167" s="184">
        <v>1</v>
      </c>
      <c r="F167" s="191"/>
      <c r="G167" s="189">
        <f>ROUND(E167*F167,2)</f>
        <v>0</v>
      </c>
      <c r="H167" s="189">
        <v>0</v>
      </c>
      <c r="I167" s="189">
        <f>ROUND(E167*H167,2)</f>
        <v>0</v>
      </c>
      <c r="J167" s="189">
        <v>0</v>
      </c>
      <c r="K167" s="189">
        <f>ROUND(E167*J167,2)</f>
        <v>0</v>
      </c>
      <c r="L167" s="190"/>
      <c r="M167" s="207" t="s">
        <v>232</v>
      </c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 t="s">
        <v>233</v>
      </c>
      <c r="AF167" s="165" t="s">
        <v>341</v>
      </c>
      <c r="AG167" s="165"/>
      <c r="AH167" s="165"/>
      <c r="AI167" s="165"/>
      <c r="AJ167" s="165"/>
      <c r="AK167" s="165"/>
      <c r="AL167" s="165"/>
      <c r="AM167" s="165">
        <v>21</v>
      </c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204"/>
      <c r="B168" s="177"/>
      <c r="C168" s="300"/>
      <c r="D168" s="301"/>
      <c r="E168" s="302"/>
      <c r="F168" s="303"/>
      <c r="G168" s="304"/>
      <c r="H168" s="189"/>
      <c r="I168" s="189"/>
      <c r="J168" s="189"/>
      <c r="K168" s="189"/>
      <c r="L168" s="190"/>
      <c r="M168" s="207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x14ac:dyDescent="0.2">
      <c r="A169" s="203" t="s">
        <v>187</v>
      </c>
      <c r="B169" s="175" t="s">
        <v>86</v>
      </c>
      <c r="C169" s="199" t="s">
        <v>89</v>
      </c>
      <c r="D169" s="179"/>
      <c r="E169" s="183"/>
      <c r="F169" s="316">
        <f>SUM(G170:G173)</f>
        <v>0</v>
      </c>
      <c r="G169" s="317"/>
      <c r="H169" s="187"/>
      <c r="I169" s="187">
        <f>SUM(I170:I173)</f>
        <v>0</v>
      </c>
      <c r="J169" s="187"/>
      <c r="K169" s="187">
        <f>SUM(K170:K173)</f>
        <v>0</v>
      </c>
      <c r="L169" s="188"/>
      <c r="M169" s="206"/>
      <c r="AE169" t="s">
        <v>188</v>
      </c>
    </row>
    <row r="170" spans="1:60" outlineLevel="1" x14ac:dyDescent="0.2">
      <c r="A170" s="205">
        <v>79</v>
      </c>
      <c r="B170" s="176" t="s">
        <v>1125</v>
      </c>
      <c r="C170" s="200" t="s">
        <v>1272</v>
      </c>
      <c r="D170" s="180" t="s">
        <v>746</v>
      </c>
      <c r="E170" s="184">
        <v>12</v>
      </c>
      <c r="F170" s="191"/>
      <c r="G170" s="189">
        <f>ROUND(E170*F170,2)</f>
        <v>0</v>
      </c>
      <c r="H170" s="189">
        <v>0</v>
      </c>
      <c r="I170" s="189">
        <f>ROUND(E170*H170,2)</f>
        <v>0</v>
      </c>
      <c r="J170" s="189">
        <v>0</v>
      </c>
      <c r="K170" s="189">
        <f>ROUND(E170*J170,2)</f>
        <v>0</v>
      </c>
      <c r="L170" s="190"/>
      <c r="M170" s="207" t="s">
        <v>232</v>
      </c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 t="s">
        <v>233</v>
      </c>
      <c r="AF170" s="165" t="s">
        <v>404</v>
      </c>
      <c r="AG170" s="165"/>
      <c r="AH170" s="165"/>
      <c r="AI170" s="165"/>
      <c r="AJ170" s="165"/>
      <c r="AK170" s="165"/>
      <c r="AL170" s="165"/>
      <c r="AM170" s="165">
        <v>21</v>
      </c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204"/>
      <c r="B171" s="177"/>
      <c r="C171" s="300"/>
      <c r="D171" s="301"/>
      <c r="E171" s="302"/>
      <c r="F171" s="303"/>
      <c r="G171" s="304"/>
      <c r="H171" s="189"/>
      <c r="I171" s="189"/>
      <c r="J171" s="189"/>
      <c r="K171" s="189"/>
      <c r="L171" s="190"/>
      <c r="M171" s="207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205">
        <v>80</v>
      </c>
      <c r="B172" s="176" t="s">
        <v>1125</v>
      </c>
      <c r="C172" s="200" t="s">
        <v>1273</v>
      </c>
      <c r="D172" s="180" t="s">
        <v>746</v>
      </c>
      <c r="E172" s="184">
        <v>12</v>
      </c>
      <c r="F172" s="191"/>
      <c r="G172" s="189">
        <f>ROUND(E172*F172,2)</f>
        <v>0</v>
      </c>
      <c r="H172" s="189">
        <v>0</v>
      </c>
      <c r="I172" s="189">
        <f>ROUND(E172*H172,2)</f>
        <v>0</v>
      </c>
      <c r="J172" s="189">
        <v>0</v>
      </c>
      <c r="K172" s="189">
        <f>ROUND(E172*J172,2)</f>
        <v>0</v>
      </c>
      <c r="L172" s="190"/>
      <c r="M172" s="207" t="s">
        <v>232</v>
      </c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 t="s">
        <v>233</v>
      </c>
      <c r="AF172" s="165" t="s">
        <v>404</v>
      </c>
      <c r="AG172" s="165"/>
      <c r="AH172" s="165"/>
      <c r="AI172" s="165"/>
      <c r="AJ172" s="165"/>
      <c r="AK172" s="165"/>
      <c r="AL172" s="165"/>
      <c r="AM172" s="165">
        <v>21</v>
      </c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ht="13.5" outlineLevel="1" thickBot="1" x14ac:dyDescent="0.25">
      <c r="A173" s="215"/>
      <c r="B173" s="216"/>
      <c r="C173" s="311"/>
      <c r="D173" s="312"/>
      <c r="E173" s="313"/>
      <c r="F173" s="314"/>
      <c r="G173" s="315"/>
      <c r="H173" s="217"/>
      <c r="I173" s="217"/>
      <c r="J173" s="217"/>
      <c r="K173" s="217"/>
      <c r="L173" s="218"/>
      <c r="M173" s="219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x14ac:dyDescent="0.2">
      <c r="A174" s="166"/>
      <c r="B174" s="178" t="s">
        <v>771</v>
      </c>
      <c r="C174" s="202" t="s">
        <v>771</v>
      </c>
      <c r="D174" s="182"/>
      <c r="E174" s="186"/>
      <c r="F174" s="192"/>
      <c r="G174" s="192"/>
      <c r="H174" s="192"/>
      <c r="I174" s="192"/>
      <c r="J174" s="192"/>
      <c r="K174" s="192"/>
      <c r="L174" s="193"/>
      <c r="M174" s="192"/>
    </row>
    <row r="175" spans="1:60" hidden="1" x14ac:dyDescent="0.2">
      <c r="C175" s="80"/>
      <c r="D175" s="144"/>
    </row>
    <row r="176" spans="1:60" ht="13.5" hidden="1" thickBot="1" x14ac:dyDescent="0.25">
      <c r="A176" s="194"/>
      <c r="B176" s="195" t="s">
        <v>772</v>
      </c>
      <c r="C176" s="223"/>
      <c r="D176" s="196"/>
      <c r="E176" s="197"/>
      <c r="F176" s="197"/>
      <c r="G176" s="198">
        <f>F8+F58+F150+F169</f>
        <v>0</v>
      </c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88">
    <mergeCell ref="C168:G168"/>
    <mergeCell ref="F169:G169"/>
    <mergeCell ref="C171:G171"/>
    <mergeCell ref="C173:G173"/>
    <mergeCell ref="C156:G156"/>
    <mergeCell ref="C158:G158"/>
    <mergeCell ref="C160:G160"/>
    <mergeCell ref="C162:G162"/>
    <mergeCell ref="C164:G164"/>
    <mergeCell ref="C166:G166"/>
    <mergeCell ref="C154:G154"/>
    <mergeCell ref="C133:G133"/>
    <mergeCell ref="C135:G135"/>
    <mergeCell ref="C137:G137"/>
    <mergeCell ref="C139:G139"/>
    <mergeCell ref="C141:G141"/>
    <mergeCell ref="C143:G143"/>
    <mergeCell ref="C145:G145"/>
    <mergeCell ref="C147:G147"/>
    <mergeCell ref="C149:G149"/>
    <mergeCell ref="F150:G150"/>
    <mergeCell ref="C152:G152"/>
    <mergeCell ref="C131:G131"/>
    <mergeCell ref="C110:G110"/>
    <mergeCell ref="C112:G112"/>
    <mergeCell ref="C114:G114"/>
    <mergeCell ref="C115:G115"/>
    <mergeCell ref="C117:G117"/>
    <mergeCell ref="C119:G119"/>
    <mergeCell ref="C121:G121"/>
    <mergeCell ref="C123:G123"/>
    <mergeCell ref="C125:G125"/>
    <mergeCell ref="C127:G127"/>
    <mergeCell ref="C129:G129"/>
    <mergeCell ref="C108:G108"/>
    <mergeCell ref="C86:G86"/>
    <mergeCell ref="C88:G88"/>
    <mergeCell ref="C90:G90"/>
    <mergeCell ref="C92:G92"/>
    <mergeCell ref="C94:G94"/>
    <mergeCell ref="C96:G96"/>
    <mergeCell ref="C98:G98"/>
    <mergeCell ref="C100:G100"/>
    <mergeCell ref="C102:G102"/>
    <mergeCell ref="C104:G104"/>
    <mergeCell ref="C106:G106"/>
    <mergeCell ref="C84:G84"/>
    <mergeCell ref="C62:G62"/>
    <mergeCell ref="C64:G64"/>
    <mergeCell ref="C66:G66"/>
    <mergeCell ref="C68:G68"/>
    <mergeCell ref="C70:G70"/>
    <mergeCell ref="C72:G72"/>
    <mergeCell ref="C74:G74"/>
    <mergeCell ref="C76:G76"/>
    <mergeCell ref="C78:G78"/>
    <mergeCell ref="C80:G80"/>
    <mergeCell ref="C82:G82"/>
    <mergeCell ref="C60:G60"/>
    <mergeCell ref="C39:G39"/>
    <mergeCell ref="C41:G41"/>
    <mergeCell ref="C43:G43"/>
    <mergeCell ref="C45:G45"/>
    <mergeCell ref="C47:G47"/>
    <mergeCell ref="C49:G49"/>
    <mergeCell ref="C51:G51"/>
    <mergeCell ref="C53:G53"/>
    <mergeCell ref="C55:G55"/>
    <mergeCell ref="C57:G57"/>
    <mergeCell ref="F58:G58"/>
    <mergeCell ref="C37:G37"/>
    <mergeCell ref="C16:G16"/>
    <mergeCell ref="C18:G18"/>
    <mergeCell ref="C20:G20"/>
    <mergeCell ref="C22:G22"/>
    <mergeCell ref="C24:G24"/>
    <mergeCell ref="C26:G26"/>
    <mergeCell ref="C28:G28"/>
    <mergeCell ref="C29:G29"/>
    <mergeCell ref="C31:G31"/>
    <mergeCell ref="C33:G33"/>
    <mergeCell ref="C35:G35"/>
    <mergeCell ref="C14:G14"/>
    <mergeCell ref="A1:G1"/>
    <mergeCell ref="C7:G7"/>
    <mergeCell ref="F8:G8"/>
    <mergeCell ref="C10:G10"/>
    <mergeCell ref="C12:G12"/>
  </mergeCells>
  <pageMargins left="0.59055118110236204" right="0.39370078740157499" top="0.78740157499999996" bottom="0.78740157499999996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171</v>
      </c>
      <c r="C4" s="171" t="s">
        <v>172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SUMIF(AM8:AM179,AN5,G8:G179)</f>
        <v>0</v>
      </c>
      <c r="AO6">
        <f>SUMIF(AM8:AM179,AO5,G8:G179)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75</v>
      </c>
      <c r="C8" s="199" t="s">
        <v>76</v>
      </c>
      <c r="D8" s="179"/>
      <c r="E8" s="183"/>
      <c r="F8" s="330">
        <f>SUM(G9:G176)</f>
        <v>0</v>
      </c>
      <c r="G8" s="331"/>
      <c r="H8" s="187"/>
      <c r="I8" s="187">
        <f>SUM(I9:I176)</f>
        <v>1.3800000000000001</v>
      </c>
      <c r="J8" s="187"/>
      <c r="K8" s="187">
        <f>SUM(K9:K176)</f>
        <v>0</v>
      </c>
      <c r="L8" s="188"/>
      <c r="M8" s="206"/>
      <c r="AE8" t="s">
        <v>188</v>
      </c>
    </row>
    <row r="9" spans="1:60" outlineLevel="1" x14ac:dyDescent="0.2">
      <c r="A9" s="205">
        <v>1</v>
      </c>
      <c r="B9" s="176" t="s">
        <v>1274</v>
      </c>
      <c r="C9" s="200" t="s">
        <v>1275</v>
      </c>
      <c r="D9" s="180" t="s">
        <v>231</v>
      </c>
      <c r="E9" s="184">
        <v>160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234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4"/>
      <c r="B10" s="177"/>
      <c r="C10" s="300"/>
      <c r="D10" s="301"/>
      <c r="E10" s="302"/>
      <c r="F10" s="303"/>
      <c r="G10" s="304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5">
        <v>2</v>
      </c>
      <c r="B11" s="176" t="s">
        <v>1276</v>
      </c>
      <c r="C11" s="200" t="s">
        <v>1277</v>
      </c>
      <c r="D11" s="180" t="s">
        <v>413</v>
      </c>
      <c r="E11" s="184">
        <v>1</v>
      </c>
      <c r="F11" s="191"/>
      <c r="G11" s="189">
        <f>ROUND(E11*F11,2)</f>
        <v>0</v>
      </c>
      <c r="H11" s="189">
        <v>0</v>
      </c>
      <c r="I11" s="189">
        <f>ROUND(E11*H11,2)</f>
        <v>0</v>
      </c>
      <c r="J11" s="189">
        <v>0</v>
      </c>
      <c r="K11" s="189">
        <f>ROUND(E11*J11,2)</f>
        <v>0</v>
      </c>
      <c r="L11" s="190"/>
      <c r="M11" s="207" t="s">
        <v>232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233</v>
      </c>
      <c r="AF11" s="165" t="s">
        <v>234</v>
      </c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5">
        <v>3</v>
      </c>
      <c r="B13" s="176" t="s">
        <v>1278</v>
      </c>
      <c r="C13" s="200" t="s">
        <v>1279</v>
      </c>
      <c r="D13" s="180" t="s">
        <v>413</v>
      </c>
      <c r="E13" s="184">
        <v>1</v>
      </c>
      <c r="F13" s="191"/>
      <c r="G13" s="189">
        <f>ROUND(E13*F13,2)</f>
        <v>0</v>
      </c>
      <c r="H13" s="189">
        <v>0</v>
      </c>
      <c r="I13" s="189">
        <f>ROUND(E13*H13,2)</f>
        <v>0</v>
      </c>
      <c r="J13" s="189">
        <v>0</v>
      </c>
      <c r="K13" s="189">
        <f>ROUND(E13*J13,2)</f>
        <v>0</v>
      </c>
      <c r="L13" s="190"/>
      <c r="M13" s="207" t="s">
        <v>232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233</v>
      </c>
      <c r="AF13" s="165" t="s">
        <v>234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177"/>
      <c r="C14" s="300"/>
      <c r="D14" s="301"/>
      <c r="E14" s="302"/>
      <c r="F14" s="303"/>
      <c r="G14" s="304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4</v>
      </c>
      <c r="B15" s="176" t="s">
        <v>1280</v>
      </c>
      <c r="C15" s="200" t="s">
        <v>1281</v>
      </c>
      <c r="D15" s="180" t="s">
        <v>413</v>
      </c>
      <c r="E15" s="184">
        <v>4</v>
      </c>
      <c r="F15" s="191"/>
      <c r="G15" s="189">
        <f>ROUND(E15*F15,2)</f>
        <v>0</v>
      </c>
      <c r="H15" s="189">
        <v>0</v>
      </c>
      <c r="I15" s="189">
        <f>ROUND(E15*H15,2)</f>
        <v>0</v>
      </c>
      <c r="J15" s="189">
        <v>0</v>
      </c>
      <c r="K15" s="189">
        <f>ROUND(E15*J15,2)</f>
        <v>0</v>
      </c>
      <c r="L15" s="190"/>
      <c r="M15" s="207" t="s">
        <v>232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233</v>
      </c>
      <c r="AF15" s="165" t="s">
        <v>234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00"/>
      <c r="D16" s="301"/>
      <c r="E16" s="302"/>
      <c r="F16" s="303"/>
      <c r="G16" s="304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5">
        <v>5</v>
      </c>
      <c r="B17" s="176" t="s">
        <v>1282</v>
      </c>
      <c r="C17" s="200" t="s">
        <v>1283</v>
      </c>
      <c r="D17" s="180" t="s">
        <v>413</v>
      </c>
      <c r="E17" s="184">
        <v>2</v>
      </c>
      <c r="F17" s="191"/>
      <c r="G17" s="189">
        <f>ROUND(E17*F17,2)</f>
        <v>0</v>
      </c>
      <c r="H17" s="189">
        <v>0</v>
      </c>
      <c r="I17" s="189">
        <f>ROUND(E17*H17,2)</f>
        <v>0</v>
      </c>
      <c r="J17" s="189">
        <v>0</v>
      </c>
      <c r="K17" s="189">
        <f>ROUND(E17*J17,2)</f>
        <v>0</v>
      </c>
      <c r="L17" s="190"/>
      <c r="M17" s="207" t="s">
        <v>232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233</v>
      </c>
      <c r="AF17" s="165" t="s">
        <v>234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5">
        <v>6</v>
      </c>
      <c r="B19" s="176" t="s">
        <v>1284</v>
      </c>
      <c r="C19" s="200" t="s">
        <v>1285</v>
      </c>
      <c r="D19" s="180" t="s">
        <v>413</v>
      </c>
      <c r="E19" s="184">
        <v>3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234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5">
        <v>7</v>
      </c>
      <c r="B21" s="176" t="s">
        <v>1286</v>
      </c>
      <c r="C21" s="200" t="s">
        <v>1287</v>
      </c>
      <c r="D21" s="180" t="s">
        <v>413</v>
      </c>
      <c r="E21" s="184">
        <v>3</v>
      </c>
      <c r="F21" s="191"/>
      <c r="G21" s="189">
        <f>ROUND(E21*F21,2)</f>
        <v>0</v>
      </c>
      <c r="H21" s="189">
        <v>0</v>
      </c>
      <c r="I21" s="189">
        <f>ROUND(E21*H21,2)</f>
        <v>0</v>
      </c>
      <c r="J21" s="189">
        <v>0</v>
      </c>
      <c r="K21" s="189">
        <f>ROUND(E21*J21,2)</f>
        <v>0</v>
      </c>
      <c r="L21" s="190"/>
      <c r="M21" s="207" t="s">
        <v>232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233</v>
      </c>
      <c r="AF21" s="165" t="s">
        <v>234</v>
      </c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5">
        <v>8</v>
      </c>
      <c r="B23" s="176" t="s">
        <v>1288</v>
      </c>
      <c r="C23" s="200" t="s">
        <v>1289</v>
      </c>
      <c r="D23" s="180" t="s">
        <v>413</v>
      </c>
      <c r="E23" s="184">
        <v>251</v>
      </c>
      <c r="F23" s="191"/>
      <c r="G23" s="189">
        <f>ROUND(E23*F23,2)</f>
        <v>0</v>
      </c>
      <c r="H23" s="189">
        <v>0</v>
      </c>
      <c r="I23" s="189">
        <f>ROUND(E23*H23,2)</f>
        <v>0</v>
      </c>
      <c r="J23" s="189">
        <v>0</v>
      </c>
      <c r="K23" s="189">
        <f>ROUND(E23*J23,2)</f>
        <v>0</v>
      </c>
      <c r="L23" s="190"/>
      <c r="M23" s="207" t="s">
        <v>232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233</v>
      </c>
      <c r="AF23" s="165" t="s">
        <v>234</v>
      </c>
      <c r="AG23" s="165"/>
      <c r="AH23" s="165"/>
      <c r="AI23" s="165"/>
      <c r="AJ23" s="165"/>
      <c r="AK23" s="165"/>
      <c r="AL23" s="165"/>
      <c r="AM23" s="165">
        <v>21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9</v>
      </c>
      <c r="B25" s="176" t="s">
        <v>1290</v>
      </c>
      <c r="C25" s="200" t="s">
        <v>1291</v>
      </c>
      <c r="D25" s="180" t="s">
        <v>413</v>
      </c>
      <c r="E25" s="184">
        <v>3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234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5">
        <v>10</v>
      </c>
      <c r="B27" s="176" t="s">
        <v>1292</v>
      </c>
      <c r="C27" s="200" t="s">
        <v>1293</v>
      </c>
      <c r="D27" s="180" t="s">
        <v>413</v>
      </c>
      <c r="E27" s="184">
        <v>67</v>
      </c>
      <c r="F27" s="191"/>
      <c r="G27" s="189">
        <f>ROUND(E27*F27,2)</f>
        <v>0</v>
      </c>
      <c r="H27" s="189">
        <v>0</v>
      </c>
      <c r="I27" s="189">
        <f>ROUND(E27*H27,2)</f>
        <v>0</v>
      </c>
      <c r="J27" s="189">
        <v>0</v>
      </c>
      <c r="K27" s="189">
        <f>ROUND(E27*J27,2)</f>
        <v>0</v>
      </c>
      <c r="L27" s="190"/>
      <c r="M27" s="207" t="s">
        <v>232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233</v>
      </c>
      <c r="AF27" s="165" t="s">
        <v>234</v>
      </c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00"/>
      <c r="D28" s="301"/>
      <c r="E28" s="302"/>
      <c r="F28" s="303"/>
      <c r="G28" s="304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5">
        <v>11</v>
      </c>
      <c r="B29" s="176" t="s">
        <v>1294</v>
      </c>
      <c r="C29" s="200" t="s">
        <v>1295</v>
      </c>
      <c r="D29" s="180" t="s">
        <v>413</v>
      </c>
      <c r="E29" s="184">
        <v>2</v>
      </c>
      <c r="F29" s="191"/>
      <c r="G29" s="189">
        <f>ROUND(E29*F29,2)</f>
        <v>0</v>
      </c>
      <c r="H29" s="189">
        <v>0</v>
      </c>
      <c r="I29" s="189">
        <f>ROUND(E29*H29,2)</f>
        <v>0</v>
      </c>
      <c r="J29" s="189">
        <v>0</v>
      </c>
      <c r="K29" s="189">
        <f>ROUND(E29*J29,2)</f>
        <v>0</v>
      </c>
      <c r="L29" s="190"/>
      <c r="M29" s="207" t="s">
        <v>232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233</v>
      </c>
      <c r="AF29" s="165" t="s">
        <v>234</v>
      </c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177"/>
      <c r="C30" s="300"/>
      <c r="D30" s="301"/>
      <c r="E30" s="302"/>
      <c r="F30" s="303"/>
      <c r="G30" s="304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5">
        <v>12</v>
      </c>
      <c r="B31" s="176" t="s">
        <v>1296</v>
      </c>
      <c r="C31" s="200" t="s">
        <v>1297</v>
      </c>
      <c r="D31" s="180" t="s">
        <v>413</v>
      </c>
      <c r="E31" s="184">
        <v>4</v>
      </c>
      <c r="F31" s="191"/>
      <c r="G31" s="189">
        <f>ROUND(E31*F31,2)</f>
        <v>0</v>
      </c>
      <c r="H31" s="189">
        <v>0</v>
      </c>
      <c r="I31" s="189">
        <f>ROUND(E31*H31,2)</f>
        <v>0</v>
      </c>
      <c r="J31" s="189">
        <v>0</v>
      </c>
      <c r="K31" s="189">
        <f>ROUND(E31*J31,2)</f>
        <v>0</v>
      </c>
      <c r="L31" s="190"/>
      <c r="M31" s="207" t="s">
        <v>232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233</v>
      </c>
      <c r="AF31" s="165" t="s">
        <v>234</v>
      </c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300"/>
      <c r="D32" s="301"/>
      <c r="E32" s="302"/>
      <c r="F32" s="303"/>
      <c r="G32" s="304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5">
        <v>13</v>
      </c>
      <c r="B33" s="176" t="s">
        <v>1298</v>
      </c>
      <c r="C33" s="200" t="s">
        <v>1299</v>
      </c>
      <c r="D33" s="180" t="s">
        <v>413</v>
      </c>
      <c r="E33" s="184">
        <v>6</v>
      </c>
      <c r="F33" s="191"/>
      <c r="G33" s="189">
        <f>ROUND(E33*F33,2)</f>
        <v>0</v>
      </c>
      <c r="H33" s="189">
        <v>0</v>
      </c>
      <c r="I33" s="189">
        <f>ROUND(E33*H33,2)</f>
        <v>0</v>
      </c>
      <c r="J33" s="189">
        <v>0</v>
      </c>
      <c r="K33" s="189">
        <f>ROUND(E33*J33,2)</f>
        <v>0</v>
      </c>
      <c r="L33" s="190"/>
      <c r="M33" s="207" t="s">
        <v>232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233</v>
      </c>
      <c r="AF33" s="165" t="s">
        <v>234</v>
      </c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177"/>
      <c r="C34" s="300"/>
      <c r="D34" s="301"/>
      <c r="E34" s="302"/>
      <c r="F34" s="303"/>
      <c r="G34" s="304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5">
        <v>14</v>
      </c>
      <c r="B35" s="176" t="s">
        <v>1300</v>
      </c>
      <c r="C35" s="200" t="s">
        <v>1301</v>
      </c>
      <c r="D35" s="180" t="s">
        <v>413</v>
      </c>
      <c r="E35" s="184">
        <v>140</v>
      </c>
      <c r="F35" s="191"/>
      <c r="G35" s="189">
        <f>ROUND(E35*F35,2)</f>
        <v>0</v>
      </c>
      <c r="H35" s="189">
        <v>0</v>
      </c>
      <c r="I35" s="189">
        <f>ROUND(E35*H35,2)</f>
        <v>0</v>
      </c>
      <c r="J35" s="189">
        <v>0</v>
      </c>
      <c r="K35" s="189">
        <f>ROUND(E35*J35,2)</f>
        <v>0</v>
      </c>
      <c r="L35" s="190"/>
      <c r="M35" s="207" t="s">
        <v>232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233</v>
      </c>
      <c r="AF35" s="165" t="s">
        <v>234</v>
      </c>
      <c r="AG35" s="165"/>
      <c r="AH35" s="165"/>
      <c r="AI35" s="165"/>
      <c r="AJ35" s="165"/>
      <c r="AK35" s="165"/>
      <c r="AL35" s="165"/>
      <c r="AM35" s="165">
        <v>21</v>
      </c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4"/>
      <c r="B36" s="177"/>
      <c r="C36" s="300"/>
      <c r="D36" s="301"/>
      <c r="E36" s="302"/>
      <c r="F36" s="303"/>
      <c r="G36" s="304"/>
      <c r="H36" s="189"/>
      <c r="I36" s="189"/>
      <c r="J36" s="189"/>
      <c r="K36" s="189"/>
      <c r="L36" s="190"/>
      <c r="M36" s="20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ht="33.75" outlineLevel="1" x14ac:dyDescent="0.2">
      <c r="A37" s="205">
        <v>15</v>
      </c>
      <c r="B37" s="176" t="s">
        <v>788</v>
      </c>
      <c r="C37" s="200" t="s">
        <v>789</v>
      </c>
      <c r="D37" s="180" t="s">
        <v>413</v>
      </c>
      <c r="E37" s="184">
        <v>251</v>
      </c>
      <c r="F37" s="191"/>
      <c r="G37" s="189">
        <f>ROUND(E37*F37,2)</f>
        <v>0</v>
      </c>
      <c r="H37" s="189">
        <v>3.0000000000000001E-5</v>
      </c>
      <c r="I37" s="189">
        <f>ROUND(E37*H37,2)</f>
        <v>0.01</v>
      </c>
      <c r="J37" s="189">
        <v>0</v>
      </c>
      <c r="K37" s="189">
        <f>ROUND(E37*J37,2)</f>
        <v>0</v>
      </c>
      <c r="L37" s="190" t="s">
        <v>790</v>
      </c>
      <c r="M37" s="207" t="s">
        <v>193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 t="s">
        <v>194</v>
      </c>
      <c r="AF37" s="165"/>
      <c r="AG37" s="165"/>
      <c r="AH37" s="165"/>
      <c r="AI37" s="165"/>
      <c r="AJ37" s="165"/>
      <c r="AK37" s="165"/>
      <c r="AL37" s="165"/>
      <c r="AM37" s="165">
        <v>21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4"/>
      <c r="B38" s="177"/>
      <c r="C38" s="300"/>
      <c r="D38" s="301"/>
      <c r="E38" s="302"/>
      <c r="F38" s="303"/>
      <c r="G38" s="304"/>
      <c r="H38" s="189"/>
      <c r="I38" s="189"/>
      <c r="J38" s="189"/>
      <c r="K38" s="189"/>
      <c r="L38" s="190"/>
      <c r="M38" s="207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5">
        <v>16</v>
      </c>
      <c r="B39" s="176" t="s">
        <v>1302</v>
      </c>
      <c r="C39" s="200" t="s">
        <v>1303</v>
      </c>
      <c r="D39" s="180" t="s">
        <v>413</v>
      </c>
      <c r="E39" s="184">
        <v>3</v>
      </c>
      <c r="F39" s="191"/>
      <c r="G39" s="189">
        <f>ROUND(E39*F39,2)</f>
        <v>0</v>
      </c>
      <c r="H39" s="189">
        <v>4.0000000000000003E-5</v>
      </c>
      <c r="I39" s="189">
        <f>ROUND(E39*H39,2)</f>
        <v>0</v>
      </c>
      <c r="J39" s="189">
        <v>0</v>
      </c>
      <c r="K39" s="189">
        <f>ROUND(E39*J39,2)</f>
        <v>0</v>
      </c>
      <c r="L39" s="190"/>
      <c r="M39" s="207" t="s">
        <v>232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233</v>
      </c>
      <c r="AF39" s="165" t="s">
        <v>341</v>
      </c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177"/>
      <c r="C40" s="300"/>
      <c r="D40" s="301"/>
      <c r="E40" s="302"/>
      <c r="F40" s="303"/>
      <c r="G40" s="304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5">
        <v>17</v>
      </c>
      <c r="B41" s="176" t="s">
        <v>1304</v>
      </c>
      <c r="C41" s="200" t="s">
        <v>1305</v>
      </c>
      <c r="D41" s="180" t="s">
        <v>413</v>
      </c>
      <c r="E41" s="184">
        <v>67</v>
      </c>
      <c r="F41" s="191"/>
      <c r="G41" s="189">
        <f>ROUND(E41*F41,2)</f>
        <v>0</v>
      </c>
      <c r="H41" s="189">
        <v>2.3000000000000001E-4</v>
      </c>
      <c r="I41" s="189">
        <f>ROUND(E41*H41,2)</f>
        <v>0.02</v>
      </c>
      <c r="J41" s="189">
        <v>0</v>
      </c>
      <c r="K41" s="189">
        <f>ROUND(E41*J41,2)</f>
        <v>0</v>
      </c>
      <c r="L41" s="190"/>
      <c r="M41" s="207" t="s">
        <v>232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233</v>
      </c>
      <c r="AF41" s="165" t="s">
        <v>341</v>
      </c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4"/>
      <c r="B42" s="177"/>
      <c r="C42" s="300"/>
      <c r="D42" s="301"/>
      <c r="E42" s="302"/>
      <c r="F42" s="303"/>
      <c r="G42" s="304"/>
      <c r="H42" s="189"/>
      <c r="I42" s="189"/>
      <c r="J42" s="189"/>
      <c r="K42" s="189"/>
      <c r="L42" s="190"/>
      <c r="M42" s="207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5">
        <v>18</v>
      </c>
      <c r="B43" s="176" t="s">
        <v>1306</v>
      </c>
      <c r="C43" s="200" t="s">
        <v>1307</v>
      </c>
      <c r="D43" s="180" t="s">
        <v>231</v>
      </c>
      <c r="E43" s="184">
        <v>1100</v>
      </c>
      <c r="F43" s="191"/>
      <c r="G43" s="189">
        <f>ROUND(E43*F43,2)</f>
        <v>0</v>
      </c>
      <c r="H43" s="189">
        <v>2.7E-4</v>
      </c>
      <c r="I43" s="189">
        <f>ROUND(E43*H43,2)</f>
        <v>0.3</v>
      </c>
      <c r="J43" s="189">
        <v>0</v>
      </c>
      <c r="K43" s="189">
        <f>ROUND(E43*J43,2)</f>
        <v>0</v>
      </c>
      <c r="L43" s="190"/>
      <c r="M43" s="207" t="s">
        <v>232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 t="s">
        <v>233</v>
      </c>
      <c r="AF43" s="165" t="s">
        <v>341</v>
      </c>
      <c r="AG43" s="165"/>
      <c r="AH43" s="165"/>
      <c r="AI43" s="165"/>
      <c r="AJ43" s="165"/>
      <c r="AK43" s="165"/>
      <c r="AL43" s="165"/>
      <c r="AM43" s="165">
        <v>21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4"/>
      <c r="B44" s="177"/>
      <c r="C44" s="300"/>
      <c r="D44" s="301"/>
      <c r="E44" s="302"/>
      <c r="F44" s="303"/>
      <c r="G44" s="304"/>
      <c r="H44" s="189"/>
      <c r="I44" s="189"/>
      <c r="J44" s="189"/>
      <c r="K44" s="189"/>
      <c r="L44" s="190"/>
      <c r="M44" s="20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5">
        <v>19</v>
      </c>
      <c r="B45" s="176" t="s">
        <v>1308</v>
      </c>
      <c r="C45" s="200" t="s">
        <v>1309</v>
      </c>
      <c r="D45" s="180" t="s">
        <v>413</v>
      </c>
      <c r="E45" s="184">
        <v>275</v>
      </c>
      <c r="F45" s="191"/>
      <c r="G45" s="189">
        <f>ROUND(E45*F45,2)</f>
        <v>0</v>
      </c>
      <c r="H45" s="189">
        <v>1E-3</v>
      </c>
      <c r="I45" s="189">
        <f>ROUND(E45*H45,2)</f>
        <v>0.28000000000000003</v>
      </c>
      <c r="J45" s="189">
        <v>0</v>
      </c>
      <c r="K45" s="189">
        <f>ROUND(E45*J45,2)</f>
        <v>0</v>
      </c>
      <c r="L45" s="190"/>
      <c r="M45" s="207" t="s">
        <v>232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233</v>
      </c>
      <c r="AF45" s="165" t="s">
        <v>341</v>
      </c>
      <c r="AG45" s="165"/>
      <c r="AH45" s="165"/>
      <c r="AI45" s="165"/>
      <c r="AJ45" s="165"/>
      <c r="AK45" s="165"/>
      <c r="AL45" s="165"/>
      <c r="AM45" s="165">
        <v>21</v>
      </c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4"/>
      <c r="B46" s="177"/>
      <c r="C46" s="300"/>
      <c r="D46" s="301"/>
      <c r="E46" s="302"/>
      <c r="F46" s="303"/>
      <c r="G46" s="304"/>
      <c r="H46" s="189"/>
      <c r="I46" s="189"/>
      <c r="J46" s="189"/>
      <c r="K46" s="189"/>
      <c r="L46" s="190"/>
      <c r="M46" s="207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5">
        <v>20</v>
      </c>
      <c r="B47" s="176" t="s">
        <v>1310</v>
      </c>
      <c r="C47" s="200" t="s">
        <v>1311</v>
      </c>
      <c r="D47" s="180" t="s">
        <v>413</v>
      </c>
      <c r="E47" s="184">
        <v>275</v>
      </c>
      <c r="F47" s="191"/>
      <c r="G47" s="189">
        <f>ROUND(E47*F47,2)</f>
        <v>0</v>
      </c>
      <c r="H47" s="189">
        <v>8.9999999999999998E-4</v>
      </c>
      <c r="I47" s="189">
        <f>ROUND(E47*H47,2)</f>
        <v>0.25</v>
      </c>
      <c r="J47" s="189">
        <v>0</v>
      </c>
      <c r="K47" s="189">
        <f>ROUND(E47*J47,2)</f>
        <v>0</v>
      </c>
      <c r="L47" s="190"/>
      <c r="M47" s="207" t="s">
        <v>232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233</v>
      </c>
      <c r="AF47" s="165" t="s">
        <v>341</v>
      </c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00"/>
      <c r="D48" s="301"/>
      <c r="E48" s="302"/>
      <c r="F48" s="303"/>
      <c r="G48" s="304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5">
        <v>21</v>
      </c>
      <c r="B49" s="176" t="s">
        <v>780</v>
      </c>
      <c r="C49" s="200" t="s">
        <v>781</v>
      </c>
      <c r="D49" s="180" t="s">
        <v>413</v>
      </c>
      <c r="E49" s="184">
        <v>366</v>
      </c>
      <c r="F49" s="191"/>
      <c r="G49" s="189">
        <f>ROUND(E49*F49,2)</f>
        <v>0</v>
      </c>
      <c r="H49" s="189">
        <v>1.0000000000000001E-5</v>
      </c>
      <c r="I49" s="189">
        <f>ROUND(E49*H49,2)</f>
        <v>0</v>
      </c>
      <c r="J49" s="189">
        <v>0</v>
      </c>
      <c r="K49" s="189">
        <f>ROUND(E49*J49,2)</f>
        <v>0</v>
      </c>
      <c r="L49" s="190"/>
      <c r="M49" s="207" t="s">
        <v>232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 t="s">
        <v>233</v>
      </c>
      <c r="AF49" s="165" t="s">
        <v>341</v>
      </c>
      <c r="AG49" s="165"/>
      <c r="AH49" s="165"/>
      <c r="AI49" s="165"/>
      <c r="AJ49" s="165"/>
      <c r="AK49" s="165"/>
      <c r="AL49" s="165"/>
      <c r="AM49" s="165">
        <v>21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4"/>
      <c r="B50" s="177"/>
      <c r="C50" s="300"/>
      <c r="D50" s="301"/>
      <c r="E50" s="302"/>
      <c r="F50" s="303"/>
      <c r="G50" s="304"/>
      <c r="H50" s="189"/>
      <c r="I50" s="189"/>
      <c r="J50" s="189"/>
      <c r="K50" s="189"/>
      <c r="L50" s="190"/>
      <c r="M50" s="207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5">
        <v>22</v>
      </c>
      <c r="B51" s="176" t="s">
        <v>1312</v>
      </c>
      <c r="C51" s="200" t="s">
        <v>1313</v>
      </c>
      <c r="D51" s="180" t="s">
        <v>413</v>
      </c>
      <c r="E51" s="184">
        <v>2</v>
      </c>
      <c r="F51" s="191"/>
      <c r="G51" s="189">
        <f>ROUND(E51*F51,2)</f>
        <v>0</v>
      </c>
      <c r="H51" s="189">
        <v>6.4000000000000005E-4</v>
      </c>
      <c r="I51" s="189">
        <f>ROUND(E51*H51,2)</f>
        <v>0</v>
      </c>
      <c r="J51" s="189">
        <v>0</v>
      </c>
      <c r="K51" s="189">
        <f>ROUND(E51*J51,2)</f>
        <v>0</v>
      </c>
      <c r="L51" s="190"/>
      <c r="M51" s="207" t="s">
        <v>232</v>
      </c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233</v>
      </c>
      <c r="AF51" s="165" t="s">
        <v>341</v>
      </c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4"/>
      <c r="B52" s="177"/>
      <c r="C52" s="300"/>
      <c r="D52" s="301"/>
      <c r="E52" s="302"/>
      <c r="F52" s="303"/>
      <c r="G52" s="304"/>
      <c r="H52" s="189"/>
      <c r="I52" s="189"/>
      <c r="J52" s="189"/>
      <c r="K52" s="189"/>
      <c r="L52" s="190"/>
      <c r="M52" s="207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5">
        <v>23</v>
      </c>
      <c r="B53" s="176" t="s">
        <v>1314</v>
      </c>
      <c r="C53" s="200" t="s">
        <v>1315</v>
      </c>
      <c r="D53" s="180" t="s">
        <v>413</v>
      </c>
      <c r="E53" s="184">
        <v>2</v>
      </c>
      <c r="F53" s="191"/>
      <c r="G53" s="189">
        <f>ROUND(E53*F53,2)</f>
        <v>0</v>
      </c>
      <c r="H53" s="189">
        <v>0</v>
      </c>
      <c r="I53" s="189">
        <f>ROUND(E53*H53,2)</f>
        <v>0</v>
      </c>
      <c r="J53" s="189">
        <v>0</v>
      </c>
      <c r="K53" s="189">
        <f>ROUND(E53*J53,2)</f>
        <v>0</v>
      </c>
      <c r="L53" s="190"/>
      <c r="M53" s="207" t="s">
        <v>232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s">
        <v>233</v>
      </c>
      <c r="AF53" s="165" t="s">
        <v>234</v>
      </c>
      <c r="AG53" s="165"/>
      <c r="AH53" s="165"/>
      <c r="AI53" s="165"/>
      <c r="AJ53" s="165"/>
      <c r="AK53" s="165"/>
      <c r="AL53" s="165"/>
      <c r="AM53" s="165">
        <v>21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4"/>
      <c r="B54" s="177"/>
      <c r="C54" s="300"/>
      <c r="D54" s="301"/>
      <c r="E54" s="302"/>
      <c r="F54" s="303"/>
      <c r="G54" s="304"/>
      <c r="H54" s="189"/>
      <c r="I54" s="189"/>
      <c r="J54" s="189"/>
      <c r="K54" s="189"/>
      <c r="L54" s="190"/>
      <c r="M54" s="207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5">
        <v>24</v>
      </c>
      <c r="B55" s="176" t="s">
        <v>1316</v>
      </c>
      <c r="C55" s="200" t="s">
        <v>1317</v>
      </c>
      <c r="D55" s="180" t="s">
        <v>413</v>
      </c>
      <c r="E55" s="184">
        <v>2</v>
      </c>
      <c r="F55" s="191"/>
      <c r="G55" s="189">
        <f>ROUND(E55*F55,2)</f>
        <v>0</v>
      </c>
      <c r="H55" s="189">
        <v>5.7999999999999996E-3</v>
      </c>
      <c r="I55" s="189">
        <f>ROUND(E55*H55,2)</f>
        <v>0.01</v>
      </c>
      <c r="J55" s="189">
        <v>0</v>
      </c>
      <c r="K55" s="189">
        <f>ROUND(E55*J55,2)</f>
        <v>0</v>
      </c>
      <c r="L55" s="190"/>
      <c r="M55" s="207" t="s">
        <v>232</v>
      </c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 t="s">
        <v>233</v>
      </c>
      <c r="AF55" s="165" t="s">
        <v>234</v>
      </c>
      <c r="AG55" s="165"/>
      <c r="AH55" s="165"/>
      <c r="AI55" s="165"/>
      <c r="AJ55" s="165"/>
      <c r="AK55" s="165"/>
      <c r="AL55" s="165"/>
      <c r="AM55" s="165">
        <v>21</v>
      </c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4"/>
      <c r="B56" s="177"/>
      <c r="C56" s="300"/>
      <c r="D56" s="301"/>
      <c r="E56" s="302"/>
      <c r="F56" s="303"/>
      <c r="G56" s="304"/>
      <c r="H56" s="189"/>
      <c r="I56" s="189"/>
      <c r="J56" s="189"/>
      <c r="K56" s="189"/>
      <c r="L56" s="190"/>
      <c r="M56" s="20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5">
        <v>25</v>
      </c>
      <c r="B57" s="176" t="s">
        <v>1318</v>
      </c>
      <c r="C57" s="200" t="s">
        <v>1319</v>
      </c>
      <c r="D57" s="180" t="s">
        <v>413</v>
      </c>
      <c r="E57" s="184">
        <v>1</v>
      </c>
      <c r="F57" s="191"/>
      <c r="G57" s="189">
        <f>ROUND(E57*F57,2)</f>
        <v>0</v>
      </c>
      <c r="H57" s="189">
        <v>5.7999999999999996E-3</v>
      </c>
      <c r="I57" s="189">
        <f>ROUND(E57*H57,2)</f>
        <v>0.01</v>
      </c>
      <c r="J57" s="189">
        <v>0</v>
      </c>
      <c r="K57" s="189">
        <f>ROUND(E57*J57,2)</f>
        <v>0</v>
      </c>
      <c r="L57" s="190"/>
      <c r="M57" s="207" t="s">
        <v>232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233</v>
      </c>
      <c r="AF57" s="165" t="s">
        <v>341</v>
      </c>
      <c r="AG57" s="165"/>
      <c r="AH57" s="165"/>
      <c r="AI57" s="165"/>
      <c r="AJ57" s="165"/>
      <c r="AK57" s="165"/>
      <c r="AL57" s="165"/>
      <c r="AM57" s="165">
        <v>21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4"/>
      <c r="B58" s="177"/>
      <c r="C58" s="300"/>
      <c r="D58" s="301"/>
      <c r="E58" s="302"/>
      <c r="F58" s="303"/>
      <c r="G58" s="304"/>
      <c r="H58" s="189"/>
      <c r="I58" s="189"/>
      <c r="J58" s="189"/>
      <c r="K58" s="189"/>
      <c r="L58" s="190"/>
      <c r="M58" s="207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5">
        <v>26</v>
      </c>
      <c r="B59" s="176" t="s">
        <v>1320</v>
      </c>
      <c r="C59" s="200" t="s">
        <v>1321</v>
      </c>
      <c r="D59" s="180" t="s">
        <v>413</v>
      </c>
      <c r="E59" s="184">
        <v>1</v>
      </c>
      <c r="F59" s="191"/>
      <c r="G59" s="189">
        <f>ROUND(E59*F59,2)</f>
        <v>0</v>
      </c>
      <c r="H59" s="189">
        <v>0</v>
      </c>
      <c r="I59" s="189">
        <f>ROUND(E59*H59,2)</f>
        <v>0</v>
      </c>
      <c r="J59" s="189">
        <v>0</v>
      </c>
      <c r="K59" s="189">
        <f>ROUND(E59*J59,2)</f>
        <v>0</v>
      </c>
      <c r="L59" s="190"/>
      <c r="M59" s="207" t="s">
        <v>232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233</v>
      </c>
      <c r="AF59" s="165" t="s">
        <v>234</v>
      </c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4"/>
      <c r="B60" s="177"/>
      <c r="C60" s="300"/>
      <c r="D60" s="301"/>
      <c r="E60" s="302"/>
      <c r="F60" s="303"/>
      <c r="G60" s="304"/>
      <c r="H60" s="189"/>
      <c r="I60" s="189"/>
      <c r="J60" s="189"/>
      <c r="K60" s="189"/>
      <c r="L60" s="190"/>
      <c r="M60" s="207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5">
        <v>27</v>
      </c>
      <c r="B61" s="176" t="s">
        <v>1322</v>
      </c>
      <c r="C61" s="200" t="s">
        <v>1323</v>
      </c>
      <c r="D61" s="180" t="s">
        <v>231</v>
      </c>
      <c r="E61" s="184">
        <v>550</v>
      </c>
      <c r="F61" s="191"/>
      <c r="G61" s="189">
        <f>ROUND(E61*F61,2)</f>
        <v>0</v>
      </c>
      <c r="H61" s="189">
        <v>0</v>
      </c>
      <c r="I61" s="189">
        <f>ROUND(E61*H61,2)</f>
        <v>0</v>
      </c>
      <c r="J61" s="189">
        <v>0</v>
      </c>
      <c r="K61" s="189">
        <f>ROUND(E61*J61,2)</f>
        <v>0</v>
      </c>
      <c r="L61" s="190"/>
      <c r="M61" s="207" t="s">
        <v>232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233</v>
      </c>
      <c r="AF61" s="165" t="s">
        <v>234</v>
      </c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5">
        <v>28</v>
      </c>
      <c r="B63" s="176" t="s">
        <v>1324</v>
      </c>
      <c r="C63" s="200" t="s">
        <v>1325</v>
      </c>
      <c r="D63" s="180" t="s">
        <v>231</v>
      </c>
      <c r="E63" s="184">
        <v>1650</v>
      </c>
      <c r="F63" s="191"/>
      <c r="G63" s="189">
        <f>ROUND(E63*F63,2)</f>
        <v>0</v>
      </c>
      <c r="H63" s="189">
        <v>0</v>
      </c>
      <c r="I63" s="189">
        <f>ROUND(E63*H63,2)</f>
        <v>0</v>
      </c>
      <c r="J63" s="189">
        <v>0</v>
      </c>
      <c r="K63" s="189">
        <f>ROUND(E63*J63,2)</f>
        <v>0</v>
      </c>
      <c r="L63" s="190"/>
      <c r="M63" s="207" t="s">
        <v>232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233</v>
      </c>
      <c r="AF63" s="165" t="s">
        <v>234</v>
      </c>
      <c r="AG63" s="165"/>
      <c r="AH63" s="165"/>
      <c r="AI63" s="165"/>
      <c r="AJ63" s="165"/>
      <c r="AK63" s="165"/>
      <c r="AL63" s="165"/>
      <c r="AM63" s="165">
        <v>21</v>
      </c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177"/>
      <c r="C64" s="300"/>
      <c r="D64" s="301"/>
      <c r="E64" s="302"/>
      <c r="F64" s="303"/>
      <c r="G64" s="304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5">
        <v>29</v>
      </c>
      <c r="B65" s="176" t="s">
        <v>1326</v>
      </c>
      <c r="C65" s="200" t="s">
        <v>1327</v>
      </c>
      <c r="D65" s="180" t="s">
        <v>231</v>
      </c>
      <c r="E65" s="184">
        <v>310</v>
      </c>
      <c r="F65" s="191"/>
      <c r="G65" s="189">
        <f>ROUND(E65*F65,2)</f>
        <v>0</v>
      </c>
      <c r="H65" s="189">
        <v>0</v>
      </c>
      <c r="I65" s="189">
        <f>ROUND(E65*H65,2)</f>
        <v>0</v>
      </c>
      <c r="J65" s="189">
        <v>0</v>
      </c>
      <c r="K65" s="189">
        <f>ROUND(E65*J65,2)</f>
        <v>0</v>
      </c>
      <c r="L65" s="190"/>
      <c r="M65" s="207" t="s">
        <v>232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233</v>
      </c>
      <c r="AF65" s="165" t="s">
        <v>234</v>
      </c>
      <c r="AG65" s="165"/>
      <c r="AH65" s="165"/>
      <c r="AI65" s="165"/>
      <c r="AJ65" s="165"/>
      <c r="AK65" s="165"/>
      <c r="AL65" s="165"/>
      <c r="AM65" s="165">
        <v>21</v>
      </c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4"/>
      <c r="B66" s="177"/>
      <c r="C66" s="300"/>
      <c r="D66" s="301"/>
      <c r="E66" s="302"/>
      <c r="F66" s="303"/>
      <c r="G66" s="304"/>
      <c r="H66" s="189"/>
      <c r="I66" s="189"/>
      <c r="J66" s="189"/>
      <c r="K66" s="189"/>
      <c r="L66" s="190"/>
      <c r="M66" s="207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5">
        <v>30</v>
      </c>
      <c r="B67" s="176" t="s">
        <v>1328</v>
      </c>
      <c r="C67" s="200" t="s">
        <v>1329</v>
      </c>
      <c r="D67" s="180" t="s">
        <v>231</v>
      </c>
      <c r="E67" s="184">
        <v>920</v>
      </c>
      <c r="F67" s="191"/>
      <c r="G67" s="189">
        <f>ROUND(E67*F67,2)</f>
        <v>0</v>
      </c>
      <c r="H67" s="189">
        <v>0</v>
      </c>
      <c r="I67" s="189">
        <f>ROUND(E67*H67,2)</f>
        <v>0</v>
      </c>
      <c r="J67" s="189">
        <v>0</v>
      </c>
      <c r="K67" s="189">
        <f>ROUND(E67*J67,2)</f>
        <v>0</v>
      </c>
      <c r="L67" s="190"/>
      <c r="M67" s="207" t="s">
        <v>232</v>
      </c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233</v>
      </c>
      <c r="AF67" s="165" t="s">
        <v>234</v>
      </c>
      <c r="AG67" s="165"/>
      <c r="AH67" s="165"/>
      <c r="AI67" s="165"/>
      <c r="AJ67" s="165"/>
      <c r="AK67" s="165"/>
      <c r="AL67" s="165"/>
      <c r="AM67" s="165">
        <v>21</v>
      </c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4"/>
      <c r="B68" s="177"/>
      <c r="C68" s="300"/>
      <c r="D68" s="301"/>
      <c r="E68" s="302"/>
      <c r="F68" s="303"/>
      <c r="G68" s="304"/>
      <c r="H68" s="189"/>
      <c r="I68" s="189"/>
      <c r="J68" s="189"/>
      <c r="K68" s="189"/>
      <c r="L68" s="190"/>
      <c r="M68" s="207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5">
        <v>31</v>
      </c>
      <c r="B69" s="176" t="s">
        <v>1330</v>
      </c>
      <c r="C69" s="200" t="s">
        <v>1331</v>
      </c>
      <c r="D69" s="180" t="s">
        <v>231</v>
      </c>
      <c r="E69" s="184">
        <v>360</v>
      </c>
      <c r="F69" s="191"/>
      <c r="G69" s="189">
        <f>ROUND(E69*F69,2)</f>
        <v>0</v>
      </c>
      <c r="H69" s="189">
        <v>0</v>
      </c>
      <c r="I69" s="189">
        <f>ROUND(E69*H69,2)</f>
        <v>0</v>
      </c>
      <c r="J69" s="189">
        <v>0</v>
      </c>
      <c r="K69" s="189">
        <f>ROUND(E69*J69,2)</f>
        <v>0</v>
      </c>
      <c r="L69" s="190"/>
      <c r="M69" s="207" t="s">
        <v>232</v>
      </c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233</v>
      </c>
      <c r="AF69" s="165" t="s">
        <v>234</v>
      </c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4"/>
      <c r="B70" s="177"/>
      <c r="C70" s="300"/>
      <c r="D70" s="301"/>
      <c r="E70" s="302"/>
      <c r="F70" s="303"/>
      <c r="G70" s="304"/>
      <c r="H70" s="189"/>
      <c r="I70" s="189"/>
      <c r="J70" s="189"/>
      <c r="K70" s="189"/>
      <c r="L70" s="190"/>
      <c r="M70" s="207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5">
        <v>32</v>
      </c>
      <c r="B71" s="176" t="s">
        <v>1332</v>
      </c>
      <c r="C71" s="200" t="s">
        <v>1333</v>
      </c>
      <c r="D71" s="180" t="s">
        <v>231</v>
      </c>
      <c r="E71" s="184">
        <v>2400</v>
      </c>
      <c r="F71" s="191"/>
      <c r="G71" s="189">
        <f>ROUND(E71*F71,2)</f>
        <v>0</v>
      </c>
      <c r="H71" s="189">
        <v>0</v>
      </c>
      <c r="I71" s="189">
        <f>ROUND(E71*H71,2)</f>
        <v>0</v>
      </c>
      <c r="J71" s="189">
        <v>0</v>
      </c>
      <c r="K71" s="189">
        <f>ROUND(E71*J71,2)</f>
        <v>0</v>
      </c>
      <c r="L71" s="190"/>
      <c r="M71" s="207" t="s">
        <v>232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233</v>
      </c>
      <c r="AF71" s="165" t="s">
        <v>234</v>
      </c>
      <c r="AG71" s="165"/>
      <c r="AH71" s="165"/>
      <c r="AI71" s="165"/>
      <c r="AJ71" s="165"/>
      <c r="AK71" s="165"/>
      <c r="AL71" s="165"/>
      <c r="AM71" s="165">
        <v>21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4"/>
      <c r="B72" s="177"/>
      <c r="C72" s="300"/>
      <c r="D72" s="301"/>
      <c r="E72" s="302"/>
      <c r="F72" s="303"/>
      <c r="G72" s="304"/>
      <c r="H72" s="189"/>
      <c r="I72" s="189"/>
      <c r="J72" s="189"/>
      <c r="K72" s="189"/>
      <c r="L72" s="190"/>
      <c r="M72" s="207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5">
        <v>33</v>
      </c>
      <c r="B73" s="176" t="s">
        <v>1334</v>
      </c>
      <c r="C73" s="200" t="s">
        <v>1335</v>
      </c>
      <c r="D73" s="180" t="s">
        <v>231</v>
      </c>
      <c r="E73" s="184">
        <v>2400</v>
      </c>
      <c r="F73" s="191"/>
      <c r="G73" s="189">
        <f>ROUND(E73*F73,2)</f>
        <v>0</v>
      </c>
      <c r="H73" s="189">
        <v>5.0000000000000002E-5</v>
      </c>
      <c r="I73" s="189">
        <f>ROUND(E73*H73,2)</f>
        <v>0.12</v>
      </c>
      <c r="J73" s="189">
        <v>0</v>
      </c>
      <c r="K73" s="189">
        <f>ROUND(E73*J73,2)</f>
        <v>0</v>
      </c>
      <c r="L73" s="190"/>
      <c r="M73" s="207" t="s">
        <v>232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 t="s">
        <v>233</v>
      </c>
      <c r="AF73" s="165" t="s">
        <v>341</v>
      </c>
      <c r="AG73" s="165"/>
      <c r="AH73" s="165"/>
      <c r="AI73" s="165"/>
      <c r="AJ73" s="165"/>
      <c r="AK73" s="165"/>
      <c r="AL73" s="165"/>
      <c r="AM73" s="165">
        <v>21</v>
      </c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4"/>
      <c r="B74" s="177"/>
      <c r="C74" s="300"/>
      <c r="D74" s="301"/>
      <c r="E74" s="302"/>
      <c r="F74" s="303"/>
      <c r="G74" s="304"/>
      <c r="H74" s="189"/>
      <c r="I74" s="189"/>
      <c r="J74" s="189"/>
      <c r="K74" s="189"/>
      <c r="L74" s="190"/>
      <c r="M74" s="207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5">
        <v>34</v>
      </c>
      <c r="B75" s="176" t="s">
        <v>933</v>
      </c>
      <c r="C75" s="200" t="s">
        <v>934</v>
      </c>
      <c r="D75" s="180" t="s">
        <v>231</v>
      </c>
      <c r="E75" s="184">
        <v>310</v>
      </c>
      <c r="F75" s="191"/>
      <c r="G75" s="189">
        <f>ROUND(E75*F75,2)</f>
        <v>0</v>
      </c>
      <c r="H75" s="189">
        <v>1.4999999999999999E-4</v>
      </c>
      <c r="I75" s="189">
        <f>ROUND(E75*H75,2)</f>
        <v>0.05</v>
      </c>
      <c r="J75" s="189">
        <v>0</v>
      </c>
      <c r="K75" s="189">
        <f>ROUND(E75*J75,2)</f>
        <v>0</v>
      </c>
      <c r="L75" s="190"/>
      <c r="M75" s="207" t="s">
        <v>232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233</v>
      </c>
      <c r="AF75" s="165" t="s">
        <v>341</v>
      </c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4"/>
      <c r="B76" s="177"/>
      <c r="C76" s="300"/>
      <c r="D76" s="301"/>
      <c r="E76" s="302"/>
      <c r="F76" s="303"/>
      <c r="G76" s="304"/>
      <c r="H76" s="189"/>
      <c r="I76" s="189"/>
      <c r="J76" s="189"/>
      <c r="K76" s="189"/>
      <c r="L76" s="190"/>
      <c r="M76" s="207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5">
        <v>35</v>
      </c>
      <c r="B77" s="176" t="s">
        <v>937</v>
      </c>
      <c r="C77" s="200" t="s">
        <v>938</v>
      </c>
      <c r="D77" s="180" t="s">
        <v>231</v>
      </c>
      <c r="E77" s="184">
        <v>920</v>
      </c>
      <c r="F77" s="191"/>
      <c r="G77" s="189">
        <f>ROUND(E77*F77,2)</f>
        <v>0</v>
      </c>
      <c r="H77" s="189">
        <v>2.1000000000000001E-4</v>
      </c>
      <c r="I77" s="189">
        <f>ROUND(E77*H77,2)</f>
        <v>0.19</v>
      </c>
      <c r="J77" s="189">
        <v>0</v>
      </c>
      <c r="K77" s="189">
        <f>ROUND(E77*J77,2)</f>
        <v>0</v>
      </c>
      <c r="L77" s="190"/>
      <c r="M77" s="207" t="s">
        <v>232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233</v>
      </c>
      <c r="AF77" s="165" t="s">
        <v>341</v>
      </c>
      <c r="AG77" s="165"/>
      <c r="AH77" s="165"/>
      <c r="AI77" s="165"/>
      <c r="AJ77" s="165"/>
      <c r="AK77" s="165"/>
      <c r="AL77" s="165"/>
      <c r="AM77" s="165">
        <v>21</v>
      </c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4"/>
      <c r="B78" s="177"/>
      <c r="C78" s="300"/>
      <c r="D78" s="301"/>
      <c r="E78" s="302"/>
      <c r="F78" s="303"/>
      <c r="G78" s="304"/>
      <c r="H78" s="189"/>
      <c r="I78" s="189"/>
      <c r="J78" s="189"/>
      <c r="K78" s="189"/>
      <c r="L78" s="190"/>
      <c r="M78" s="207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5">
        <v>36</v>
      </c>
      <c r="B79" s="176" t="s">
        <v>925</v>
      </c>
      <c r="C79" s="200" t="s">
        <v>926</v>
      </c>
      <c r="D79" s="180" t="s">
        <v>231</v>
      </c>
      <c r="E79" s="184">
        <v>180</v>
      </c>
      <c r="F79" s="191"/>
      <c r="G79" s="189">
        <f>ROUND(E79*F79,2)</f>
        <v>0</v>
      </c>
      <c r="H79" s="189">
        <v>2.9999999999999997E-4</v>
      </c>
      <c r="I79" s="189">
        <f>ROUND(E79*H79,2)</f>
        <v>0.05</v>
      </c>
      <c r="J79" s="189">
        <v>0</v>
      </c>
      <c r="K79" s="189">
        <f>ROUND(E79*J79,2)</f>
        <v>0</v>
      </c>
      <c r="L79" s="190"/>
      <c r="M79" s="207" t="s">
        <v>232</v>
      </c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233</v>
      </c>
      <c r="AF79" s="165" t="s">
        <v>341</v>
      </c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4"/>
      <c r="B80" s="177"/>
      <c r="C80" s="300"/>
      <c r="D80" s="301"/>
      <c r="E80" s="302"/>
      <c r="F80" s="303"/>
      <c r="G80" s="304"/>
      <c r="H80" s="189"/>
      <c r="I80" s="189"/>
      <c r="J80" s="189"/>
      <c r="K80" s="189"/>
      <c r="L80" s="190"/>
      <c r="M80" s="207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5">
        <v>37</v>
      </c>
      <c r="B81" s="176" t="s">
        <v>929</v>
      </c>
      <c r="C81" s="200" t="s">
        <v>930</v>
      </c>
      <c r="D81" s="180" t="s">
        <v>231</v>
      </c>
      <c r="E81" s="184">
        <v>180</v>
      </c>
      <c r="F81" s="191"/>
      <c r="G81" s="189">
        <f>ROUND(E81*F81,2)</f>
        <v>0</v>
      </c>
      <c r="H81" s="189">
        <v>4.2000000000000002E-4</v>
      </c>
      <c r="I81" s="189">
        <f>ROUND(E81*H81,2)</f>
        <v>0.08</v>
      </c>
      <c r="J81" s="189">
        <v>0</v>
      </c>
      <c r="K81" s="189">
        <f>ROUND(E81*J81,2)</f>
        <v>0</v>
      </c>
      <c r="L81" s="190"/>
      <c r="M81" s="207" t="s">
        <v>232</v>
      </c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233</v>
      </c>
      <c r="AF81" s="165" t="s">
        <v>341</v>
      </c>
      <c r="AG81" s="165"/>
      <c r="AH81" s="165"/>
      <c r="AI81" s="165"/>
      <c r="AJ81" s="165"/>
      <c r="AK81" s="165"/>
      <c r="AL81" s="165"/>
      <c r="AM81" s="165">
        <v>21</v>
      </c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4"/>
      <c r="B82" s="177"/>
      <c r="C82" s="300"/>
      <c r="D82" s="301"/>
      <c r="E82" s="302"/>
      <c r="F82" s="303"/>
      <c r="G82" s="304"/>
      <c r="H82" s="189"/>
      <c r="I82" s="189"/>
      <c r="J82" s="189"/>
      <c r="K82" s="189"/>
      <c r="L82" s="190"/>
      <c r="M82" s="207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5">
        <v>38</v>
      </c>
      <c r="B83" s="176" t="s">
        <v>1336</v>
      </c>
      <c r="C83" s="200" t="s">
        <v>1337</v>
      </c>
      <c r="D83" s="180" t="s">
        <v>231</v>
      </c>
      <c r="E83" s="184">
        <v>30</v>
      </c>
      <c r="F83" s="191"/>
      <c r="G83" s="189">
        <f>ROUND(E83*F83,2)</f>
        <v>0</v>
      </c>
      <c r="H83" s="189">
        <v>6.9999999999999994E-5</v>
      </c>
      <c r="I83" s="189">
        <f>ROUND(E83*H83,2)</f>
        <v>0</v>
      </c>
      <c r="J83" s="189">
        <v>0</v>
      </c>
      <c r="K83" s="189">
        <f>ROUND(E83*J83,2)</f>
        <v>0</v>
      </c>
      <c r="L83" s="190"/>
      <c r="M83" s="207" t="s">
        <v>232</v>
      </c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233</v>
      </c>
      <c r="AF83" s="165" t="s">
        <v>234</v>
      </c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4"/>
      <c r="B84" s="177"/>
      <c r="C84" s="300"/>
      <c r="D84" s="301"/>
      <c r="E84" s="302"/>
      <c r="F84" s="303"/>
      <c r="G84" s="304"/>
      <c r="H84" s="189"/>
      <c r="I84" s="189"/>
      <c r="J84" s="189"/>
      <c r="K84" s="189"/>
      <c r="L84" s="190"/>
      <c r="M84" s="207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5">
        <v>39</v>
      </c>
      <c r="B85" s="176" t="s">
        <v>1338</v>
      </c>
      <c r="C85" s="200" t="s">
        <v>1339</v>
      </c>
      <c r="D85" s="180" t="s">
        <v>231</v>
      </c>
      <c r="E85" s="184">
        <v>130</v>
      </c>
      <c r="F85" s="191"/>
      <c r="G85" s="189">
        <f>ROUND(E85*F85,2)</f>
        <v>0</v>
      </c>
      <c r="H85" s="189">
        <v>6.9999999999999994E-5</v>
      </c>
      <c r="I85" s="189">
        <f>ROUND(E85*H85,2)</f>
        <v>0.01</v>
      </c>
      <c r="J85" s="189">
        <v>0</v>
      </c>
      <c r="K85" s="189">
        <f>ROUND(E85*J85,2)</f>
        <v>0</v>
      </c>
      <c r="L85" s="190"/>
      <c r="M85" s="207" t="s">
        <v>232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233</v>
      </c>
      <c r="AF85" s="165" t="s">
        <v>234</v>
      </c>
      <c r="AG85" s="165"/>
      <c r="AH85" s="165"/>
      <c r="AI85" s="165"/>
      <c r="AJ85" s="165"/>
      <c r="AK85" s="165"/>
      <c r="AL85" s="165"/>
      <c r="AM85" s="165">
        <v>21</v>
      </c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4"/>
      <c r="B86" s="177"/>
      <c r="C86" s="300"/>
      <c r="D86" s="301"/>
      <c r="E86" s="302"/>
      <c r="F86" s="303"/>
      <c r="G86" s="304"/>
      <c r="H86" s="189"/>
      <c r="I86" s="189"/>
      <c r="J86" s="189"/>
      <c r="K86" s="189"/>
      <c r="L86" s="190"/>
      <c r="M86" s="207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5">
        <v>40</v>
      </c>
      <c r="B87" s="176" t="s">
        <v>1340</v>
      </c>
      <c r="C87" s="200" t="s">
        <v>1341</v>
      </c>
      <c r="D87" s="180" t="s">
        <v>413</v>
      </c>
      <c r="E87" s="184">
        <v>80</v>
      </c>
      <c r="F87" s="191"/>
      <c r="G87" s="189">
        <f>ROUND(E87*F87,2)</f>
        <v>0</v>
      </c>
      <c r="H87" s="189">
        <v>0</v>
      </c>
      <c r="I87" s="189">
        <f>ROUND(E87*H87,2)</f>
        <v>0</v>
      </c>
      <c r="J87" s="189">
        <v>0</v>
      </c>
      <c r="K87" s="189">
        <f>ROUND(E87*J87,2)</f>
        <v>0</v>
      </c>
      <c r="L87" s="190"/>
      <c r="M87" s="207" t="s">
        <v>232</v>
      </c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233</v>
      </c>
      <c r="AF87" s="165" t="s">
        <v>234</v>
      </c>
      <c r="AG87" s="165"/>
      <c r="AH87" s="165"/>
      <c r="AI87" s="165"/>
      <c r="AJ87" s="165"/>
      <c r="AK87" s="165"/>
      <c r="AL87" s="165"/>
      <c r="AM87" s="165">
        <v>21</v>
      </c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4"/>
      <c r="B88" s="177"/>
      <c r="C88" s="300"/>
      <c r="D88" s="301"/>
      <c r="E88" s="302"/>
      <c r="F88" s="303"/>
      <c r="G88" s="304"/>
      <c r="H88" s="189"/>
      <c r="I88" s="189"/>
      <c r="J88" s="189"/>
      <c r="K88" s="189"/>
      <c r="L88" s="190"/>
      <c r="M88" s="207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5">
        <v>41</v>
      </c>
      <c r="B89" s="176" t="s">
        <v>1342</v>
      </c>
      <c r="C89" s="200" t="s">
        <v>1343</v>
      </c>
      <c r="D89" s="180" t="s">
        <v>231</v>
      </c>
      <c r="E89" s="184">
        <v>1100</v>
      </c>
      <c r="F89" s="191"/>
      <c r="G89" s="189">
        <f>ROUND(E89*F89,2)</f>
        <v>0</v>
      </c>
      <c r="H89" s="189">
        <v>0</v>
      </c>
      <c r="I89" s="189">
        <f>ROUND(E89*H89,2)</f>
        <v>0</v>
      </c>
      <c r="J89" s="189">
        <v>0</v>
      </c>
      <c r="K89" s="189">
        <f>ROUND(E89*J89,2)</f>
        <v>0</v>
      </c>
      <c r="L89" s="190"/>
      <c r="M89" s="207" t="s">
        <v>232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233</v>
      </c>
      <c r="AF89" s="165" t="s">
        <v>234</v>
      </c>
      <c r="AG89" s="165"/>
      <c r="AH89" s="165"/>
      <c r="AI89" s="165"/>
      <c r="AJ89" s="165"/>
      <c r="AK89" s="165"/>
      <c r="AL89" s="165"/>
      <c r="AM89" s="165">
        <v>21</v>
      </c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4"/>
      <c r="B90" s="177"/>
      <c r="C90" s="300"/>
      <c r="D90" s="301"/>
      <c r="E90" s="302"/>
      <c r="F90" s="303"/>
      <c r="G90" s="304"/>
      <c r="H90" s="189"/>
      <c r="I90" s="189"/>
      <c r="J90" s="189"/>
      <c r="K90" s="189"/>
      <c r="L90" s="190"/>
      <c r="M90" s="207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5">
        <v>42</v>
      </c>
      <c r="B91" s="176" t="s">
        <v>1344</v>
      </c>
      <c r="C91" s="200" t="s">
        <v>1345</v>
      </c>
      <c r="D91" s="180" t="s">
        <v>413</v>
      </c>
      <c r="E91" s="184">
        <v>20</v>
      </c>
      <c r="F91" s="191"/>
      <c r="G91" s="189">
        <f>ROUND(E91*F91,2)</f>
        <v>0</v>
      </c>
      <c r="H91" s="189">
        <v>0</v>
      </c>
      <c r="I91" s="189">
        <f>ROUND(E91*H91,2)</f>
        <v>0</v>
      </c>
      <c r="J91" s="189">
        <v>0</v>
      </c>
      <c r="K91" s="189">
        <f>ROUND(E91*J91,2)</f>
        <v>0</v>
      </c>
      <c r="L91" s="190"/>
      <c r="M91" s="207" t="s">
        <v>232</v>
      </c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 t="s">
        <v>233</v>
      </c>
      <c r="AF91" s="165" t="s">
        <v>234</v>
      </c>
      <c r="AG91" s="165"/>
      <c r="AH91" s="165"/>
      <c r="AI91" s="165"/>
      <c r="AJ91" s="165"/>
      <c r="AK91" s="165"/>
      <c r="AL91" s="165"/>
      <c r="AM91" s="165">
        <v>21</v>
      </c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4"/>
      <c r="B92" s="177"/>
      <c r="C92" s="300"/>
      <c r="D92" s="301"/>
      <c r="E92" s="302"/>
      <c r="F92" s="303"/>
      <c r="G92" s="304"/>
      <c r="H92" s="189"/>
      <c r="I92" s="189"/>
      <c r="J92" s="189"/>
      <c r="K92" s="189"/>
      <c r="L92" s="190"/>
      <c r="M92" s="207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5">
        <v>43</v>
      </c>
      <c r="B93" s="176" t="s">
        <v>1346</v>
      </c>
      <c r="C93" s="200" t="s">
        <v>1347</v>
      </c>
      <c r="D93" s="180" t="s">
        <v>413</v>
      </c>
      <c r="E93" s="184">
        <v>20</v>
      </c>
      <c r="F93" s="191"/>
      <c r="G93" s="189">
        <f>ROUND(E93*F93,2)</f>
        <v>0</v>
      </c>
      <c r="H93" s="189">
        <v>6.0000000000000002E-5</v>
      </c>
      <c r="I93" s="189">
        <f>ROUND(E93*H93,2)</f>
        <v>0</v>
      </c>
      <c r="J93" s="189">
        <v>0</v>
      </c>
      <c r="K93" s="189">
        <f>ROUND(E93*J93,2)</f>
        <v>0</v>
      </c>
      <c r="L93" s="190"/>
      <c r="M93" s="207" t="s">
        <v>232</v>
      </c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233</v>
      </c>
      <c r="AF93" s="165" t="s">
        <v>341</v>
      </c>
      <c r="AG93" s="165"/>
      <c r="AH93" s="165"/>
      <c r="AI93" s="165"/>
      <c r="AJ93" s="165"/>
      <c r="AK93" s="165"/>
      <c r="AL93" s="165"/>
      <c r="AM93" s="165">
        <v>21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4"/>
      <c r="B94" s="177"/>
      <c r="C94" s="300"/>
      <c r="D94" s="301"/>
      <c r="E94" s="302"/>
      <c r="F94" s="303"/>
      <c r="G94" s="304"/>
      <c r="H94" s="189"/>
      <c r="I94" s="189"/>
      <c r="J94" s="189"/>
      <c r="K94" s="189"/>
      <c r="L94" s="190"/>
      <c r="M94" s="207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5">
        <v>44</v>
      </c>
      <c r="B95" s="176" t="s">
        <v>1348</v>
      </c>
      <c r="C95" s="200" t="s">
        <v>1349</v>
      </c>
      <c r="D95" s="180" t="s">
        <v>551</v>
      </c>
      <c r="E95" s="184">
        <v>96</v>
      </c>
      <c r="F95" s="191"/>
      <c r="G95" s="189">
        <f>ROUND(E95*F95,2)</f>
        <v>0</v>
      </c>
      <c r="H95" s="189">
        <v>0</v>
      </c>
      <c r="I95" s="189">
        <f>ROUND(E95*H95,2)</f>
        <v>0</v>
      </c>
      <c r="J95" s="189">
        <v>0</v>
      </c>
      <c r="K95" s="189">
        <f>ROUND(E95*J95,2)</f>
        <v>0</v>
      </c>
      <c r="L95" s="190"/>
      <c r="M95" s="207" t="s">
        <v>232</v>
      </c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233</v>
      </c>
      <c r="AF95" s="165" t="s">
        <v>341</v>
      </c>
      <c r="AG95" s="165"/>
      <c r="AH95" s="165"/>
      <c r="AI95" s="165"/>
      <c r="AJ95" s="165"/>
      <c r="AK95" s="165"/>
      <c r="AL95" s="165"/>
      <c r="AM95" s="165">
        <v>21</v>
      </c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4"/>
      <c r="B96" s="177"/>
      <c r="C96" s="300"/>
      <c r="D96" s="301"/>
      <c r="E96" s="302"/>
      <c r="F96" s="303"/>
      <c r="G96" s="304"/>
      <c r="H96" s="189"/>
      <c r="I96" s="189"/>
      <c r="J96" s="189"/>
      <c r="K96" s="189"/>
      <c r="L96" s="190"/>
      <c r="M96" s="207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5">
        <v>45</v>
      </c>
      <c r="B97" s="176" t="s">
        <v>1350</v>
      </c>
      <c r="C97" s="200" t="s">
        <v>1097</v>
      </c>
      <c r="D97" s="180" t="s">
        <v>551</v>
      </c>
      <c r="E97" s="184">
        <v>46</v>
      </c>
      <c r="F97" s="191"/>
      <c r="G97" s="189">
        <f>ROUND(E97*F97,2)</f>
        <v>0</v>
      </c>
      <c r="H97" s="189">
        <v>0</v>
      </c>
      <c r="I97" s="189">
        <f>ROUND(E97*H97,2)</f>
        <v>0</v>
      </c>
      <c r="J97" s="189">
        <v>0</v>
      </c>
      <c r="K97" s="189">
        <f>ROUND(E97*J97,2)</f>
        <v>0</v>
      </c>
      <c r="L97" s="190"/>
      <c r="M97" s="207" t="s">
        <v>232</v>
      </c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 t="s">
        <v>233</v>
      </c>
      <c r="AF97" s="165" t="s">
        <v>341</v>
      </c>
      <c r="AG97" s="165"/>
      <c r="AH97" s="165"/>
      <c r="AI97" s="165"/>
      <c r="AJ97" s="165"/>
      <c r="AK97" s="165"/>
      <c r="AL97" s="165"/>
      <c r="AM97" s="165">
        <v>21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4"/>
      <c r="B98" s="177"/>
      <c r="C98" s="300"/>
      <c r="D98" s="301"/>
      <c r="E98" s="302"/>
      <c r="F98" s="303"/>
      <c r="G98" s="304"/>
      <c r="H98" s="189"/>
      <c r="I98" s="189"/>
      <c r="J98" s="189"/>
      <c r="K98" s="189"/>
      <c r="L98" s="190"/>
      <c r="M98" s="20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5">
        <v>46</v>
      </c>
      <c r="B99" s="176" t="s">
        <v>1351</v>
      </c>
      <c r="C99" s="200" t="s">
        <v>1352</v>
      </c>
      <c r="D99" s="180" t="s">
        <v>413</v>
      </c>
      <c r="E99" s="184">
        <v>14</v>
      </c>
      <c r="F99" s="191"/>
      <c r="G99" s="189">
        <f>ROUND(E99*F99,2)</f>
        <v>0</v>
      </c>
      <c r="H99" s="189">
        <v>0</v>
      </c>
      <c r="I99" s="189">
        <f>ROUND(E99*H99,2)</f>
        <v>0</v>
      </c>
      <c r="J99" s="189">
        <v>0</v>
      </c>
      <c r="K99" s="189">
        <f>ROUND(E99*J99,2)</f>
        <v>0</v>
      </c>
      <c r="L99" s="190"/>
      <c r="M99" s="207" t="s">
        <v>232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 t="s">
        <v>233</v>
      </c>
      <c r="AF99" s="165" t="s">
        <v>234</v>
      </c>
      <c r="AG99" s="165"/>
      <c r="AH99" s="165"/>
      <c r="AI99" s="165"/>
      <c r="AJ99" s="165"/>
      <c r="AK99" s="165"/>
      <c r="AL99" s="165"/>
      <c r="AM99" s="165">
        <v>21</v>
      </c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4"/>
      <c r="B100" s="177"/>
      <c r="C100" s="300"/>
      <c r="D100" s="301"/>
      <c r="E100" s="302"/>
      <c r="F100" s="303"/>
      <c r="G100" s="304"/>
      <c r="H100" s="189"/>
      <c r="I100" s="189"/>
      <c r="J100" s="189"/>
      <c r="K100" s="189"/>
      <c r="L100" s="190"/>
      <c r="M100" s="207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5">
        <v>47</v>
      </c>
      <c r="B101" s="176" t="s">
        <v>1353</v>
      </c>
      <c r="C101" s="200" t="s">
        <v>1354</v>
      </c>
      <c r="D101" s="180" t="s">
        <v>413</v>
      </c>
      <c r="E101" s="184">
        <v>4</v>
      </c>
      <c r="F101" s="191"/>
      <c r="G101" s="189">
        <f>ROUND(E101*F101,2)</f>
        <v>0</v>
      </c>
      <c r="H101" s="189">
        <v>0</v>
      </c>
      <c r="I101" s="189">
        <f>ROUND(E101*H101,2)</f>
        <v>0</v>
      </c>
      <c r="J101" s="189">
        <v>0</v>
      </c>
      <c r="K101" s="189">
        <f>ROUND(E101*J101,2)</f>
        <v>0</v>
      </c>
      <c r="L101" s="190"/>
      <c r="M101" s="207" t="s">
        <v>232</v>
      </c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 t="s">
        <v>233</v>
      </c>
      <c r="AF101" s="165" t="s">
        <v>234</v>
      </c>
      <c r="AG101" s="165"/>
      <c r="AH101" s="165"/>
      <c r="AI101" s="165"/>
      <c r="AJ101" s="165"/>
      <c r="AK101" s="165"/>
      <c r="AL101" s="165"/>
      <c r="AM101" s="165">
        <v>21</v>
      </c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204"/>
      <c r="B102" s="177"/>
      <c r="C102" s="300"/>
      <c r="D102" s="301"/>
      <c r="E102" s="302"/>
      <c r="F102" s="303"/>
      <c r="G102" s="304"/>
      <c r="H102" s="189"/>
      <c r="I102" s="189"/>
      <c r="J102" s="189"/>
      <c r="K102" s="189"/>
      <c r="L102" s="190"/>
      <c r="M102" s="207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ht="22.5" outlineLevel="1" x14ac:dyDescent="0.2">
      <c r="A103" s="205">
        <v>48</v>
      </c>
      <c r="B103" s="176" t="s">
        <v>1355</v>
      </c>
      <c r="C103" s="200" t="s">
        <v>1356</v>
      </c>
      <c r="D103" s="180" t="s">
        <v>413</v>
      </c>
      <c r="E103" s="184">
        <v>1</v>
      </c>
      <c r="F103" s="191"/>
      <c r="G103" s="189">
        <f>ROUND(E103*F103,2)</f>
        <v>0</v>
      </c>
      <c r="H103" s="189">
        <v>0</v>
      </c>
      <c r="I103" s="189">
        <f>ROUND(E103*H103,2)</f>
        <v>0</v>
      </c>
      <c r="J103" s="189">
        <v>0</v>
      </c>
      <c r="K103" s="189">
        <f>ROUND(E103*J103,2)</f>
        <v>0</v>
      </c>
      <c r="L103" s="190"/>
      <c r="M103" s="207" t="s">
        <v>232</v>
      </c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233</v>
      </c>
      <c r="AF103" s="165" t="s">
        <v>234</v>
      </c>
      <c r="AG103" s="165"/>
      <c r="AH103" s="165"/>
      <c r="AI103" s="165"/>
      <c r="AJ103" s="165"/>
      <c r="AK103" s="165"/>
      <c r="AL103" s="165"/>
      <c r="AM103" s="165">
        <v>21</v>
      </c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4"/>
      <c r="B104" s="177"/>
      <c r="C104" s="300"/>
      <c r="D104" s="301"/>
      <c r="E104" s="302"/>
      <c r="F104" s="303"/>
      <c r="G104" s="304"/>
      <c r="H104" s="189"/>
      <c r="I104" s="189"/>
      <c r="J104" s="189"/>
      <c r="K104" s="189"/>
      <c r="L104" s="190"/>
      <c r="M104" s="207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5">
        <v>49</v>
      </c>
      <c r="B105" s="176" t="s">
        <v>1357</v>
      </c>
      <c r="C105" s="200" t="s">
        <v>1358</v>
      </c>
      <c r="D105" s="180" t="s">
        <v>413</v>
      </c>
      <c r="E105" s="184">
        <v>2</v>
      </c>
      <c r="F105" s="191"/>
      <c r="G105" s="189">
        <f>ROUND(E105*F105,2)</f>
        <v>0</v>
      </c>
      <c r="H105" s="189">
        <v>0</v>
      </c>
      <c r="I105" s="189">
        <f>ROUND(E105*H105,2)</f>
        <v>0</v>
      </c>
      <c r="J105" s="189">
        <v>0</v>
      </c>
      <c r="K105" s="189">
        <f>ROUND(E105*J105,2)</f>
        <v>0</v>
      </c>
      <c r="L105" s="190"/>
      <c r="M105" s="207" t="s">
        <v>232</v>
      </c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 t="s">
        <v>233</v>
      </c>
      <c r="AF105" s="165" t="s">
        <v>234</v>
      </c>
      <c r="AG105" s="165"/>
      <c r="AH105" s="165"/>
      <c r="AI105" s="165"/>
      <c r="AJ105" s="165"/>
      <c r="AK105" s="165"/>
      <c r="AL105" s="165"/>
      <c r="AM105" s="165">
        <v>21</v>
      </c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4"/>
      <c r="B106" s="177"/>
      <c r="C106" s="300"/>
      <c r="D106" s="301"/>
      <c r="E106" s="302"/>
      <c r="F106" s="303"/>
      <c r="G106" s="304"/>
      <c r="H106" s="189"/>
      <c r="I106" s="189"/>
      <c r="J106" s="189"/>
      <c r="K106" s="189"/>
      <c r="L106" s="190"/>
      <c r="M106" s="207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205">
        <v>50</v>
      </c>
      <c r="B107" s="176" t="s">
        <v>1359</v>
      </c>
      <c r="C107" s="200" t="s">
        <v>1360</v>
      </c>
      <c r="D107" s="180" t="s">
        <v>413</v>
      </c>
      <c r="E107" s="184">
        <v>8</v>
      </c>
      <c r="F107" s="191"/>
      <c r="G107" s="189">
        <f>ROUND(E107*F107,2)</f>
        <v>0</v>
      </c>
      <c r="H107" s="189">
        <v>0</v>
      </c>
      <c r="I107" s="189">
        <f>ROUND(E107*H107,2)</f>
        <v>0</v>
      </c>
      <c r="J107" s="189">
        <v>0</v>
      </c>
      <c r="K107" s="189">
        <f>ROUND(E107*J107,2)</f>
        <v>0</v>
      </c>
      <c r="L107" s="190"/>
      <c r="M107" s="207" t="s">
        <v>232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 t="s">
        <v>233</v>
      </c>
      <c r="AF107" s="165" t="s">
        <v>234</v>
      </c>
      <c r="AG107" s="165"/>
      <c r="AH107" s="165"/>
      <c r="AI107" s="165"/>
      <c r="AJ107" s="165"/>
      <c r="AK107" s="165"/>
      <c r="AL107" s="165"/>
      <c r="AM107" s="165">
        <v>21</v>
      </c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4"/>
      <c r="B108" s="177"/>
      <c r="C108" s="300"/>
      <c r="D108" s="301"/>
      <c r="E108" s="302"/>
      <c r="F108" s="303"/>
      <c r="G108" s="304"/>
      <c r="H108" s="189"/>
      <c r="I108" s="189"/>
      <c r="J108" s="189"/>
      <c r="K108" s="189"/>
      <c r="L108" s="190"/>
      <c r="M108" s="207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5">
        <v>51</v>
      </c>
      <c r="B109" s="176" t="s">
        <v>1361</v>
      </c>
      <c r="C109" s="200" t="s">
        <v>1362</v>
      </c>
      <c r="D109" s="180" t="s">
        <v>413</v>
      </c>
      <c r="E109" s="184">
        <v>128</v>
      </c>
      <c r="F109" s="191"/>
      <c r="G109" s="189">
        <f>ROUND(E109*F109,2)</f>
        <v>0</v>
      </c>
      <c r="H109" s="189">
        <v>0</v>
      </c>
      <c r="I109" s="189">
        <f>ROUND(E109*H109,2)</f>
        <v>0</v>
      </c>
      <c r="J109" s="189">
        <v>0</v>
      </c>
      <c r="K109" s="189">
        <f>ROUND(E109*J109,2)</f>
        <v>0</v>
      </c>
      <c r="L109" s="190"/>
      <c r="M109" s="207" t="s">
        <v>232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233</v>
      </c>
      <c r="AF109" s="165" t="s">
        <v>234</v>
      </c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4"/>
      <c r="B110" s="177"/>
      <c r="C110" s="300"/>
      <c r="D110" s="301"/>
      <c r="E110" s="302"/>
      <c r="F110" s="303"/>
      <c r="G110" s="304"/>
      <c r="H110" s="189"/>
      <c r="I110" s="189"/>
      <c r="J110" s="189"/>
      <c r="K110" s="189"/>
      <c r="L110" s="190"/>
      <c r="M110" s="207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5">
        <v>52</v>
      </c>
      <c r="B111" s="176" t="s">
        <v>1363</v>
      </c>
      <c r="C111" s="200" t="s">
        <v>1364</v>
      </c>
      <c r="D111" s="180" t="s">
        <v>413</v>
      </c>
      <c r="E111" s="184">
        <v>136</v>
      </c>
      <c r="F111" s="191"/>
      <c r="G111" s="189">
        <f>ROUND(E111*F111,2)</f>
        <v>0</v>
      </c>
      <c r="H111" s="189">
        <v>0</v>
      </c>
      <c r="I111" s="189">
        <f>ROUND(E111*H111,2)</f>
        <v>0</v>
      </c>
      <c r="J111" s="189">
        <v>0</v>
      </c>
      <c r="K111" s="189">
        <f>ROUND(E111*J111,2)</f>
        <v>0</v>
      </c>
      <c r="L111" s="190"/>
      <c r="M111" s="207" t="s">
        <v>232</v>
      </c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 t="s">
        <v>233</v>
      </c>
      <c r="AF111" s="165" t="s">
        <v>234</v>
      </c>
      <c r="AG111" s="165"/>
      <c r="AH111" s="165"/>
      <c r="AI111" s="165"/>
      <c r="AJ111" s="165"/>
      <c r="AK111" s="165"/>
      <c r="AL111" s="165"/>
      <c r="AM111" s="165">
        <v>21</v>
      </c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4"/>
      <c r="B112" s="177"/>
      <c r="C112" s="300"/>
      <c r="D112" s="301"/>
      <c r="E112" s="302"/>
      <c r="F112" s="303"/>
      <c r="G112" s="304"/>
      <c r="H112" s="189"/>
      <c r="I112" s="189"/>
      <c r="J112" s="189"/>
      <c r="K112" s="189"/>
      <c r="L112" s="190"/>
      <c r="M112" s="207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5">
        <v>53</v>
      </c>
      <c r="B113" s="176" t="s">
        <v>1365</v>
      </c>
      <c r="C113" s="200" t="s">
        <v>1366</v>
      </c>
      <c r="D113" s="180" t="s">
        <v>413</v>
      </c>
      <c r="E113" s="184">
        <v>136</v>
      </c>
      <c r="F113" s="191"/>
      <c r="G113" s="189">
        <f>ROUND(E113*F113,2)</f>
        <v>0</v>
      </c>
      <c r="H113" s="189">
        <v>0</v>
      </c>
      <c r="I113" s="189">
        <f>ROUND(E113*H113,2)</f>
        <v>0</v>
      </c>
      <c r="J113" s="189">
        <v>0</v>
      </c>
      <c r="K113" s="189">
        <f>ROUND(E113*J113,2)</f>
        <v>0</v>
      </c>
      <c r="L113" s="190"/>
      <c r="M113" s="207" t="s">
        <v>232</v>
      </c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233</v>
      </c>
      <c r="AF113" s="165" t="s">
        <v>234</v>
      </c>
      <c r="AG113" s="165"/>
      <c r="AH113" s="165"/>
      <c r="AI113" s="165"/>
      <c r="AJ113" s="165"/>
      <c r="AK113" s="165"/>
      <c r="AL113" s="165"/>
      <c r="AM113" s="165">
        <v>21</v>
      </c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4"/>
      <c r="B114" s="177"/>
      <c r="C114" s="300"/>
      <c r="D114" s="301"/>
      <c r="E114" s="302"/>
      <c r="F114" s="303"/>
      <c r="G114" s="304"/>
      <c r="H114" s="189"/>
      <c r="I114" s="189"/>
      <c r="J114" s="189"/>
      <c r="K114" s="189"/>
      <c r="L114" s="190"/>
      <c r="M114" s="207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5">
        <v>54</v>
      </c>
      <c r="B115" s="176" t="s">
        <v>1365</v>
      </c>
      <c r="C115" s="200" t="s">
        <v>1366</v>
      </c>
      <c r="D115" s="180" t="s">
        <v>413</v>
      </c>
      <c r="E115" s="184">
        <v>8</v>
      </c>
      <c r="F115" s="191"/>
      <c r="G115" s="189">
        <f>ROUND(E115*F115,2)</f>
        <v>0</v>
      </c>
      <c r="H115" s="189">
        <v>0</v>
      </c>
      <c r="I115" s="189">
        <f>ROUND(E115*H115,2)</f>
        <v>0</v>
      </c>
      <c r="J115" s="189">
        <v>0</v>
      </c>
      <c r="K115" s="189">
        <f>ROUND(E115*J115,2)</f>
        <v>0</v>
      </c>
      <c r="L115" s="190"/>
      <c r="M115" s="207" t="s">
        <v>232</v>
      </c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 t="s">
        <v>233</v>
      </c>
      <c r="AF115" s="165" t="s">
        <v>234</v>
      </c>
      <c r="AG115" s="165"/>
      <c r="AH115" s="165"/>
      <c r="AI115" s="165"/>
      <c r="AJ115" s="165"/>
      <c r="AK115" s="165"/>
      <c r="AL115" s="165"/>
      <c r="AM115" s="165">
        <v>21</v>
      </c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4"/>
      <c r="B116" s="177"/>
      <c r="C116" s="300"/>
      <c r="D116" s="301"/>
      <c r="E116" s="302"/>
      <c r="F116" s="303"/>
      <c r="G116" s="304"/>
      <c r="H116" s="189"/>
      <c r="I116" s="189"/>
      <c r="J116" s="189"/>
      <c r="K116" s="189"/>
      <c r="L116" s="190"/>
      <c r="M116" s="207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5">
        <v>55</v>
      </c>
      <c r="B117" s="176" t="s">
        <v>1367</v>
      </c>
      <c r="C117" s="200" t="s">
        <v>1368</v>
      </c>
      <c r="D117" s="180" t="s">
        <v>413</v>
      </c>
      <c r="E117" s="184">
        <v>95</v>
      </c>
      <c r="F117" s="191"/>
      <c r="G117" s="189">
        <f>ROUND(E117*F117,2)</f>
        <v>0</v>
      </c>
      <c r="H117" s="189">
        <v>0</v>
      </c>
      <c r="I117" s="189">
        <f>ROUND(E117*H117,2)</f>
        <v>0</v>
      </c>
      <c r="J117" s="189">
        <v>0</v>
      </c>
      <c r="K117" s="189">
        <f>ROUND(E117*J117,2)</f>
        <v>0</v>
      </c>
      <c r="L117" s="190"/>
      <c r="M117" s="207" t="s">
        <v>232</v>
      </c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 t="s">
        <v>233</v>
      </c>
      <c r="AF117" s="165" t="s">
        <v>234</v>
      </c>
      <c r="AG117" s="165"/>
      <c r="AH117" s="165"/>
      <c r="AI117" s="165"/>
      <c r="AJ117" s="165"/>
      <c r="AK117" s="165"/>
      <c r="AL117" s="165"/>
      <c r="AM117" s="165">
        <v>21</v>
      </c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4"/>
      <c r="B118" s="177"/>
      <c r="C118" s="300"/>
      <c r="D118" s="301"/>
      <c r="E118" s="302"/>
      <c r="F118" s="303"/>
      <c r="G118" s="304"/>
      <c r="H118" s="189"/>
      <c r="I118" s="189"/>
      <c r="J118" s="189"/>
      <c r="K118" s="189"/>
      <c r="L118" s="190"/>
      <c r="M118" s="207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5">
        <v>56</v>
      </c>
      <c r="B119" s="176" t="s">
        <v>1369</v>
      </c>
      <c r="C119" s="200" t="s">
        <v>1370</v>
      </c>
      <c r="D119" s="180" t="s">
        <v>413</v>
      </c>
      <c r="E119" s="184">
        <v>95</v>
      </c>
      <c r="F119" s="191"/>
      <c r="G119" s="189">
        <f>ROUND(E119*F119,2)</f>
        <v>0</v>
      </c>
      <c r="H119" s="189">
        <v>0</v>
      </c>
      <c r="I119" s="189">
        <f>ROUND(E119*H119,2)</f>
        <v>0</v>
      </c>
      <c r="J119" s="189">
        <v>0</v>
      </c>
      <c r="K119" s="189">
        <f>ROUND(E119*J119,2)</f>
        <v>0</v>
      </c>
      <c r="L119" s="190"/>
      <c r="M119" s="207" t="s">
        <v>232</v>
      </c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 t="s">
        <v>233</v>
      </c>
      <c r="AF119" s="165" t="s">
        <v>341</v>
      </c>
      <c r="AG119" s="165"/>
      <c r="AH119" s="165"/>
      <c r="AI119" s="165"/>
      <c r="AJ119" s="165"/>
      <c r="AK119" s="165"/>
      <c r="AL119" s="165"/>
      <c r="AM119" s="165">
        <v>21</v>
      </c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4"/>
      <c r="B120" s="177"/>
      <c r="C120" s="300"/>
      <c r="D120" s="301"/>
      <c r="E120" s="302"/>
      <c r="F120" s="303"/>
      <c r="G120" s="304"/>
      <c r="H120" s="189"/>
      <c r="I120" s="189"/>
      <c r="J120" s="189"/>
      <c r="K120" s="189"/>
      <c r="L120" s="190"/>
      <c r="M120" s="207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5">
        <v>57</v>
      </c>
      <c r="B121" s="176" t="s">
        <v>1371</v>
      </c>
      <c r="C121" s="200" t="s">
        <v>1372</v>
      </c>
      <c r="D121" s="180" t="s">
        <v>413</v>
      </c>
      <c r="E121" s="184">
        <v>20</v>
      </c>
      <c r="F121" s="191"/>
      <c r="G121" s="189">
        <f>ROUND(E121*F121,2)</f>
        <v>0</v>
      </c>
      <c r="H121" s="189">
        <v>0</v>
      </c>
      <c r="I121" s="189">
        <f>ROUND(E121*H121,2)</f>
        <v>0</v>
      </c>
      <c r="J121" s="189">
        <v>0</v>
      </c>
      <c r="K121" s="189">
        <f>ROUND(E121*J121,2)</f>
        <v>0</v>
      </c>
      <c r="L121" s="190"/>
      <c r="M121" s="207" t="s">
        <v>232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 t="s">
        <v>233</v>
      </c>
      <c r="AF121" s="165" t="s">
        <v>341</v>
      </c>
      <c r="AG121" s="165"/>
      <c r="AH121" s="165"/>
      <c r="AI121" s="165"/>
      <c r="AJ121" s="165"/>
      <c r="AK121" s="165"/>
      <c r="AL121" s="165"/>
      <c r="AM121" s="165">
        <v>21</v>
      </c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4"/>
      <c r="B122" s="177"/>
      <c r="C122" s="300"/>
      <c r="D122" s="301"/>
      <c r="E122" s="302"/>
      <c r="F122" s="303"/>
      <c r="G122" s="304"/>
      <c r="H122" s="189"/>
      <c r="I122" s="189"/>
      <c r="J122" s="189"/>
      <c r="K122" s="189"/>
      <c r="L122" s="190"/>
      <c r="M122" s="207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5">
        <v>58</v>
      </c>
      <c r="B123" s="176" t="s">
        <v>1373</v>
      </c>
      <c r="C123" s="200" t="s">
        <v>1374</v>
      </c>
      <c r="D123" s="180" t="s">
        <v>413</v>
      </c>
      <c r="E123" s="184">
        <v>6</v>
      </c>
      <c r="F123" s="191"/>
      <c r="G123" s="189">
        <f>ROUND(E123*F123,2)</f>
        <v>0</v>
      </c>
      <c r="H123" s="189">
        <v>0</v>
      </c>
      <c r="I123" s="189">
        <f>ROUND(E123*H123,2)</f>
        <v>0</v>
      </c>
      <c r="J123" s="189">
        <v>0</v>
      </c>
      <c r="K123" s="189">
        <f>ROUND(E123*J123,2)</f>
        <v>0</v>
      </c>
      <c r="L123" s="190"/>
      <c r="M123" s="207" t="s">
        <v>232</v>
      </c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 t="s">
        <v>233</v>
      </c>
      <c r="AF123" s="165" t="s">
        <v>341</v>
      </c>
      <c r="AG123" s="165"/>
      <c r="AH123" s="165"/>
      <c r="AI123" s="165"/>
      <c r="AJ123" s="165"/>
      <c r="AK123" s="165"/>
      <c r="AL123" s="165"/>
      <c r="AM123" s="165">
        <v>21</v>
      </c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4"/>
      <c r="B124" s="177"/>
      <c r="C124" s="300"/>
      <c r="D124" s="301"/>
      <c r="E124" s="302"/>
      <c r="F124" s="303"/>
      <c r="G124" s="304"/>
      <c r="H124" s="189"/>
      <c r="I124" s="189"/>
      <c r="J124" s="189"/>
      <c r="K124" s="189"/>
      <c r="L124" s="190"/>
      <c r="M124" s="207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205">
        <v>59</v>
      </c>
      <c r="B125" s="176" t="s">
        <v>1375</v>
      </c>
      <c r="C125" s="200" t="s">
        <v>1376</v>
      </c>
      <c r="D125" s="180" t="s">
        <v>231</v>
      </c>
      <c r="E125" s="184">
        <v>270</v>
      </c>
      <c r="F125" s="191"/>
      <c r="G125" s="189">
        <f>ROUND(E125*F125,2)</f>
        <v>0</v>
      </c>
      <c r="H125" s="189">
        <v>0</v>
      </c>
      <c r="I125" s="189">
        <f>ROUND(E125*H125,2)</f>
        <v>0</v>
      </c>
      <c r="J125" s="189">
        <v>0</v>
      </c>
      <c r="K125" s="189">
        <f>ROUND(E125*J125,2)</f>
        <v>0</v>
      </c>
      <c r="L125" s="190"/>
      <c r="M125" s="207" t="s">
        <v>232</v>
      </c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 t="s">
        <v>233</v>
      </c>
      <c r="AF125" s="165" t="s">
        <v>341</v>
      </c>
      <c r="AG125" s="165"/>
      <c r="AH125" s="165"/>
      <c r="AI125" s="165"/>
      <c r="AJ125" s="165"/>
      <c r="AK125" s="165"/>
      <c r="AL125" s="165"/>
      <c r="AM125" s="165">
        <v>21</v>
      </c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4"/>
      <c r="B126" s="177"/>
      <c r="C126" s="300"/>
      <c r="D126" s="301"/>
      <c r="E126" s="302"/>
      <c r="F126" s="303"/>
      <c r="G126" s="304"/>
      <c r="H126" s="189"/>
      <c r="I126" s="189"/>
      <c r="J126" s="189"/>
      <c r="K126" s="189"/>
      <c r="L126" s="190"/>
      <c r="M126" s="207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5">
        <v>60</v>
      </c>
      <c r="B127" s="176" t="s">
        <v>1377</v>
      </c>
      <c r="C127" s="200" t="s">
        <v>1378</v>
      </c>
      <c r="D127" s="180" t="s">
        <v>231</v>
      </c>
      <c r="E127" s="184">
        <v>1900</v>
      </c>
      <c r="F127" s="191"/>
      <c r="G127" s="189">
        <f>ROUND(E127*F127,2)</f>
        <v>0</v>
      </c>
      <c r="H127" s="189">
        <v>0</v>
      </c>
      <c r="I127" s="189">
        <f>ROUND(E127*H127,2)</f>
        <v>0</v>
      </c>
      <c r="J127" s="189">
        <v>0</v>
      </c>
      <c r="K127" s="189">
        <f>ROUND(E127*J127,2)</f>
        <v>0</v>
      </c>
      <c r="L127" s="190"/>
      <c r="M127" s="207" t="s">
        <v>232</v>
      </c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 t="s">
        <v>233</v>
      </c>
      <c r="AF127" s="165" t="s">
        <v>341</v>
      </c>
      <c r="AG127" s="165"/>
      <c r="AH127" s="165"/>
      <c r="AI127" s="165"/>
      <c r="AJ127" s="165"/>
      <c r="AK127" s="165"/>
      <c r="AL127" s="165"/>
      <c r="AM127" s="165">
        <v>21</v>
      </c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4"/>
      <c r="B128" s="177"/>
      <c r="C128" s="300"/>
      <c r="D128" s="301"/>
      <c r="E128" s="302"/>
      <c r="F128" s="303"/>
      <c r="G128" s="304"/>
      <c r="H128" s="189"/>
      <c r="I128" s="189"/>
      <c r="J128" s="189"/>
      <c r="K128" s="189"/>
      <c r="L128" s="190"/>
      <c r="M128" s="207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5">
        <v>61</v>
      </c>
      <c r="B129" s="176" t="s">
        <v>1379</v>
      </c>
      <c r="C129" s="200" t="s">
        <v>1380</v>
      </c>
      <c r="D129" s="180" t="s">
        <v>413</v>
      </c>
      <c r="E129" s="184">
        <v>6</v>
      </c>
      <c r="F129" s="191"/>
      <c r="G129" s="189">
        <f>ROUND(E129*F129,2)</f>
        <v>0</v>
      </c>
      <c r="H129" s="189">
        <v>0</v>
      </c>
      <c r="I129" s="189">
        <f>ROUND(E129*H129,2)</f>
        <v>0</v>
      </c>
      <c r="J129" s="189">
        <v>0</v>
      </c>
      <c r="K129" s="189">
        <f>ROUND(E129*J129,2)</f>
        <v>0</v>
      </c>
      <c r="L129" s="190"/>
      <c r="M129" s="207" t="s">
        <v>232</v>
      </c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 t="s">
        <v>233</v>
      </c>
      <c r="AF129" s="165" t="s">
        <v>234</v>
      </c>
      <c r="AG129" s="165"/>
      <c r="AH129" s="165"/>
      <c r="AI129" s="165"/>
      <c r="AJ129" s="165"/>
      <c r="AK129" s="165"/>
      <c r="AL129" s="165"/>
      <c r="AM129" s="165">
        <v>21</v>
      </c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4"/>
      <c r="B130" s="177"/>
      <c r="C130" s="300"/>
      <c r="D130" s="301"/>
      <c r="E130" s="302"/>
      <c r="F130" s="303"/>
      <c r="G130" s="304"/>
      <c r="H130" s="189"/>
      <c r="I130" s="189"/>
      <c r="J130" s="189"/>
      <c r="K130" s="189"/>
      <c r="L130" s="190"/>
      <c r="M130" s="207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5">
        <v>62</v>
      </c>
      <c r="B131" s="176" t="s">
        <v>1381</v>
      </c>
      <c r="C131" s="200" t="s">
        <v>1382</v>
      </c>
      <c r="D131" s="180" t="s">
        <v>413</v>
      </c>
      <c r="E131" s="184">
        <v>6</v>
      </c>
      <c r="F131" s="191"/>
      <c r="G131" s="189">
        <f>ROUND(E131*F131,2)</f>
        <v>0</v>
      </c>
      <c r="H131" s="189">
        <v>0</v>
      </c>
      <c r="I131" s="189">
        <f>ROUND(E131*H131,2)</f>
        <v>0</v>
      </c>
      <c r="J131" s="189">
        <v>0</v>
      </c>
      <c r="K131" s="189">
        <f>ROUND(E131*J131,2)</f>
        <v>0</v>
      </c>
      <c r="L131" s="190"/>
      <c r="M131" s="207" t="s">
        <v>232</v>
      </c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 t="s">
        <v>233</v>
      </c>
      <c r="AF131" s="165" t="s">
        <v>234</v>
      </c>
      <c r="AG131" s="165"/>
      <c r="AH131" s="165"/>
      <c r="AI131" s="165"/>
      <c r="AJ131" s="165"/>
      <c r="AK131" s="165"/>
      <c r="AL131" s="165"/>
      <c r="AM131" s="165">
        <v>21</v>
      </c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4"/>
      <c r="B132" s="177"/>
      <c r="C132" s="300"/>
      <c r="D132" s="301"/>
      <c r="E132" s="302"/>
      <c r="F132" s="303"/>
      <c r="G132" s="304"/>
      <c r="H132" s="189"/>
      <c r="I132" s="189"/>
      <c r="J132" s="189"/>
      <c r="K132" s="189"/>
      <c r="L132" s="190"/>
      <c r="M132" s="207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205">
        <v>63</v>
      </c>
      <c r="B133" s="176" t="s">
        <v>1383</v>
      </c>
      <c r="C133" s="200" t="s">
        <v>1384</v>
      </c>
      <c r="D133" s="180" t="s">
        <v>231</v>
      </c>
      <c r="E133" s="184">
        <v>1900</v>
      </c>
      <c r="F133" s="191"/>
      <c r="G133" s="189">
        <f>ROUND(E133*F133,2)</f>
        <v>0</v>
      </c>
      <c r="H133" s="189">
        <v>0</v>
      </c>
      <c r="I133" s="189">
        <f>ROUND(E133*H133,2)</f>
        <v>0</v>
      </c>
      <c r="J133" s="189">
        <v>0</v>
      </c>
      <c r="K133" s="189">
        <f>ROUND(E133*J133,2)</f>
        <v>0</v>
      </c>
      <c r="L133" s="190"/>
      <c r="M133" s="207" t="s">
        <v>232</v>
      </c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 t="s">
        <v>233</v>
      </c>
      <c r="AF133" s="165" t="s">
        <v>234</v>
      </c>
      <c r="AG133" s="165"/>
      <c r="AH133" s="165"/>
      <c r="AI133" s="165"/>
      <c r="AJ133" s="165"/>
      <c r="AK133" s="165"/>
      <c r="AL133" s="165"/>
      <c r="AM133" s="165">
        <v>21</v>
      </c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204"/>
      <c r="B134" s="177"/>
      <c r="C134" s="300"/>
      <c r="D134" s="301"/>
      <c r="E134" s="302"/>
      <c r="F134" s="303"/>
      <c r="G134" s="304"/>
      <c r="H134" s="189"/>
      <c r="I134" s="189"/>
      <c r="J134" s="189"/>
      <c r="K134" s="189"/>
      <c r="L134" s="190"/>
      <c r="M134" s="207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5">
        <v>64</v>
      </c>
      <c r="B135" s="176" t="s">
        <v>1385</v>
      </c>
      <c r="C135" s="200" t="s">
        <v>1386</v>
      </c>
      <c r="D135" s="180" t="s">
        <v>231</v>
      </c>
      <c r="E135" s="184">
        <v>270</v>
      </c>
      <c r="F135" s="191"/>
      <c r="G135" s="189">
        <f>ROUND(E135*F135,2)</f>
        <v>0</v>
      </c>
      <c r="H135" s="189">
        <v>0</v>
      </c>
      <c r="I135" s="189">
        <f>ROUND(E135*H135,2)</f>
        <v>0</v>
      </c>
      <c r="J135" s="189">
        <v>0</v>
      </c>
      <c r="K135" s="189">
        <f>ROUND(E135*J135,2)</f>
        <v>0</v>
      </c>
      <c r="L135" s="190"/>
      <c r="M135" s="207" t="s">
        <v>232</v>
      </c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 t="s">
        <v>233</v>
      </c>
      <c r="AF135" s="165" t="s">
        <v>234</v>
      </c>
      <c r="AG135" s="165"/>
      <c r="AH135" s="165"/>
      <c r="AI135" s="165"/>
      <c r="AJ135" s="165"/>
      <c r="AK135" s="165"/>
      <c r="AL135" s="165"/>
      <c r="AM135" s="165">
        <v>21</v>
      </c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4"/>
      <c r="B136" s="177"/>
      <c r="C136" s="300"/>
      <c r="D136" s="301"/>
      <c r="E136" s="302"/>
      <c r="F136" s="303"/>
      <c r="G136" s="304"/>
      <c r="H136" s="189"/>
      <c r="I136" s="189"/>
      <c r="J136" s="189"/>
      <c r="K136" s="189"/>
      <c r="L136" s="190"/>
      <c r="M136" s="207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5">
        <v>65</v>
      </c>
      <c r="B137" s="176" t="s">
        <v>1387</v>
      </c>
      <c r="C137" s="200" t="s">
        <v>1388</v>
      </c>
      <c r="D137" s="180" t="s">
        <v>413</v>
      </c>
      <c r="E137" s="184">
        <v>6</v>
      </c>
      <c r="F137" s="191"/>
      <c r="G137" s="189">
        <f>ROUND(E137*F137,2)</f>
        <v>0</v>
      </c>
      <c r="H137" s="189">
        <v>0</v>
      </c>
      <c r="I137" s="189">
        <f>ROUND(E137*H137,2)</f>
        <v>0</v>
      </c>
      <c r="J137" s="189">
        <v>0</v>
      </c>
      <c r="K137" s="189">
        <f>ROUND(E137*J137,2)</f>
        <v>0</v>
      </c>
      <c r="L137" s="190"/>
      <c r="M137" s="207" t="s">
        <v>232</v>
      </c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 t="s">
        <v>233</v>
      </c>
      <c r="AF137" s="165" t="s">
        <v>234</v>
      </c>
      <c r="AG137" s="165"/>
      <c r="AH137" s="165"/>
      <c r="AI137" s="165"/>
      <c r="AJ137" s="165"/>
      <c r="AK137" s="165"/>
      <c r="AL137" s="165"/>
      <c r="AM137" s="165">
        <v>21</v>
      </c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204"/>
      <c r="B138" s="177"/>
      <c r="C138" s="300"/>
      <c r="D138" s="301"/>
      <c r="E138" s="302"/>
      <c r="F138" s="303"/>
      <c r="G138" s="304"/>
      <c r="H138" s="189"/>
      <c r="I138" s="189"/>
      <c r="J138" s="189"/>
      <c r="K138" s="189"/>
      <c r="L138" s="190"/>
      <c r="M138" s="207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205">
        <v>66</v>
      </c>
      <c r="B139" s="176" t="s">
        <v>1389</v>
      </c>
      <c r="C139" s="200" t="s">
        <v>1390</v>
      </c>
      <c r="D139" s="180" t="s">
        <v>413</v>
      </c>
      <c r="E139" s="184">
        <v>6</v>
      </c>
      <c r="F139" s="191"/>
      <c r="G139" s="189">
        <f>ROUND(E139*F139,2)</f>
        <v>0</v>
      </c>
      <c r="H139" s="189">
        <v>0</v>
      </c>
      <c r="I139" s="189">
        <f>ROUND(E139*H139,2)</f>
        <v>0</v>
      </c>
      <c r="J139" s="189">
        <v>0</v>
      </c>
      <c r="K139" s="189">
        <f>ROUND(E139*J139,2)</f>
        <v>0</v>
      </c>
      <c r="L139" s="190"/>
      <c r="M139" s="207" t="s">
        <v>232</v>
      </c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 t="s">
        <v>233</v>
      </c>
      <c r="AF139" s="165" t="s">
        <v>234</v>
      </c>
      <c r="AG139" s="165"/>
      <c r="AH139" s="165"/>
      <c r="AI139" s="165"/>
      <c r="AJ139" s="165"/>
      <c r="AK139" s="165"/>
      <c r="AL139" s="165"/>
      <c r="AM139" s="165">
        <v>21</v>
      </c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4"/>
      <c r="B140" s="177"/>
      <c r="C140" s="300"/>
      <c r="D140" s="301"/>
      <c r="E140" s="302"/>
      <c r="F140" s="303"/>
      <c r="G140" s="304"/>
      <c r="H140" s="189"/>
      <c r="I140" s="189"/>
      <c r="J140" s="189"/>
      <c r="K140" s="189"/>
      <c r="L140" s="190"/>
      <c r="M140" s="207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5">
        <v>67</v>
      </c>
      <c r="B141" s="176" t="s">
        <v>1391</v>
      </c>
      <c r="C141" s="200" t="s">
        <v>1392</v>
      </c>
      <c r="D141" s="180" t="s">
        <v>413</v>
      </c>
      <c r="E141" s="184">
        <v>6</v>
      </c>
      <c r="F141" s="191"/>
      <c r="G141" s="189">
        <f>ROUND(E141*F141,2)</f>
        <v>0</v>
      </c>
      <c r="H141" s="189">
        <v>0</v>
      </c>
      <c r="I141" s="189">
        <f>ROUND(E141*H141,2)</f>
        <v>0</v>
      </c>
      <c r="J141" s="189">
        <v>0</v>
      </c>
      <c r="K141" s="189">
        <f>ROUND(E141*J141,2)</f>
        <v>0</v>
      </c>
      <c r="L141" s="190"/>
      <c r="M141" s="207" t="s">
        <v>232</v>
      </c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 t="s">
        <v>233</v>
      </c>
      <c r="AF141" s="165" t="s">
        <v>234</v>
      </c>
      <c r="AG141" s="165"/>
      <c r="AH141" s="165"/>
      <c r="AI141" s="165"/>
      <c r="AJ141" s="165"/>
      <c r="AK141" s="165"/>
      <c r="AL141" s="165"/>
      <c r="AM141" s="165">
        <v>21</v>
      </c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4"/>
      <c r="B142" s="177"/>
      <c r="C142" s="300"/>
      <c r="D142" s="301"/>
      <c r="E142" s="302"/>
      <c r="F142" s="303"/>
      <c r="G142" s="304"/>
      <c r="H142" s="189"/>
      <c r="I142" s="189"/>
      <c r="J142" s="189"/>
      <c r="K142" s="189"/>
      <c r="L142" s="190"/>
      <c r="M142" s="207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5">
        <v>68</v>
      </c>
      <c r="B143" s="176" t="s">
        <v>1393</v>
      </c>
      <c r="C143" s="200" t="s">
        <v>1394</v>
      </c>
      <c r="D143" s="180" t="s">
        <v>413</v>
      </c>
      <c r="E143" s="184">
        <v>65</v>
      </c>
      <c r="F143" s="191"/>
      <c r="G143" s="189">
        <f>ROUND(E143*F143,2)</f>
        <v>0</v>
      </c>
      <c r="H143" s="189">
        <v>0</v>
      </c>
      <c r="I143" s="189">
        <f>ROUND(E143*H143,2)</f>
        <v>0</v>
      </c>
      <c r="J143" s="189">
        <v>0</v>
      </c>
      <c r="K143" s="189">
        <f>ROUND(E143*J143,2)</f>
        <v>0</v>
      </c>
      <c r="L143" s="190"/>
      <c r="M143" s="207" t="s">
        <v>232</v>
      </c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 t="s">
        <v>233</v>
      </c>
      <c r="AF143" s="165" t="s">
        <v>234</v>
      </c>
      <c r="AG143" s="165"/>
      <c r="AH143" s="165"/>
      <c r="AI143" s="165"/>
      <c r="AJ143" s="165"/>
      <c r="AK143" s="165"/>
      <c r="AL143" s="165"/>
      <c r="AM143" s="165">
        <v>21</v>
      </c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4"/>
      <c r="B144" s="177"/>
      <c r="C144" s="300"/>
      <c r="D144" s="301"/>
      <c r="E144" s="302"/>
      <c r="F144" s="303"/>
      <c r="G144" s="304"/>
      <c r="H144" s="189"/>
      <c r="I144" s="189"/>
      <c r="J144" s="189"/>
      <c r="K144" s="189"/>
      <c r="L144" s="190"/>
      <c r="M144" s="207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5">
        <v>69</v>
      </c>
      <c r="B145" s="176" t="s">
        <v>1395</v>
      </c>
      <c r="C145" s="200" t="s">
        <v>1396</v>
      </c>
      <c r="D145" s="180"/>
      <c r="E145" s="184">
        <v>40</v>
      </c>
      <c r="F145" s="191"/>
      <c r="G145" s="189">
        <f>ROUND(E145*F145,2)</f>
        <v>0</v>
      </c>
      <c r="H145" s="189">
        <v>0</v>
      </c>
      <c r="I145" s="189">
        <f>ROUND(E145*H145,2)</f>
        <v>0</v>
      </c>
      <c r="J145" s="189">
        <v>0</v>
      </c>
      <c r="K145" s="189">
        <f>ROUND(E145*J145,2)</f>
        <v>0</v>
      </c>
      <c r="L145" s="190"/>
      <c r="M145" s="207" t="s">
        <v>232</v>
      </c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 t="s">
        <v>233</v>
      </c>
      <c r="AF145" s="165" t="s">
        <v>341</v>
      </c>
      <c r="AG145" s="165"/>
      <c r="AH145" s="165"/>
      <c r="AI145" s="165"/>
      <c r="AJ145" s="165"/>
      <c r="AK145" s="165"/>
      <c r="AL145" s="165"/>
      <c r="AM145" s="165">
        <v>21</v>
      </c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204"/>
      <c r="B146" s="177"/>
      <c r="C146" s="300"/>
      <c r="D146" s="301"/>
      <c r="E146" s="302"/>
      <c r="F146" s="303"/>
      <c r="G146" s="304"/>
      <c r="H146" s="189"/>
      <c r="I146" s="189"/>
      <c r="J146" s="189"/>
      <c r="K146" s="189"/>
      <c r="L146" s="190"/>
      <c r="M146" s="207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205">
        <v>70</v>
      </c>
      <c r="B147" s="176" t="s">
        <v>1397</v>
      </c>
      <c r="C147" s="200" t="s">
        <v>1398</v>
      </c>
      <c r="D147" s="180"/>
      <c r="E147" s="184">
        <v>25</v>
      </c>
      <c r="F147" s="191"/>
      <c r="G147" s="189">
        <f>ROUND(E147*F147,2)</f>
        <v>0</v>
      </c>
      <c r="H147" s="189">
        <v>0</v>
      </c>
      <c r="I147" s="189">
        <f>ROUND(E147*H147,2)</f>
        <v>0</v>
      </c>
      <c r="J147" s="189">
        <v>0</v>
      </c>
      <c r="K147" s="189">
        <f>ROUND(E147*J147,2)</f>
        <v>0</v>
      </c>
      <c r="L147" s="190"/>
      <c r="M147" s="207" t="s">
        <v>232</v>
      </c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 t="s">
        <v>233</v>
      </c>
      <c r="AF147" s="165" t="s">
        <v>341</v>
      </c>
      <c r="AG147" s="165"/>
      <c r="AH147" s="165"/>
      <c r="AI147" s="165"/>
      <c r="AJ147" s="165"/>
      <c r="AK147" s="165"/>
      <c r="AL147" s="165"/>
      <c r="AM147" s="165">
        <v>21</v>
      </c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204"/>
      <c r="B148" s="177"/>
      <c r="C148" s="300"/>
      <c r="D148" s="301"/>
      <c r="E148" s="302"/>
      <c r="F148" s="303"/>
      <c r="G148" s="304"/>
      <c r="H148" s="189"/>
      <c r="I148" s="189"/>
      <c r="J148" s="189"/>
      <c r="K148" s="189"/>
      <c r="L148" s="190"/>
      <c r="M148" s="207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205">
        <v>71</v>
      </c>
      <c r="B149" s="176" t="s">
        <v>1399</v>
      </c>
      <c r="C149" s="200" t="s">
        <v>1400</v>
      </c>
      <c r="D149" s="180"/>
      <c r="E149" s="184">
        <v>95</v>
      </c>
      <c r="F149" s="191"/>
      <c r="G149" s="189">
        <f>ROUND(E149*F149,2)</f>
        <v>0</v>
      </c>
      <c r="H149" s="189">
        <v>0</v>
      </c>
      <c r="I149" s="189">
        <f>ROUND(E149*H149,2)</f>
        <v>0</v>
      </c>
      <c r="J149" s="189">
        <v>0</v>
      </c>
      <c r="K149" s="189">
        <f>ROUND(E149*J149,2)</f>
        <v>0</v>
      </c>
      <c r="L149" s="190"/>
      <c r="M149" s="207" t="s">
        <v>232</v>
      </c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 t="s">
        <v>233</v>
      </c>
      <c r="AF149" s="165" t="s">
        <v>341</v>
      </c>
      <c r="AG149" s="165"/>
      <c r="AH149" s="165"/>
      <c r="AI149" s="165"/>
      <c r="AJ149" s="165"/>
      <c r="AK149" s="165"/>
      <c r="AL149" s="165"/>
      <c r="AM149" s="165">
        <v>21</v>
      </c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204"/>
      <c r="B150" s="177"/>
      <c r="C150" s="300"/>
      <c r="D150" s="301"/>
      <c r="E150" s="302"/>
      <c r="F150" s="303"/>
      <c r="G150" s="304"/>
      <c r="H150" s="189"/>
      <c r="I150" s="189"/>
      <c r="J150" s="189"/>
      <c r="K150" s="189"/>
      <c r="L150" s="190"/>
      <c r="M150" s="207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205">
        <v>72</v>
      </c>
      <c r="B151" s="176" t="s">
        <v>1401</v>
      </c>
      <c r="C151" s="200" t="s">
        <v>1402</v>
      </c>
      <c r="D151" s="180" t="s">
        <v>413</v>
      </c>
      <c r="E151" s="184">
        <v>95</v>
      </c>
      <c r="F151" s="191"/>
      <c r="G151" s="189">
        <f>ROUND(E151*F151,2)</f>
        <v>0</v>
      </c>
      <c r="H151" s="189">
        <v>0</v>
      </c>
      <c r="I151" s="189">
        <f>ROUND(E151*H151,2)</f>
        <v>0</v>
      </c>
      <c r="J151" s="189">
        <v>0</v>
      </c>
      <c r="K151" s="189">
        <f>ROUND(E151*J151,2)</f>
        <v>0</v>
      </c>
      <c r="L151" s="190"/>
      <c r="M151" s="207" t="s">
        <v>232</v>
      </c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 t="s">
        <v>233</v>
      </c>
      <c r="AF151" s="165" t="s">
        <v>234</v>
      </c>
      <c r="AG151" s="165"/>
      <c r="AH151" s="165"/>
      <c r="AI151" s="165"/>
      <c r="AJ151" s="165"/>
      <c r="AK151" s="165"/>
      <c r="AL151" s="165"/>
      <c r="AM151" s="165">
        <v>21</v>
      </c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4"/>
      <c r="B152" s="177"/>
      <c r="C152" s="300"/>
      <c r="D152" s="301"/>
      <c r="E152" s="302"/>
      <c r="F152" s="303"/>
      <c r="G152" s="304"/>
      <c r="H152" s="189"/>
      <c r="I152" s="189"/>
      <c r="J152" s="189"/>
      <c r="K152" s="189"/>
      <c r="L152" s="190"/>
      <c r="M152" s="207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205">
        <v>73</v>
      </c>
      <c r="B153" s="176" t="s">
        <v>1403</v>
      </c>
      <c r="C153" s="200" t="s">
        <v>1404</v>
      </c>
      <c r="D153" s="180" t="s">
        <v>413</v>
      </c>
      <c r="E153" s="184">
        <v>95</v>
      </c>
      <c r="F153" s="191"/>
      <c r="G153" s="189">
        <f>ROUND(E153*F153,2)</f>
        <v>0</v>
      </c>
      <c r="H153" s="189">
        <v>0</v>
      </c>
      <c r="I153" s="189">
        <f>ROUND(E153*H153,2)</f>
        <v>0</v>
      </c>
      <c r="J153" s="189">
        <v>0</v>
      </c>
      <c r="K153" s="189">
        <f>ROUND(E153*J153,2)</f>
        <v>0</v>
      </c>
      <c r="L153" s="190"/>
      <c r="M153" s="207" t="s">
        <v>232</v>
      </c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 t="s">
        <v>233</v>
      </c>
      <c r="AF153" s="165" t="s">
        <v>234</v>
      </c>
      <c r="AG153" s="165"/>
      <c r="AH153" s="165"/>
      <c r="AI153" s="165"/>
      <c r="AJ153" s="165"/>
      <c r="AK153" s="165"/>
      <c r="AL153" s="165"/>
      <c r="AM153" s="165">
        <v>21</v>
      </c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204"/>
      <c r="B154" s="177"/>
      <c r="C154" s="300"/>
      <c r="D154" s="301"/>
      <c r="E154" s="302"/>
      <c r="F154" s="303"/>
      <c r="G154" s="304"/>
      <c r="H154" s="189"/>
      <c r="I154" s="189"/>
      <c r="J154" s="189"/>
      <c r="K154" s="189"/>
      <c r="L154" s="190"/>
      <c r="M154" s="207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205">
        <v>74</v>
      </c>
      <c r="B155" s="176" t="s">
        <v>1405</v>
      </c>
      <c r="C155" s="200" t="s">
        <v>1406</v>
      </c>
      <c r="D155" s="180" t="s">
        <v>413</v>
      </c>
      <c r="E155" s="184">
        <v>6</v>
      </c>
      <c r="F155" s="191"/>
      <c r="G155" s="189">
        <f>ROUND(E155*F155,2)</f>
        <v>0</v>
      </c>
      <c r="H155" s="189">
        <v>0</v>
      </c>
      <c r="I155" s="189">
        <f>ROUND(E155*H155,2)</f>
        <v>0</v>
      </c>
      <c r="J155" s="189">
        <v>0</v>
      </c>
      <c r="K155" s="189">
        <f>ROUND(E155*J155,2)</f>
        <v>0</v>
      </c>
      <c r="L155" s="190"/>
      <c r="M155" s="207" t="s">
        <v>232</v>
      </c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 t="s">
        <v>233</v>
      </c>
      <c r="AF155" s="165" t="s">
        <v>234</v>
      </c>
      <c r="AG155" s="165"/>
      <c r="AH155" s="165"/>
      <c r="AI155" s="165"/>
      <c r="AJ155" s="165"/>
      <c r="AK155" s="165"/>
      <c r="AL155" s="165"/>
      <c r="AM155" s="165">
        <v>21</v>
      </c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204"/>
      <c r="B156" s="177"/>
      <c r="C156" s="300"/>
      <c r="D156" s="301"/>
      <c r="E156" s="302"/>
      <c r="F156" s="303"/>
      <c r="G156" s="304"/>
      <c r="H156" s="189"/>
      <c r="I156" s="189"/>
      <c r="J156" s="189"/>
      <c r="K156" s="189"/>
      <c r="L156" s="190"/>
      <c r="M156" s="207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205">
        <v>75</v>
      </c>
      <c r="B157" s="176" t="s">
        <v>1407</v>
      </c>
      <c r="C157" s="200" t="s">
        <v>1408</v>
      </c>
      <c r="D157" s="180" t="s">
        <v>413</v>
      </c>
      <c r="E157" s="184">
        <v>95</v>
      </c>
      <c r="F157" s="191"/>
      <c r="G157" s="189">
        <f>ROUND(E157*F157,2)</f>
        <v>0</v>
      </c>
      <c r="H157" s="189">
        <v>0</v>
      </c>
      <c r="I157" s="189">
        <f>ROUND(E157*H157,2)</f>
        <v>0</v>
      </c>
      <c r="J157" s="189">
        <v>0</v>
      </c>
      <c r="K157" s="189">
        <f>ROUND(E157*J157,2)</f>
        <v>0</v>
      </c>
      <c r="L157" s="190"/>
      <c r="M157" s="207" t="s">
        <v>232</v>
      </c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 t="s">
        <v>233</v>
      </c>
      <c r="AF157" s="165" t="s">
        <v>234</v>
      </c>
      <c r="AG157" s="165"/>
      <c r="AH157" s="165"/>
      <c r="AI157" s="165"/>
      <c r="AJ157" s="165"/>
      <c r="AK157" s="165"/>
      <c r="AL157" s="165"/>
      <c r="AM157" s="165">
        <v>21</v>
      </c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204"/>
      <c r="B158" s="177"/>
      <c r="C158" s="300"/>
      <c r="D158" s="301"/>
      <c r="E158" s="302"/>
      <c r="F158" s="303"/>
      <c r="G158" s="304"/>
      <c r="H158" s="189"/>
      <c r="I158" s="189"/>
      <c r="J158" s="189"/>
      <c r="K158" s="189"/>
      <c r="L158" s="190"/>
      <c r="M158" s="207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205">
        <v>76</v>
      </c>
      <c r="B159" s="176" t="s">
        <v>1409</v>
      </c>
      <c r="C159" s="200" t="s">
        <v>1410</v>
      </c>
      <c r="D159" s="180" t="s">
        <v>413</v>
      </c>
      <c r="E159" s="184">
        <v>6</v>
      </c>
      <c r="F159" s="191"/>
      <c r="G159" s="189">
        <f>ROUND(E159*F159,2)</f>
        <v>0</v>
      </c>
      <c r="H159" s="189">
        <v>0</v>
      </c>
      <c r="I159" s="189">
        <f>ROUND(E159*H159,2)</f>
        <v>0</v>
      </c>
      <c r="J159" s="189">
        <v>0</v>
      </c>
      <c r="K159" s="189">
        <f>ROUND(E159*J159,2)</f>
        <v>0</v>
      </c>
      <c r="L159" s="190"/>
      <c r="M159" s="207" t="s">
        <v>232</v>
      </c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 t="s">
        <v>233</v>
      </c>
      <c r="AF159" s="165" t="s">
        <v>234</v>
      </c>
      <c r="AG159" s="165"/>
      <c r="AH159" s="165"/>
      <c r="AI159" s="165"/>
      <c r="AJ159" s="165"/>
      <c r="AK159" s="165"/>
      <c r="AL159" s="165"/>
      <c r="AM159" s="165">
        <v>21</v>
      </c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204"/>
      <c r="B160" s="177"/>
      <c r="C160" s="300"/>
      <c r="D160" s="301"/>
      <c r="E160" s="302"/>
      <c r="F160" s="303"/>
      <c r="G160" s="304"/>
      <c r="H160" s="189"/>
      <c r="I160" s="189"/>
      <c r="J160" s="189"/>
      <c r="K160" s="189"/>
      <c r="L160" s="190"/>
      <c r="M160" s="207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205">
        <v>77</v>
      </c>
      <c r="B161" s="176" t="s">
        <v>1411</v>
      </c>
      <c r="C161" s="200" t="s">
        <v>1412</v>
      </c>
      <c r="D161" s="180" t="s">
        <v>413</v>
      </c>
      <c r="E161" s="184">
        <v>6</v>
      </c>
      <c r="F161" s="191"/>
      <c r="G161" s="189">
        <f>ROUND(E161*F161,2)</f>
        <v>0</v>
      </c>
      <c r="H161" s="189">
        <v>0</v>
      </c>
      <c r="I161" s="189">
        <f>ROUND(E161*H161,2)</f>
        <v>0</v>
      </c>
      <c r="J161" s="189">
        <v>0</v>
      </c>
      <c r="K161" s="189">
        <f>ROUND(E161*J161,2)</f>
        <v>0</v>
      </c>
      <c r="L161" s="190"/>
      <c r="M161" s="207" t="s">
        <v>232</v>
      </c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 t="s">
        <v>233</v>
      </c>
      <c r="AF161" s="165" t="s">
        <v>234</v>
      </c>
      <c r="AG161" s="165"/>
      <c r="AH161" s="165"/>
      <c r="AI161" s="165"/>
      <c r="AJ161" s="165"/>
      <c r="AK161" s="165"/>
      <c r="AL161" s="165"/>
      <c r="AM161" s="165">
        <v>21</v>
      </c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204"/>
      <c r="B162" s="177"/>
      <c r="C162" s="300"/>
      <c r="D162" s="301"/>
      <c r="E162" s="302"/>
      <c r="F162" s="303"/>
      <c r="G162" s="304"/>
      <c r="H162" s="189"/>
      <c r="I162" s="189"/>
      <c r="J162" s="189"/>
      <c r="K162" s="189"/>
      <c r="L162" s="190"/>
      <c r="M162" s="207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205">
        <v>78</v>
      </c>
      <c r="B163" s="176" t="s">
        <v>1413</v>
      </c>
      <c r="C163" s="200" t="s">
        <v>1414</v>
      </c>
      <c r="D163" s="180" t="s">
        <v>413</v>
      </c>
      <c r="E163" s="184">
        <v>95</v>
      </c>
      <c r="F163" s="191"/>
      <c r="G163" s="189">
        <f>ROUND(E163*F163,2)</f>
        <v>0</v>
      </c>
      <c r="H163" s="189">
        <v>0</v>
      </c>
      <c r="I163" s="189">
        <f>ROUND(E163*H163,2)</f>
        <v>0</v>
      </c>
      <c r="J163" s="189">
        <v>0</v>
      </c>
      <c r="K163" s="189">
        <f>ROUND(E163*J163,2)</f>
        <v>0</v>
      </c>
      <c r="L163" s="190"/>
      <c r="M163" s="207" t="s">
        <v>232</v>
      </c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 t="s">
        <v>233</v>
      </c>
      <c r="AF163" s="165" t="s">
        <v>234</v>
      </c>
      <c r="AG163" s="165"/>
      <c r="AH163" s="165"/>
      <c r="AI163" s="165"/>
      <c r="AJ163" s="165"/>
      <c r="AK163" s="165"/>
      <c r="AL163" s="165"/>
      <c r="AM163" s="165">
        <v>21</v>
      </c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204"/>
      <c r="B164" s="177"/>
      <c r="C164" s="300"/>
      <c r="D164" s="301"/>
      <c r="E164" s="302"/>
      <c r="F164" s="303"/>
      <c r="G164" s="304"/>
      <c r="H164" s="189"/>
      <c r="I164" s="189"/>
      <c r="J164" s="189"/>
      <c r="K164" s="189"/>
      <c r="L164" s="190"/>
      <c r="M164" s="207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205">
        <v>79</v>
      </c>
      <c r="B165" s="176" t="s">
        <v>1415</v>
      </c>
      <c r="C165" s="200" t="s">
        <v>1416</v>
      </c>
      <c r="D165" s="180" t="s">
        <v>413</v>
      </c>
      <c r="E165" s="184">
        <v>95</v>
      </c>
      <c r="F165" s="191"/>
      <c r="G165" s="189">
        <f>ROUND(E165*F165,2)</f>
        <v>0</v>
      </c>
      <c r="H165" s="189">
        <v>0</v>
      </c>
      <c r="I165" s="189">
        <f>ROUND(E165*H165,2)</f>
        <v>0</v>
      </c>
      <c r="J165" s="189">
        <v>0</v>
      </c>
      <c r="K165" s="189">
        <f>ROUND(E165*J165,2)</f>
        <v>0</v>
      </c>
      <c r="L165" s="190"/>
      <c r="M165" s="207" t="s">
        <v>232</v>
      </c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 t="s">
        <v>233</v>
      </c>
      <c r="AF165" s="165" t="s">
        <v>234</v>
      </c>
      <c r="AG165" s="165"/>
      <c r="AH165" s="165"/>
      <c r="AI165" s="165"/>
      <c r="AJ165" s="165"/>
      <c r="AK165" s="165"/>
      <c r="AL165" s="165"/>
      <c r="AM165" s="165">
        <v>21</v>
      </c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204"/>
      <c r="B166" s="177"/>
      <c r="C166" s="300"/>
      <c r="D166" s="301"/>
      <c r="E166" s="302"/>
      <c r="F166" s="303"/>
      <c r="G166" s="304"/>
      <c r="H166" s="189"/>
      <c r="I166" s="189"/>
      <c r="J166" s="189"/>
      <c r="K166" s="189"/>
      <c r="L166" s="190"/>
      <c r="M166" s="207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205">
        <v>80</v>
      </c>
      <c r="B167" s="176" t="s">
        <v>1417</v>
      </c>
      <c r="C167" s="200" t="s">
        <v>1418</v>
      </c>
      <c r="D167" s="180"/>
      <c r="E167" s="184">
        <v>128</v>
      </c>
      <c r="F167" s="191"/>
      <c r="G167" s="189">
        <f>ROUND(E167*F167,2)</f>
        <v>0</v>
      </c>
      <c r="H167" s="189">
        <v>0</v>
      </c>
      <c r="I167" s="189">
        <f>ROUND(E167*H167,2)</f>
        <v>0</v>
      </c>
      <c r="J167" s="189">
        <v>0</v>
      </c>
      <c r="K167" s="189">
        <f>ROUND(E167*J167,2)</f>
        <v>0</v>
      </c>
      <c r="L167" s="190"/>
      <c r="M167" s="207" t="s">
        <v>232</v>
      </c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 t="s">
        <v>233</v>
      </c>
      <c r="AF167" s="165" t="s">
        <v>341</v>
      </c>
      <c r="AG167" s="165"/>
      <c r="AH167" s="165"/>
      <c r="AI167" s="165"/>
      <c r="AJ167" s="165"/>
      <c r="AK167" s="165"/>
      <c r="AL167" s="165"/>
      <c r="AM167" s="165">
        <v>21</v>
      </c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204"/>
      <c r="B168" s="177"/>
      <c r="C168" s="300"/>
      <c r="D168" s="301"/>
      <c r="E168" s="302"/>
      <c r="F168" s="303"/>
      <c r="G168" s="304"/>
      <c r="H168" s="189"/>
      <c r="I168" s="189"/>
      <c r="J168" s="189"/>
      <c r="K168" s="189"/>
      <c r="L168" s="190"/>
      <c r="M168" s="207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205">
        <v>81</v>
      </c>
      <c r="B169" s="176" t="s">
        <v>1419</v>
      </c>
      <c r="C169" s="200" t="s">
        <v>1420</v>
      </c>
      <c r="D169" s="180" t="s">
        <v>967</v>
      </c>
      <c r="E169" s="184">
        <v>8</v>
      </c>
      <c r="F169" s="191"/>
      <c r="G169" s="189">
        <f>ROUND(E169*F169,2)</f>
        <v>0</v>
      </c>
      <c r="H169" s="189">
        <v>0</v>
      </c>
      <c r="I169" s="189">
        <f>ROUND(E169*H169,2)</f>
        <v>0</v>
      </c>
      <c r="J169" s="189">
        <v>0</v>
      </c>
      <c r="K169" s="189">
        <f>ROUND(E169*J169,2)</f>
        <v>0</v>
      </c>
      <c r="L169" s="190"/>
      <c r="M169" s="207" t="s">
        <v>232</v>
      </c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 t="s">
        <v>233</v>
      </c>
      <c r="AF169" s="165" t="s">
        <v>341</v>
      </c>
      <c r="AG169" s="165"/>
      <c r="AH169" s="165"/>
      <c r="AI169" s="165"/>
      <c r="AJ169" s="165"/>
      <c r="AK169" s="165"/>
      <c r="AL169" s="165"/>
      <c r="AM169" s="165">
        <v>21</v>
      </c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204"/>
      <c r="B170" s="177"/>
      <c r="C170" s="300"/>
      <c r="D170" s="301"/>
      <c r="E170" s="302"/>
      <c r="F170" s="303"/>
      <c r="G170" s="304"/>
      <c r="H170" s="189"/>
      <c r="I170" s="189"/>
      <c r="J170" s="189"/>
      <c r="K170" s="189"/>
      <c r="L170" s="190"/>
      <c r="M170" s="207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205">
        <v>82</v>
      </c>
      <c r="B171" s="176" t="s">
        <v>1421</v>
      </c>
      <c r="C171" s="200" t="s">
        <v>1422</v>
      </c>
      <c r="D171" s="180"/>
      <c r="E171" s="184">
        <v>136</v>
      </c>
      <c r="F171" s="191"/>
      <c r="G171" s="189">
        <f>ROUND(E171*F171,2)</f>
        <v>0</v>
      </c>
      <c r="H171" s="189">
        <v>0</v>
      </c>
      <c r="I171" s="189">
        <f>ROUND(E171*H171,2)</f>
        <v>0</v>
      </c>
      <c r="J171" s="189">
        <v>0</v>
      </c>
      <c r="K171" s="189">
        <f>ROUND(E171*J171,2)</f>
        <v>0</v>
      </c>
      <c r="L171" s="190"/>
      <c r="M171" s="207" t="s">
        <v>232</v>
      </c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 t="s">
        <v>233</v>
      </c>
      <c r="AF171" s="165" t="s">
        <v>341</v>
      </c>
      <c r="AG171" s="165"/>
      <c r="AH171" s="165"/>
      <c r="AI171" s="165"/>
      <c r="AJ171" s="165"/>
      <c r="AK171" s="165"/>
      <c r="AL171" s="165"/>
      <c r="AM171" s="165">
        <v>21</v>
      </c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204"/>
      <c r="B172" s="177"/>
      <c r="C172" s="300"/>
      <c r="D172" s="301"/>
      <c r="E172" s="302"/>
      <c r="F172" s="303"/>
      <c r="G172" s="304"/>
      <c r="H172" s="189"/>
      <c r="I172" s="189"/>
      <c r="J172" s="189"/>
      <c r="K172" s="189"/>
      <c r="L172" s="190"/>
      <c r="M172" s="207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205">
        <v>83</v>
      </c>
      <c r="B173" s="176" t="s">
        <v>1423</v>
      </c>
      <c r="C173" s="200" t="s">
        <v>1424</v>
      </c>
      <c r="D173" s="180" t="s">
        <v>1425</v>
      </c>
      <c r="E173" s="184">
        <v>2863.7429999999999</v>
      </c>
      <c r="F173" s="191"/>
      <c r="G173" s="189">
        <f>ROUND(E173*F173,2)</f>
        <v>0</v>
      </c>
      <c r="H173" s="189">
        <v>0</v>
      </c>
      <c r="I173" s="189">
        <f>ROUND(E173*H173,2)</f>
        <v>0</v>
      </c>
      <c r="J173" s="189">
        <v>0</v>
      </c>
      <c r="K173" s="189">
        <f>ROUND(E173*J173,2)</f>
        <v>0</v>
      </c>
      <c r="L173" s="190"/>
      <c r="M173" s="207" t="s">
        <v>232</v>
      </c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 t="s">
        <v>233</v>
      </c>
      <c r="AF173" s="165" t="s">
        <v>341</v>
      </c>
      <c r="AG173" s="165"/>
      <c r="AH173" s="165"/>
      <c r="AI173" s="165"/>
      <c r="AJ173" s="165"/>
      <c r="AK173" s="165"/>
      <c r="AL173" s="165"/>
      <c r="AM173" s="165">
        <v>21</v>
      </c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204"/>
      <c r="B174" s="177"/>
      <c r="C174" s="300"/>
      <c r="D174" s="301"/>
      <c r="E174" s="302"/>
      <c r="F174" s="303"/>
      <c r="G174" s="304"/>
      <c r="H174" s="189"/>
      <c r="I174" s="189"/>
      <c r="J174" s="189"/>
      <c r="K174" s="189"/>
      <c r="L174" s="190"/>
      <c r="M174" s="207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205">
        <v>84</v>
      </c>
      <c r="B175" s="176" t="s">
        <v>1426</v>
      </c>
      <c r="C175" s="200" t="s">
        <v>1427</v>
      </c>
      <c r="D175" s="180" t="s">
        <v>1425</v>
      </c>
      <c r="E175" s="184">
        <v>13588.686</v>
      </c>
      <c r="F175" s="191"/>
      <c r="G175" s="189">
        <f>ROUND(E175*F175,2)</f>
        <v>0</v>
      </c>
      <c r="H175" s="189">
        <v>0</v>
      </c>
      <c r="I175" s="189">
        <f>ROUND(E175*H175,2)</f>
        <v>0</v>
      </c>
      <c r="J175" s="189">
        <v>0</v>
      </c>
      <c r="K175" s="189">
        <f>ROUND(E175*J175,2)</f>
        <v>0</v>
      </c>
      <c r="L175" s="190"/>
      <c r="M175" s="207" t="s">
        <v>232</v>
      </c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 t="s">
        <v>233</v>
      </c>
      <c r="AF175" s="165" t="s">
        <v>341</v>
      </c>
      <c r="AG175" s="165"/>
      <c r="AH175" s="165"/>
      <c r="AI175" s="165"/>
      <c r="AJ175" s="165"/>
      <c r="AK175" s="165"/>
      <c r="AL175" s="165"/>
      <c r="AM175" s="165">
        <v>21</v>
      </c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ht="13.5" outlineLevel="1" thickBot="1" x14ac:dyDescent="0.25">
      <c r="A176" s="215"/>
      <c r="B176" s="216"/>
      <c r="C176" s="311"/>
      <c r="D176" s="312"/>
      <c r="E176" s="313"/>
      <c r="F176" s="314"/>
      <c r="G176" s="315"/>
      <c r="H176" s="217"/>
      <c r="I176" s="217"/>
      <c r="J176" s="217"/>
      <c r="K176" s="217"/>
      <c r="L176" s="218"/>
      <c r="M176" s="219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</row>
    <row r="177" spans="1:13" x14ac:dyDescent="0.2">
      <c r="A177" s="166"/>
      <c r="B177" s="178" t="s">
        <v>771</v>
      </c>
      <c r="C177" s="202" t="s">
        <v>771</v>
      </c>
      <c r="D177" s="182"/>
      <c r="E177" s="186"/>
      <c r="F177" s="192"/>
      <c r="G177" s="192"/>
      <c r="H177" s="192"/>
      <c r="I177" s="192"/>
      <c r="J177" s="192"/>
      <c r="K177" s="192"/>
      <c r="L177" s="193"/>
      <c r="M177" s="192"/>
    </row>
    <row r="178" spans="1:13" hidden="1" x14ac:dyDescent="0.2">
      <c r="C178" s="80"/>
      <c r="D178" s="144"/>
    </row>
    <row r="179" spans="1:13" ht="13.5" hidden="1" thickBot="1" x14ac:dyDescent="0.25">
      <c r="A179" s="194"/>
      <c r="B179" s="195" t="s">
        <v>772</v>
      </c>
      <c r="C179" s="223"/>
      <c r="D179" s="196"/>
      <c r="E179" s="197"/>
      <c r="F179" s="197"/>
      <c r="G179" s="198">
        <f>F8</f>
        <v>0</v>
      </c>
    </row>
    <row r="180" spans="1:13" x14ac:dyDescent="0.2">
      <c r="D180" s="144"/>
    </row>
    <row r="181" spans="1:13" x14ac:dyDescent="0.2">
      <c r="D181" s="144"/>
    </row>
    <row r="182" spans="1:13" x14ac:dyDescent="0.2">
      <c r="D182" s="144"/>
    </row>
    <row r="183" spans="1:13" x14ac:dyDescent="0.2">
      <c r="D183" s="144"/>
    </row>
    <row r="184" spans="1:13" x14ac:dyDescent="0.2">
      <c r="D184" s="144"/>
    </row>
    <row r="185" spans="1:13" x14ac:dyDescent="0.2">
      <c r="D185" s="144"/>
    </row>
    <row r="186" spans="1:13" x14ac:dyDescent="0.2">
      <c r="D186" s="144"/>
    </row>
    <row r="187" spans="1:13" x14ac:dyDescent="0.2">
      <c r="D187" s="144"/>
    </row>
    <row r="188" spans="1:13" x14ac:dyDescent="0.2">
      <c r="D188" s="144"/>
    </row>
    <row r="189" spans="1:13" x14ac:dyDescent="0.2">
      <c r="D189" s="144"/>
    </row>
    <row r="190" spans="1:13" x14ac:dyDescent="0.2">
      <c r="D190" s="144"/>
    </row>
    <row r="191" spans="1:13" x14ac:dyDescent="0.2">
      <c r="D191" s="144"/>
    </row>
    <row r="192" spans="1:13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87">
    <mergeCell ref="C172:G172"/>
    <mergeCell ref="C174:G174"/>
    <mergeCell ref="C176:G176"/>
    <mergeCell ref="C160:G160"/>
    <mergeCell ref="C162:G162"/>
    <mergeCell ref="C164:G164"/>
    <mergeCell ref="C166:G166"/>
    <mergeCell ref="C168:G168"/>
    <mergeCell ref="C170:G170"/>
    <mergeCell ref="C158:G158"/>
    <mergeCell ref="C136:G136"/>
    <mergeCell ref="C138:G138"/>
    <mergeCell ref="C140:G140"/>
    <mergeCell ref="C142:G142"/>
    <mergeCell ref="C144:G144"/>
    <mergeCell ref="C146:G146"/>
    <mergeCell ref="C148:G148"/>
    <mergeCell ref="C150:G150"/>
    <mergeCell ref="C152:G152"/>
    <mergeCell ref="C154:G154"/>
    <mergeCell ref="C156:G156"/>
    <mergeCell ref="C134:G134"/>
    <mergeCell ref="C112:G112"/>
    <mergeCell ref="C114:G114"/>
    <mergeCell ref="C116:G116"/>
    <mergeCell ref="C118:G118"/>
    <mergeCell ref="C120:G120"/>
    <mergeCell ref="C122:G122"/>
    <mergeCell ref="C124:G124"/>
    <mergeCell ref="C126:G126"/>
    <mergeCell ref="C128:G128"/>
    <mergeCell ref="C130:G130"/>
    <mergeCell ref="C132:G132"/>
    <mergeCell ref="C110:G110"/>
    <mergeCell ref="C88:G88"/>
    <mergeCell ref="C90:G90"/>
    <mergeCell ref="C92:G92"/>
    <mergeCell ref="C94:G94"/>
    <mergeCell ref="C96:G96"/>
    <mergeCell ref="C98:G98"/>
    <mergeCell ref="C100:G100"/>
    <mergeCell ref="C102:G102"/>
    <mergeCell ref="C104:G104"/>
    <mergeCell ref="C106:G106"/>
    <mergeCell ref="C108:G108"/>
    <mergeCell ref="C86:G86"/>
    <mergeCell ref="C64:G64"/>
    <mergeCell ref="C66:G66"/>
    <mergeCell ref="C68:G68"/>
    <mergeCell ref="C70:G70"/>
    <mergeCell ref="C72:G72"/>
    <mergeCell ref="C74:G74"/>
    <mergeCell ref="C76:G76"/>
    <mergeCell ref="C78:G78"/>
    <mergeCell ref="C80:G80"/>
    <mergeCell ref="C82:G82"/>
    <mergeCell ref="C84:G84"/>
    <mergeCell ref="C62:G62"/>
    <mergeCell ref="C40:G40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  <mergeCell ref="C38:G38"/>
    <mergeCell ref="C16:G16"/>
    <mergeCell ref="C18:G18"/>
    <mergeCell ref="C20:G20"/>
    <mergeCell ref="C22:G22"/>
    <mergeCell ref="C24:G24"/>
    <mergeCell ref="C26:G26"/>
    <mergeCell ref="C28:G28"/>
    <mergeCell ref="C30:G30"/>
    <mergeCell ref="C32:G32"/>
    <mergeCell ref="C34:G34"/>
    <mergeCell ref="C36:G36"/>
    <mergeCell ref="C14:G14"/>
    <mergeCell ref="A1:G1"/>
    <mergeCell ref="C7:G7"/>
    <mergeCell ref="F8:G8"/>
    <mergeCell ref="C10:G10"/>
    <mergeCell ref="C12:G12"/>
  </mergeCells>
  <pageMargins left="0.59055118110236204" right="0.39370078740157499" top="0.78740157499999996" bottom="0.78740157499999996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C12" sqref="C12:G12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69</v>
      </c>
      <c r="C4" s="171" t="s">
        <v>173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SUMIF(AM8:AM60,AN5,G8:G60)</f>
        <v>0</v>
      </c>
      <c r="AO6">
        <f>SUMIF(AM8:AM60,AO5,G8:G60)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40</v>
      </c>
      <c r="C8" s="199" t="s">
        <v>56</v>
      </c>
      <c r="D8" s="179"/>
      <c r="E8" s="183"/>
      <c r="F8" s="330">
        <f>SUM(G9:G12)</f>
        <v>0</v>
      </c>
      <c r="G8" s="331"/>
      <c r="H8" s="187"/>
      <c r="I8" s="187">
        <f>SUM(I9:I12)</f>
        <v>0</v>
      </c>
      <c r="J8" s="187"/>
      <c r="K8" s="187">
        <f>SUM(K9:K12)</f>
        <v>0</v>
      </c>
      <c r="L8" s="188"/>
      <c r="M8" s="206"/>
      <c r="AE8" t="s">
        <v>188</v>
      </c>
    </row>
    <row r="9" spans="1:60" outlineLevel="1" x14ac:dyDescent="0.2">
      <c r="A9" s="205">
        <v>1</v>
      </c>
      <c r="B9" s="176" t="s">
        <v>1428</v>
      </c>
      <c r="C9" s="200" t="s">
        <v>1429</v>
      </c>
      <c r="D9" s="180" t="s">
        <v>967</v>
      </c>
      <c r="E9" s="184">
        <v>1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341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33.75" outlineLevel="1" x14ac:dyDescent="0.2">
      <c r="A10" s="204"/>
      <c r="B10" s="177"/>
      <c r="C10" s="334" t="s">
        <v>1430</v>
      </c>
      <c r="D10" s="335"/>
      <c r="E10" s="336"/>
      <c r="F10" s="337"/>
      <c r="G10" s="338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8" t="str">
        <f>C10</f>
        <v>Výtah - nosnost 250 kg, bubnový, 3 stanice (0,1,2), zdvih 6,6 m, strojovna dole za šachtou na úrovni (-1), instalace v ocelové šachtě s opláštěním (sklo / plech), šachetní dveře ocelové, ruční, 800x2000 mm, kabina standardní, ocelová, neprůchozí, bez kabinových dveří (typ - Tranza, závod Brno, BOV 250/0,5/1992).</v>
      </c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4"/>
      <c r="B11" s="177"/>
      <c r="C11" s="334" t="s">
        <v>492</v>
      </c>
      <c r="D11" s="335"/>
      <c r="E11" s="336"/>
      <c r="F11" s="337"/>
      <c r="G11" s="338"/>
      <c r="H11" s="189"/>
      <c r="I11" s="189"/>
      <c r="J11" s="189"/>
      <c r="K11" s="189"/>
      <c r="L11" s="190"/>
      <c r="M11" s="20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8" t="str">
        <f>C11</f>
        <v>...</v>
      </c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x14ac:dyDescent="0.2">
      <c r="A13" s="203" t="s">
        <v>187</v>
      </c>
      <c r="B13" s="175" t="s">
        <v>65</v>
      </c>
      <c r="C13" s="199" t="s">
        <v>67</v>
      </c>
      <c r="D13" s="179"/>
      <c r="E13" s="183"/>
      <c r="F13" s="316">
        <f>SUM(G14:G17)</f>
        <v>0</v>
      </c>
      <c r="G13" s="317"/>
      <c r="H13" s="187"/>
      <c r="I13" s="187">
        <f>SUM(I14:I17)</f>
        <v>0</v>
      </c>
      <c r="J13" s="187"/>
      <c r="K13" s="187">
        <f>SUM(K14:K17)</f>
        <v>0</v>
      </c>
      <c r="L13" s="188"/>
      <c r="M13" s="206"/>
      <c r="AE13" t="s">
        <v>188</v>
      </c>
    </row>
    <row r="14" spans="1:60" outlineLevel="1" x14ac:dyDescent="0.2">
      <c r="A14" s="205">
        <v>2</v>
      </c>
      <c r="B14" s="176" t="s">
        <v>1431</v>
      </c>
      <c r="C14" s="200" t="s">
        <v>1432</v>
      </c>
      <c r="D14" s="180" t="s">
        <v>967</v>
      </c>
      <c r="E14" s="184">
        <v>1</v>
      </c>
      <c r="F14" s="191"/>
      <c r="G14" s="189">
        <f>ROUND(E14*F14,2)</f>
        <v>0</v>
      </c>
      <c r="H14" s="189">
        <v>0</v>
      </c>
      <c r="I14" s="189">
        <f>ROUND(E14*H14,2)</f>
        <v>0</v>
      </c>
      <c r="J14" s="189">
        <v>0</v>
      </c>
      <c r="K14" s="189">
        <f>ROUND(E14*J14,2)</f>
        <v>0</v>
      </c>
      <c r="L14" s="190"/>
      <c r="M14" s="207" t="s">
        <v>232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233</v>
      </c>
      <c r="AF14" s="165" t="s">
        <v>341</v>
      </c>
      <c r="AG14" s="165"/>
      <c r="AH14" s="165"/>
      <c r="AI14" s="165"/>
      <c r="AJ14" s="165"/>
      <c r="AK14" s="165"/>
      <c r="AL14" s="165"/>
      <c r="AM14" s="165">
        <v>21</v>
      </c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ht="33.75" outlineLevel="1" x14ac:dyDescent="0.2">
      <c r="A15" s="204"/>
      <c r="B15" s="177"/>
      <c r="C15" s="334" t="s">
        <v>1433</v>
      </c>
      <c r="D15" s="335"/>
      <c r="E15" s="336"/>
      <c r="F15" s="337"/>
      <c r="G15" s="338"/>
      <c r="H15" s="189"/>
      <c r="I15" s="189"/>
      <c r="J15" s="189"/>
      <c r="K15" s="189"/>
      <c r="L15" s="190"/>
      <c r="M15" s="20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8" t="str">
        <f>C15</f>
        <v>Nový výtah. Výtah osobní, lanový, bez strojovny, nosnost 480 kg (6 osob), rychlost 1,0 m/s, neprůchozí, počet stanic - 4 / počet nástupišť - 4, dveře 900x2000 mm. Neevakuační.  Zdvih 9,9 m. Základní materiálový standard - nerez. Šachta ocelová konstrukce - šířka 1470 mm / délka 1625 mm, prohlubeň 1100 mm, přejezd 3600 mm.</v>
      </c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34" t="s">
        <v>492</v>
      </c>
      <c r="D16" s="335"/>
      <c r="E16" s="336"/>
      <c r="F16" s="337"/>
      <c r="G16" s="338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8" t="str">
        <f>C16</f>
        <v>...</v>
      </c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4"/>
      <c r="B17" s="177"/>
      <c r="C17" s="300"/>
      <c r="D17" s="301"/>
      <c r="E17" s="302"/>
      <c r="F17" s="303"/>
      <c r="G17" s="304"/>
      <c r="H17" s="189"/>
      <c r="I17" s="189"/>
      <c r="J17" s="189"/>
      <c r="K17" s="189"/>
      <c r="L17" s="190"/>
      <c r="M17" s="20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x14ac:dyDescent="0.2">
      <c r="A18" s="203" t="s">
        <v>187</v>
      </c>
      <c r="B18" s="175" t="s">
        <v>77</v>
      </c>
      <c r="C18" s="199" t="s">
        <v>79</v>
      </c>
      <c r="D18" s="179"/>
      <c r="E18" s="183"/>
      <c r="F18" s="316">
        <f>SUM(G19:G36)</f>
        <v>0</v>
      </c>
      <c r="G18" s="317"/>
      <c r="H18" s="187"/>
      <c r="I18" s="187">
        <f>SUM(I19:I36)</f>
        <v>0</v>
      </c>
      <c r="J18" s="187"/>
      <c r="K18" s="187">
        <f>SUM(K19:K36)</f>
        <v>0</v>
      </c>
      <c r="L18" s="188"/>
      <c r="M18" s="206"/>
      <c r="AE18" t="s">
        <v>188</v>
      </c>
    </row>
    <row r="19" spans="1:60" ht="22.5" outlineLevel="1" x14ac:dyDescent="0.2">
      <c r="A19" s="205">
        <v>3</v>
      </c>
      <c r="B19" s="176" t="s">
        <v>1434</v>
      </c>
      <c r="C19" s="200" t="s">
        <v>1435</v>
      </c>
      <c r="D19" s="180"/>
      <c r="E19" s="184">
        <v>0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341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ht="33.75" outlineLevel="1" x14ac:dyDescent="0.2">
      <c r="A21" s="205">
        <v>4</v>
      </c>
      <c r="B21" s="176" t="s">
        <v>1436</v>
      </c>
      <c r="C21" s="200" t="s">
        <v>1437</v>
      </c>
      <c r="D21" s="180"/>
      <c r="E21" s="184">
        <v>0</v>
      </c>
      <c r="F21" s="191"/>
      <c r="G21" s="189">
        <f>ROUND(E21*F21,2)</f>
        <v>0</v>
      </c>
      <c r="H21" s="189">
        <v>0</v>
      </c>
      <c r="I21" s="189">
        <f>ROUND(E21*H21,2)</f>
        <v>0</v>
      </c>
      <c r="J21" s="189">
        <v>0</v>
      </c>
      <c r="K21" s="189">
        <f>ROUND(E21*J21,2)</f>
        <v>0</v>
      </c>
      <c r="L21" s="190"/>
      <c r="M21" s="207" t="s">
        <v>232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233</v>
      </c>
      <c r="AF21" s="165" t="s">
        <v>341</v>
      </c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34" t="s">
        <v>1438</v>
      </c>
      <c r="D22" s="335"/>
      <c r="E22" s="336"/>
      <c r="F22" s="337"/>
      <c r="G22" s="338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8" t="str">
        <f>C22</f>
        <v>zachycován v zápisech. O ukončení individuálních zkoušek bude sepsán závěrečný protokol s celkovým vyhodnocením celého díla.</v>
      </c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4"/>
      <c r="B23" s="177"/>
      <c r="C23" s="334" t="s">
        <v>492</v>
      </c>
      <c r="D23" s="335"/>
      <c r="E23" s="336"/>
      <c r="F23" s="337"/>
      <c r="G23" s="338"/>
      <c r="H23" s="189"/>
      <c r="I23" s="189"/>
      <c r="J23" s="189"/>
      <c r="K23" s="189"/>
      <c r="L23" s="190"/>
      <c r="M23" s="207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8" t="str">
        <f>C23</f>
        <v>...</v>
      </c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ht="33.75" outlineLevel="1" x14ac:dyDescent="0.2">
      <c r="A25" s="205">
        <v>5</v>
      </c>
      <c r="B25" s="176" t="s">
        <v>1439</v>
      </c>
      <c r="C25" s="200" t="s">
        <v>1440</v>
      </c>
      <c r="D25" s="180"/>
      <c r="E25" s="184">
        <v>0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341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ht="33.75" outlineLevel="1" x14ac:dyDescent="0.2">
      <c r="A26" s="204"/>
      <c r="B26" s="177"/>
      <c r="C26" s="334" t="s">
        <v>1441</v>
      </c>
      <c r="D26" s="335"/>
      <c r="E26" s="336"/>
      <c r="F26" s="337"/>
      <c r="G26" s="338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8" t="str">
        <f>C26</f>
        <v>navazujících systémů, které byly předem úspěšně individuálně odzkoušeny, mají potřebné atesty, měření a revize. Provádění a výsledek zkoušek bude denně zachycován v zápisech. Na závěr komplexních zkoušek bude sepsán závěrečný protokol, ve kterém bude vyhodnoceno provedení a kvalita zkoušeného díla.</v>
      </c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4"/>
      <c r="B27" s="177"/>
      <c r="C27" s="334" t="s">
        <v>492</v>
      </c>
      <c r="D27" s="335"/>
      <c r="E27" s="336"/>
      <c r="F27" s="337"/>
      <c r="G27" s="338"/>
      <c r="H27" s="189"/>
      <c r="I27" s="189"/>
      <c r="J27" s="189"/>
      <c r="K27" s="189"/>
      <c r="L27" s="190"/>
      <c r="M27" s="207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8" t="str">
        <f>C27</f>
        <v>...</v>
      </c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00"/>
      <c r="D28" s="301"/>
      <c r="E28" s="302"/>
      <c r="F28" s="303"/>
      <c r="G28" s="304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ht="33.75" outlineLevel="1" x14ac:dyDescent="0.2">
      <c r="A29" s="205">
        <v>6</v>
      </c>
      <c r="B29" s="176" t="s">
        <v>1442</v>
      </c>
      <c r="C29" s="200" t="s">
        <v>1443</v>
      </c>
      <c r="D29" s="180"/>
      <c r="E29" s="184">
        <v>0</v>
      </c>
      <c r="F29" s="191"/>
      <c r="G29" s="189">
        <f>ROUND(E29*F29,2)</f>
        <v>0</v>
      </c>
      <c r="H29" s="189">
        <v>0</v>
      </c>
      <c r="I29" s="189">
        <f>ROUND(E29*H29,2)</f>
        <v>0</v>
      </c>
      <c r="J29" s="189">
        <v>0</v>
      </c>
      <c r="K29" s="189">
        <f>ROUND(E29*J29,2)</f>
        <v>0</v>
      </c>
      <c r="L29" s="190"/>
      <c r="M29" s="207" t="s">
        <v>232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233</v>
      </c>
      <c r="AF29" s="165" t="s">
        <v>341</v>
      </c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177"/>
      <c r="C30" s="334" t="s">
        <v>1444</v>
      </c>
      <c r="D30" s="335"/>
      <c r="E30" s="336"/>
      <c r="F30" s="337"/>
      <c r="G30" s="338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8" t="str">
        <f>C30</f>
        <v>prohlídky systému. Školení bude v českém jazyce, budou dodány tištěné návody k obsluze a údržbě včetně provozního řádu.</v>
      </c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4"/>
      <c r="B31" s="177"/>
      <c r="C31" s="334" t="s">
        <v>492</v>
      </c>
      <c r="D31" s="335"/>
      <c r="E31" s="336"/>
      <c r="F31" s="337"/>
      <c r="G31" s="338"/>
      <c r="H31" s="189"/>
      <c r="I31" s="189"/>
      <c r="J31" s="189"/>
      <c r="K31" s="189"/>
      <c r="L31" s="190"/>
      <c r="M31" s="207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8" t="str">
        <f>C31</f>
        <v>...</v>
      </c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300"/>
      <c r="D32" s="301"/>
      <c r="E32" s="302"/>
      <c r="F32" s="303"/>
      <c r="G32" s="304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ht="33.75" outlineLevel="1" x14ac:dyDescent="0.2">
      <c r="A33" s="205">
        <v>7</v>
      </c>
      <c r="B33" s="176" t="s">
        <v>1445</v>
      </c>
      <c r="C33" s="200" t="s">
        <v>1446</v>
      </c>
      <c r="D33" s="180"/>
      <c r="E33" s="184">
        <v>0</v>
      </c>
      <c r="F33" s="191"/>
      <c r="G33" s="189">
        <f>ROUND(E33*F33,2)</f>
        <v>0</v>
      </c>
      <c r="H33" s="189">
        <v>0</v>
      </c>
      <c r="I33" s="189">
        <f>ROUND(E33*H33,2)</f>
        <v>0</v>
      </c>
      <c r="J33" s="189">
        <v>0</v>
      </c>
      <c r="K33" s="189">
        <f>ROUND(E33*J33,2)</f>
        <v>0</v>
      </c>
      <c r="L33" s="190"/>
      <c r="M33" s="207" t="s">
        <v>232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233</v>
      </c>
      <c r="AF33" s="165" t="s">
        <v>341</v>
      </c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177"/>
      <c r="C34" s="334" t="s">
        <v>1463</v>
      </c>
      <c r="D34" s="335"/>
      <c r="E34" s="336"/>
      <c r="F34" s="337"/>
      <c r="G34" s="338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8" t="str">
        <f>C34</f>
        <v>, požární bezpečnosti, vč. řešení nouzových situací, atd.</v>
      </c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4"/>
      <c r="B35" s="177"/>
      <c r="C35" s="334" t="s">
        <v>1447</v>
      </c>
      <c r="D35" s="335"/>
      <c r="E35" s="336"/>
      <c r="F35" s="337"/>
      <c r="G35" s="338"/>
      <c r="H35" s="189"/>
      <c r="I35" s="189"/>
      <c r="J35" s="189"/>
      <c r="K35" s="189"/>
      <c r="L35" s="190"/>
      <c r="M35" s="207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8" t="str">
        <f>C35</f>
        <v>…</v>
      </c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4"/>
      <c r="B36" s="177"/>
      <c r="C36" s="300"/>
      <c r="D36" s="301"/>
      <c r="E36" s="302"/>
      <c r="F36" s="303"/>
      <c r="G36" s="304"/>
      <c r="H36" s="189"/>
      <c r="I36" s="189"/>
      <c r="J36" s="189"/>
      <c r="K36" s="189"/>
      <c r="L36" s="190"/>
      <c r="M36" s="20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x14ac:dyDescent="0.2">
      <c r="A37" s="203" t="s">
        <v>187</v>
      </c>
      <c r="B37" s="175" t="s">
        <v>86</v>
      </c>
      <c r="C37" s="199" t="s">
        <v>88</v>
      </c>
      <c r="D37" s="179"/>
      <c r="E37" s="183"/>
      <c r="F37" s="316">
        <f>SUM(G38:G57)</f>
        <v>0</v>
      </c>
      <c r="G37" s="317"/>
      <c r="H37" s="187"/>
      <c r="I37" s="187">
        <f>SUM(I38:I57)</f>
        <v>0</v>
      </c>
      <c r="J37" s="187"/>
      <c r="K37" s="187">
        <f>SUM(K38:K57)</f>
        <v>0</v>
      </c>
      <c r="L37" s="188"/>
      <c r="M37" s="206"/>
      <c r="AE37" t="s">
        <v>188</v>
      </c>
    </row>
    <row r="38" spans="1:60" ht="33.75" outlineLevel="1" x14ac:dyDescent="0.2">
      <c r="A38" s="205">
        <v>8</v>
      </c>
      <c r="B38" s="176" t="s">
        <v>1448</v>
      </c>
      <c r="C38" s="200" t="s">
        <v>1449</v>
      </c>
      <c r="D38" s="180"/>
      <c r="E38" s="184">
        <v>0</v>
      </c>
      <c r="F38" s="191"/>
      <c r="G38" s="189">
        <f>ROUND(E38*F38,2)</f>
        <v>0</v>
      </c>
      <c r="H38" s="189">
        <v>0</v>
      </c>
      <c r="I38" s="189">
        <f>ROUND(E38*H38,2)</f>
        <v>0</v>
      </c>
      <c r="J38" s="189">
        <v>0</v>
      </c>
      <c r="K38" s="189">
        <f>ROUND(E38*J38,2)</f>
        <v>0</v>
      </c>
      <c r="L38" s="190"/>
      <c r="M38" s="207" t="s">
        <v>232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 t="s">
        <v>233</v>
      </c>
      <c r="AF38" s="165" t="s">
        <v>234</v>
      </c>
      <c r="AG38" s="165"/>
      <c r="AH38" s="165"/>
      <c r="AI38" s="165"/>
      <c r="AJ38" s="165"/>
      <c r="AK38" s="165"/>
      <c r="AL38" s="165"/>
      <c r="AM38" s="165">
        <v>21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ht="33.75" outlineLevel="1" x14ac:dyDescent="0.2">
      <c r="A39" s="204"/>
      <c r="B39" s="177"/>
      <c r="C39" s="334" t="s">
        <v>1450</v>
      </c>
      <c r="D39" s="335"/>
      <c r="E39" s="336"/>
      <c r="F39" s="337"/>
      <c r="G39" s="338"/>
      <c r="H39" s="189"/>
      <c r="I39" s="189"/>
      <c r="J39" s="189"/>
      <c r="K39" s="189"/>
      <c r="L39" s="190"/>
      <c r="M39" s="207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8" t="str">
        <f>C39</f>
        <v>dodávky je provedení zkoušek, revizí, komplexní uvedení do provozu, průvodní technická dokumentace jednotlivých zařízení a ev. potřebné revize, návody k obsluze. V rámci nabídky musí být do ceny zahrnuty veškeré stavební přípomoce pokud jsou definované jako součást technologie v projektu.</v>
      </c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177"/>
      <c r="C40" s="334" t="s">
        <v>492</v>
      </c>
      <c r="D40" s="335"/>
      <c r="E40" s="336"/>
      <c r="F40" s="337"/>
      <c r="G40" s="338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8" t="str">
        <f>C40</f>
        <v>...</v>
      </c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4"/>
      <c r="B41" s="177"/>
      <c r="C41" s="300"/>
      <c r="D41" s="301"/>
      <c r="E41" s="302"/>
      <c r="F41" s="303"/>
      <c r="G41" s="304"/>
      <c r="H41" s="189"/>
      <c r="I41" s="189"/>
      <c r="J41" s="189"/>
      <c r="K41" s="189"/>
      <c r="L41" s="190"/>
      <c r="M41" s="207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ht="33.75" outlineLevel="1" x14ac:dyDescent="0.2">
      <c r="A42" s="205">
        <v>9</v>
      </c>
      <c r="B42" s="176" t="s">
        <v>1451</v>
      </c>
      <c r="C42" s="200" t="s">
        <v>1452</v>
      </c>
      <c r="D42" s="180"/>
      <c r="E42" s="184">
        <v>0</v>
      </c>
      <c r="F42" s="191"/>
      <c r="G42" s="189">
        <f>ROUND(E42*F42,2)</f>
        <v>0</v>
      </c>
      <c r="H42" s="189">
        <v>0</v>
      </c>
      <c r="I42" s="189">
        <f>ROUND(E42*H42,2)</f>
        <v>0</v>
      </c>
      <c r="J42" s="189">
        <v>0</v>
      </c>
      <c r="K42" s="189">
        <f>ROUND(E42*J42,2)</f>
        <v>0</v>
      </c>
      <c r="L42" s="190"/>
      <c r="M42" s="207" t="s">
        <v>232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233</v>
      </c>
      <c r="AF42" s="165" t="s">
        <v>341</v>
      </c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ht="33.75" outlineLevel="1" x14ac:dyDescent="0.2">
      <c r="A43" s="204"/>
      <c r="B43" s="177"/>
      <c r="C43" s="334" t="s">
        <v>1453</v>
      </c>
      <c r="D43" s="335"/>
      <c r="E43" s="336"/>
      <c r="F43" s="337"/>
      <c r="G43" s="338"/>
      <c r="H43" s="189"/>
      <c r="I43" s="189"/>
      <c r="J43" s="189"/>
      <c r="K43" s="189"/>
      <c r="L43" s="190"/>
      <c r="M43" s="20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8" t="str">
        <f>C43</f>
        <v>(napojení EPS, telefon, MaR, rozhlas, ...) a oživení systému, individuální a komplexní vyzkoušení. Součástí dodávky je ekologická likvidace odpadu. Součástí dodávky a montáže je ev. provedení protipožárních těsnění na prostupech požárními úseky, zatěsnění a začištění prostupů, pomocné nosné prvky a konstrukce.</v>
      </c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4"/>
      <c r="B44" s="177"/>
      <c r="C44" s="334" t="s">
        <v>492</v>
      </c>
      <c r="D44" s="335"/>
      <c r="E44" s="336"/>
      <c r="F44" s="337"/>
      <c r="G44" s="338"/>
      <c r="H44" s="189"/>
      <c r="I44" s="189"/>
      <c r="J44" s="189"/>
      <c r="K44" s="189"/>
      <c r="L44" s="190"/>
      <c r="M44" s="20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8" t="str">
        <f>C44</f>
        <v>...</v>
      </c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4"/>
      <c r="B45" s="177"/>
      <c r="C45" s="300"/>
      <c r="D45" s="301"/>
      <c r="E45" s="302"/>
      <c r="F45" s="303"/>
      <c r="G45" s="304"/>
      <c r="H45" s="189"/>
      <c r="I45" s="189"/>
      <c r="J45" s="189"/>
      <c r="K45" s="189"/>
      <c r="L45" s="190"/>
      <c r="M45" s="207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ht="33.75" outlineLevel="1" x14ac:dyDescent="0.2">
      <c r="A46" s="205">
        <v>10</v>
      </c>
      <c r="B46" s="176" t="s">
        <v>1454</v>
      </c>
      <c r="C46" s="200" t="s">
        <v>1455</v>
      </c>
      <c r="D46" s="180"/>
      <c r="E46" s="184">
        <v>0</v>
      </c>
      <c r="F46" s="191"/>
      <c r="G46" s="189">
        <f>ROUND(E46*F46,2)</f>
        <v>0</v>
      </c>
      <c r="H46" s="189">
        <v>0</v>
      </c>
      <c r="I46" s="189">
        <f>ROUND(E46*H46,2)</f>
        <v>0</v>
      </c>
      <c r="J46" s="189">
        <v>0</v>
      </c>
      <c r="K46" s="189">
        <f>ROUND(E46*J46,2)</f>
        <v>0</v>
      </c>
      <c r="L46" s="190"/>
      <c r="M46" s="207" t="s">
        <v>232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233</v>
      </c>
      <c r="AF46" s="165" t="s">
        <v>341</v>
      </c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ht="22.5" outlineLevel="1" x14ac:dyDescent="0.2">
      <c r="A47" s="204"/>
      <c r="B47" s="177"/>
      <c r="C47" s="334" t="s">
        <v>1456</v>
      </c>
      <c r="D47" s="335"/>
      <c r="E47" s="336"/>
      <c r="F47" s="337"/>
      <c r="G47" s="338"/>
      <c r="H47" s="189"/>
      <c r="I47" s="189"/>
      <c r="J47" s="189"/>
      <c r="K47" s="189"/>
      <c r="L47" s="190"/>
      <c r="M47" s="207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8" t="str">
        <f>C47</f>
        <v>, která je nedílnou součástí dokumentace a tato PD obsahuje technickou zprávu, specifikace a výkresové přílohy - projektová dokumentace je dokladována v samostatné složce PD.</v>
      </c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34" t="s">
        <v>492</v>
      </c>
      <c r="D48" s="335"/>
      <c r="E48" s="336"/>
      <c r="F48" s="337"/>
      <c r="G48" s="338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8" t="str">
        <f>C48</f>
        <v>...</v>
      </c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4"/>
      <c r="B49" s="177"/>
      <c r="C49" s="300"/>
      <c r="D49" s="301"/>
      <c r="E49" s="302"/>
      <c r="F49" s="303"/>
      <c r="G49" s="304"/>
      <c r="H49" s="189"/>
      <c r="I49" s="189"/>
      <c r="J49" s="189"/>
      <c r="K49" s="189"/>
      <c r="L49" s="190"/>
      <c r="M49" s="207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ht="33.75" outlineLevel="1" x14ac:dyDescent="0.2">
      <c r="A50" s="205">
        <v>11</v>
      </c>
      <c r="B50" s="176" t="s">
        <v>1457</v>
      </c>
      <c r="C50" s="200" t="s">
        <v>1458</v>
      </c>
      <c r="D50" s="180"/>
      <c r="E50" s="184">
        <v>0</v>
      </c>
      <c r="F50" s="191"/>
      <c r="G50" s="189">
        <f>ROUND(E50*F50,2)</f>
        <v>0</v>
      </c>
      <c r="H50" s="189">
        <v>0</v>
      </c>
      <c r="I50" s="189">
        <f>ROUND(E50*H50,2)</f>
        <v>0</v>
      </c>
      <c r="J50" s="189">
        <v>0</v>
      </c>
      <c r="K50" s="189">
        <f>ROUND(E50*J50,2)</f>
        <v>0</v>
      </c>
      <c r="L50" s="190"/>
      <c r="M50" s="207" t="s">
        <v>232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233</v>
      </c>
      <c r="AF50" s="165" t="s">
        <v>341</v>
      </c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ht="45" outlineLevel="1" x14ac:dyDescent="0.2">
      <c r="A51" s="204"/>
      <c r="B51" s="177"/>
      <c r="C51" s="334" t="s">
        <v>1459</v>
      </c>
      <c r="D51" s="335"/>
      <c r="E51" s="336"/>
      <c r="F51" s="337"/>
      <c r="G51" s="338"/>
      <c r="H51" s="189"/>
      <c r="I51" s="189"/>
      <c r="J51" s="189"/>
      <c r="K51" s="189"/>
      <c r="L51" s="190"/>
      <c r="M51" s="207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8" t="str">
        <f>C51</f>
        <v>elektroistalace v šachtě (vč. zásuvek a osvětlení), vybavení šachty. Součástí dodávky je splnění všech požadavků dle příslušných norem V rámci nabídky musí být specifikovány veškeré požadavky na pomocné a montážní práce, konstrukce a dodávky stavby, které nejsou součástí nabídky a které jsou nutné k montáži a k uvedení zařízení do provozu. Součástí dodávky je dílenská dokumentace, vč. zaměření místa instalace (šachty), koordinace se stavbou a ostatními dotčenými profesemi / koordinace s dodavatelem OK.</v>
      </c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4"/>
      <c r="B52" s="177"/>
      <c r="C52" s="334" t="s">
        <v>492</v>
      </c>
      <c r="D52" s="335"/>
      <c r="E52" s="336"/>
      <c r="F52" s="337"/>
      <c r="G52" s="338"/>
      <c r="H52" s="189"/>
      <c r="I52" s="189"/>
      <c r="J52" s="189"/>
      <c r="K52" s="189"/>
      <c r="L52" s="190"/>
      <c r="M52" s="207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8" t="str">
        <f>C52</f>
        <v>...</v>
      </c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4"/>
      <c r="B53" s="177"/>
      <c r="C53" s="300"/>
      <c r="D53" s="301"/>
      <c r="E53" s="302"/>
      <c r="F53" s="303"/>
      <c r="G53" s="304"/>
      <c r="H53" s="189"/>
      <c r="I53" s="189"/>
      <c r="J53" s="189"/>
      <c r="K53" s="189"/>
      <c r="L53" s="190"/>
      <c r="M53" s="207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ht="33.75" outlineLevel="1" x14ac:dyDescent="0.2">
      <c r="A54" s="205">
        <v>12</v>
      </c>
      <c r="B54" s="176" t="s">
        <v>1460</v>
      </c>
      <c r="C54" s="200" t="s">
        <v>1461</v>
      </c>
      <c r="D54" s="180"/>
      <c r="E54" s="184">
        <v>0</v>
      </c>
      <c r="F54" s="191"/>
      <c r="G54" s="189">
        <f>ROUND(E54*F54,2)</f>
        <v>0</v>
      </c>
      <c r="H54" s="189">
        <v>0</v>
      </c>
      <c r="I54" s="189">
        <f>ROUND(E54*H54,2)</f>
        <v>0</v>
      </c>
      <c r="J54" s="189">
        <v>0</v>
      </c>
      <c r="K54" s="189">
        <f>ROUND(E54*J54,2)</f>
        <v>0</v>
      </c>
      <c r="L54" s="190"/>
      <c r="M54" s="207" t="s">
        <v>232</v>
      </c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233</v>
      </c>
      <c r="AF54" s="165" t="s">
        <v>341</v>
      </c>
      <c r="AG54" s="165"/>
      <c r="AH54" s="165"/>
      <c r="AI54" s="165"/>
      <c r="AJ54" s="165"/>
      <c r="AK54" s="165"/>
      <c r="AL54" s="165"/>
      <c r="AM54" s="165">
        <v>21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t="22.5" outlineLevel="1" x14ac:dyDescent="0.2">
      <c r="A55" s="204"/>
      <c r="B55" s="177"/>
      <c r="C55" s="334" t="s">
        <v>1462</v>
      </c>
      <c r="D55" s="335"/>
      <c r="E55" s="336"/>
      <c r="F55" s="337"/>
      <c r="G55" s="338"/>
      <c r="H55" s="189"/>
      <c r="I55" s="189"/>
      <c r="J55" s="189"/>
      <c r="K55" s="189"/>
      <c r="L55" s="190"/>
      <c r="M55" s="207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8" t="str">
        <f>C55</f>
        <v>specifikací, atp.). Případné disproporce je nutné konzultovat se zadavatelem, v nabídce je nutno na ně upozornit a zohlednit je,  resp. zařízení přizpůsobit dle specifikace zadavatele.</v>
      </c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4"/>
      <c r="B56" s="177"/>
      <c r="C56" s="334" t="s">
        <v>492</v>
      </c>
      <c r="D56" s="335"/>
      <c r="E56" s="336"/>
      <c r="F56" s="337"/>
      <c r="G56" s="338"/>
      <c r="H56" s="189"/>
      <c r="I56" s="189"/>
      <c r="J56" s="189"/>
      <c r="K56" s="189"/>
      <c r="L56" s="190"/>
      <c r="M56" s="20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8" t="str">
        <f>C56</f>
        <v>...</v>
      </c>
      <c r="BB56" s="165"/>
      <c r="BC56" s="165"/>
      <c r="BD56" s="165"/>
      <c r="BE56" s="165"/>
      <c r="BF56" s="165"/>
      <c r="BG56" s="165"/>
      <c r="BH56" s="165"/>
    </row>
    <row r="57" spans="1:60" ht="13.5" outlineLevel="1" thickBot="1" x14ac:dyDescent="0.25">
      <c r="A57" s="215"/>
      <c r="B57" s="216"/>
      <c r="C57" s="311"/>
      <c r="D57" s="312"/>
      <c r="E57" s="313"/>
      <c r="F57" s="314"/>
      <c r="G57" s="315"/>
      <c r="H57" s="217"/>
      <c r="I57" s="217"/>
      <c r="J57" s="217"/>
      <c r="K57" s="217"/>
      <c r="L57" s="218"/>
      <c r="M57" s="219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x14ac:dyDescent="0.2">
      <c r="A58" s="166"/>
      <c r="B58" s="178" t="s">
        <v>771</v>
      </c>
      <c r="C58" s="202" t="s">
        <v>771</v>
      </c>
      <c r="D58" s="182"/>
      <c r="E58" s="186"/>
      <c r="F58" s="192"/>
      <c r="G58" s="192"/>
      <c r="H58" s="192"/>
      <c r="I58" s="192"/>
      <c r="J58" s="192"/>
      <c r="K58" s="192"/>
      <c r="L58" s="193"/>
      <c r="M58" s="192"/>
    </row>
    <row r="59" spans="1:60" hidden="1" x14ac:dyDescent="0.2">
      <c r="C59" s="80"/>
      <c r="D59" s="144"/>
    </row>
    <row r="60" spans="1:60" ht="13.5" hidden="1" thickBot="1" x14ac:dyDescent="0.25">
      <c r="A60" s="194"/>
      <c r="B60" s="195" t="s">
        <v>772</v>
      </c>
      <c r="C60" s="223"/>
      <c r="D60" s="196"/>
      <c r="E60" s="197"/>
      <c r="F60" s="197"/>
      <c r="G60" s="198">
        <f>F8+F13+F18+F37</f>
        <v>0</v>
      </c>
    </row>
    <row r="61" spans="1:60" x14ac:dyDescent="0.2">
      <c r="D61" s="144"/>
    </row>
    <row r="62" spans="1:60" x14ac:dyDescent="0.2">
      <c r="D62" s="144"/>
    </row>
    <row r="63" spans="1:60" x14ac:dyDescent="0.2">
      <c r="D63" s="144"/>
    </row>
    <row r="64" spans="1:60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40">
    <mergeCell ref="C53:G53"/>
    <mergeCell ref="C55:G55"/>
    <mergeCell ref="C56:G56"/>
    <mergeCell ref="C57:G57"/>
    <mergeCell ref="C45:G45"/>
    <mergeCell ref="C47:G47"/>
    <mergeCell ref="C48:G48"/>
    <mergeCell ref="C49:G49"/>
    <mergeCell ref="C51:G51"/>
    <mergeCell ref="C52:G52"/>
    <mergeCell ref="C44:G44"/>
    <mergeCell ref="C30:G30"/>
    <mergeCell ref="C31:G31"/>
    <mergeCell ref="C32:G32"/>
    <mergeCell ref="C34:G34"/>
    <mergeCell ref="C35:G35"/>
    <mergeCell ref="C36:G36"/>
    <mergeCell ref="F37:G37"/>
    <mergeCell ref="C39:G39"/>
    <mergeCell ref="C40:G40"/>
    <mergeCell ref="C41:G41"/>
    <mergeCell ref="C43:G43"/>
    <mergeCell ref="C28:G28"/>
    <mergeCell ref="F13:G13"/>
    <mergeCell ref="C15:G15"/>
    <mergeCell ref="C16:G16"/>
    <mergeCell ref="C17:G17"/>
    <mergeCell ref="F18:G18"/>
    <mergeCell ref="C20:G20"/>
    <mergeCell ref="C22:G22"/>
    <mergeCell ref="C23:G23"/>
    <mergeCell ref="C24:G24"/>
    <mergeCell ref="C26:G26"/>
    <mergeCell ref="C27:G27"/>
    <mergeCell ref="C12:G12"/>
    <mergeCell ref="A1:G1"/>
    <mergeCell ref="C7:G7"/>
    <mergeCell ref="F8:G8"/>
    <mergeCell ref="C10:G10"/>
    <mergeCell ref="C11:G11"/>
  </mergeCells>
  <pageMargins left="0.59055118110236204" right="0.39370078740157499" top="0.78740157499999996" bottom="0.78740157499999996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C25" sqref="C25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174</v>
      </c>
      <c r="C4" s="171" t="s">
        <v>175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SUMIF(AM8:AM92,AN5,G8:G92)</f>
        <v>0</v>
      </c>
      <c r="AO6">
        <f>SUMIF(AM8:AM92,AO5,G8:G92)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75</v>
      </c>
      <c r="C8" s="199" t="s">
        <v>76</v>
      </c>
      <c r="D8" s="179"/>
      <c r="E8" s="183"/>
      <c r="F8" s="330">
        <f>SUM(G9:G89)</f>
        <v>0</v>
      </c>
      <c r="G8" s="331"/>
      <c r="H8" s="187"/>
      <c r="I8" s="187">
        <f>SUM(I9:I89)</f>
        <v>0.23</v>
      </c>
      <c r="J8" s="187"/>
      <c r="K8" s="187">
        <f>SUM(K9:K89)</f>
        <v>0</v>
      </c>
      <c r="L8" s="188"/>
      <c r="M8" s="206"/>
      <c r="AE8" t="s">
        <v>188</v>
      </c>
    </row>
    <row r="9" spans="1:60" outlineLevel="1" x14ac:dyDescent="0.2">
      <c r="A9" s="205">
        <v>1</v>
      </c>
      <c r="B9" s="176" t="s">
        <v>1284</v>
      </c>
      <c r="C9" s="200" t="s">
        <v>1464</v>
      </c>
      <c r="D9" s="180" t="s">
        <v>413</v>
      </c>
      <c r="E9" s="184">
        <v>1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234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4"/>
      <c r="B10" s="177"/>
      <c r="C10" s="300"/>
      <c r="D10" s="301"/>
      <c r="E10" s="302"/>
      <c r="F10" s="303"/>
      <c r="G10" s="304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5">
        <v>2</v>
      </c>
      <c r="B11" s="176" t="s">
        <v>1292</v>
      </c>
      <c r="C11" s="200" t="s">
        <v>1465</v>
      </c>
      <c r="D11" s="180" t="s">
        <v>413</v>
      </c>
      <c r="E11" s="184">
        <v>6</v>
      </c>
      <c r="F11" s="191"/>
      <c r="G11" s="189">
        <f>ROUND(E11*F11,2)</f>
        <v>0</v>
      </c>
      <c r="H11" s="189">
        <v>0</v>
      </c>
      <c r="I11" s="189">
        <f>ROUND(E11*H11,2)</f>
        <v>0</v>
      </c>
      <c r="J11" s="189">
        <v>0</v>
      </c>
      <c r="K11" s="189">
        <f>ROUND(E11*J11,2)</f>
        <v>0</v>
      </c>
      <c r="L11" s="190"/>
      <c r="M11" s="207" t="s">
        <v>232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233</v>
      </c>
      <c r="AF11" s="165" t="s">
        <v>234</v>
      </c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5">
        <v>3</v>
      </c>
      <c r="B13" s="176" t="s">
        <v>778</v>
      </c>
      <c r="C13" s="200" t="s">
        <v>779</v>
      </c>
      <c r="D13" s="180" t="s">
        <v>231</v>
      </c>
      <c r="E13" s="184">
        <v>800</v>
      </c>
      <c r="F13" s="191"/>
      <c r="G13" s="189">
        <f>ROUND(E13*F13,2)</f>
        <v>0</v>
      </c>
      <c r="H13" s="189">
        <v>2.7E-4</v>
      </c>
      <c r="I13" s="189">
        <f>ROUND(E13*H13,2)</f>
        <v>0.22</v>
      </c>
      <c r="J13" s="189">
        <v>0</v>
      </c>
      <c r="K13" s="189">
        <f>ROUND(E13*J13,2)</f>
        <v>0</v>
      </c>
      <c r="L13" s="190"/>
      <c r="M13" s="207" t="s">
        <v>232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233</v>
      </c>
      <c r="AF13" s="165" t="s">
        <v>341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177"/>
      <c r="C14" s="300"/>
      <c r="D14" s="301"/>
      <c r="E14" s="302"/>
      <c r="F14" s="303"/>
      <c r="G14" s="304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4</v>
      </c>
      <c r="B15" s="176" t="s">
        <v>793</v>
      </c>
      <c r="C15" s="200" t="s">
        <v>1466</v>
      </c>
      <c r="D15" s="180" t="s">
        <v>967</v>
      </c>
      <c r="E15" s="184">
        <v>6</v>
      </c>
      <c r="F15" s="191"/>
      <c r="G15" s="189">
        <f>ROUND(E15*F15,2)</f>
        <v>0</v>
      </c>
      <c r="H15" s="189">
        <v>5.2999999999999998E-4</v>
      </c>
      <c r="I15" s="189">
        <f>ROUND(E15*H15,2)</f>
        <v>0</v>
      </c>
      <c r="J15" s="189">
        <v>0</v>
      </c>
      <c r="K15" s="189">
        <f>ROUND(E15*J15,2)</f>
        <v>0</v>
      </c>
      <c r="L15" s="190"/>
      <c r="M15" s="207" t="s">
        <v>232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233</v>
      </c>
      <c r="AF15" s="165" t="s">
        <v>234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00"/>
      <c r="D16" s="301"/>
      <c r="E16" s="302"/>
      <c r="F16" s="303"/>
      <c r="G16" s="304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5">
        <v>5</v>
      </c>
      <c r="B17" s="176" t="s">
        <v>780</v>
      </c>
      <c r="C17" s="200" t="s">
        <v>781</v>
      </c>
      <c r="D17" s="180" t="s">
        <v>413</v>
      </c>
      <c r="E17" s="184">
        <v>400</v>
      </c>
      <c r="F17" s="191"/>
      <c r="G17" s="189">
        <f>ROUND(E17*F17,2)</f>
        <v>0</v>
      </c>
      <c r="H17" s="189">
        <v>1.0000000000000001E-5</v>
      </c>
      <c r="I17" s="189">
        <f>ROUND(E17*H17,2)</f>
        <v>0</v>
      </c>
      <c r="J17" s="189">
        <v>0</v>
      </c>
      <c r="K17" s="189">
        <f>ROUND(E17*J17,2)</f>
        <v>0</v>
      </c>
      <c r="L17" s="190"/>
      <c r="M17" s="207" t="s">
        <v>232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233</v>
      </c>
      <c r="AF17" s="165" t="s">
        <v>341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5">
        <v>6</v>
      </c>
      <c r="B19" s="176" t="s">
        <v>1300</v>
      </c>
      <c r="C19" s="200" t="s">
        <v>1301</v>
      </c>
      <c r="D19" s="180" t="s">
        <v>413</v>
      </c>
      <c r="E19" s="184">
        <v>12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234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5">
        <v>7</v>
      </c>
      <c r="B21" s="176" t="s">
        <v>1318</v>
      </c>
      <c r="C21" s="200" t="s">
        <v>1467</v>
      </c>
      <c r="D21" s="180" t="s">
        <v>413</v>
      </c>
      <c r="E21" s="184">
        <v>1</v>
      </c>
      <c r="F21" s="191"/>
      <c r="G21" s="189">
        <f>ROUND(E21*F21,2)</f>
        <v>0</v>
      </c>
      <c r="H21" s="189">
        <v>5.7999999999999996E-3</v>
      </c>
      <c r="I21" s="189">
        <f>ROUND(E21*H21,2)</f>
        <v>0.01</v>
      </c>
      <c r="J21" s="189">
        <v>0</v>
      </c>
      <c r="K21" s="189">
        <f>ROUND(E21*J21,2)</f>
        <v>0</v>
      </c>
      <c r="L21" s="190"/>
      <c r="M21" s="207" t="s">
        <v>232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233</v>
      </c>
      <c r="AF21" s="165" t="s">
        <v>341</v>
      </c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5">
        <v>8</v>
      </c>
      <c r="B23" s="176" t="s">
        <v>1468</v>
      </c>
      <c r="C23" s="200" t="s">
        <v>1469</v>
      </c>
      <c r="D23" s="180" t="s">
        <v>231</v>
      </c>
      <c r="E23" s="184">
        <v>210</v>
      </c>
      <c r="F23" s="191"/>
      <c r="G23" s="189">
        <f>ROUND(E23*F23,2)</f>
        <v>0</v>
      </c>
      <c r="H23" s="189">
        <v>0</v>
      </c>
      <c r="I23" s="189">
        <f>ROUND(E23*H23,2)</f>
        <v>0</v>
      </c>
      <c r="J23" s="189">
        <v>0</v>
      </c>
      <c r="K23" s="189">
        <f>ROUND(E23*J23,2)</f>
        <v>0</v>
      </c>
      <c r="L23" s="190"/>
      <c r="M23" s="207" t="s">
        <v>232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233</v>
      </c>
      <c r="AF23" s="165" t="s">
        <v>234</v>
      </c>
      <c r="AG23" s="165"/>
      <c r="AH23" s="165"/>
      <c r="AI23" s="165"/>
      <c r="AJ23" s="165"/>
      <c r="AK23" s="165"/>
      <c r="AL23" s="165"/>
      <c r="AM23" s="165">
        <v>21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9</v>
      </c>
      <c r="B25" s="176" t="s">
        <v>1324</v>
      </c>
      <c r="C25" s="200" t="s">
        <v>1325</v>
      </c>
      <c r="D25" s="180" t="s">
        <v>231</v>
      </c>
      <c r="E25" s="184">
        <v>1300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234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5">
        <v>10</v>
      </c>
      <c r="B27" s="176" t="s">
        <v>1470</v>
      </c>
      <c r="C27" s="200" t="s">
        <v>1471</v>
      </c>
      <c r="D27" s="180" t="s">
        <v>231</v>
      </c>
      <c r="E27" s="184">
        <v>250</v>
      </c>
      <c r="F27" s="191"/>
      <c r="G27" s="189">
        <f>ROUND(E27*F27,2)</f>
        <v>0</v>
      </c>
      <c r="H27" s="189">
        <v>0</v>
      </c>
      <c r="I27" s="189">
        <f>ROUND(E27*H27,2)</f>
        <v>0</v>
      </c>
      <c r="J27" s="189">
        <v>0</v>
      </c>
      <c r="K27" s="189">
        <f>ROUND(E27*J27,2)</f>
        <v>0</v>
      </c>
      <c r="L27" s="190"/>
      <c r="M27" s="207" t="s">
        <v>232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233</v>
      </c>
      <c r="AF27" s="165" t="s">
        <v>234</v>
      </c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00"/>
      <c r="D28" s="301"/>
      <c r="E28" s="302"/>
      <c r="F28" s="303"/>
      <c r="G28" s="304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5">
        <v>11</v>
      </c>
      <c r="B29" s="176" t="s">
        <v>1472</v>
      </c>
      <c r="C29" s="200" t="s">
        <v>1473</v>
      </c>
      <c r="D29" s="180" t="s">
        <v>231</v>
      </c>
      <c r="E29" s="184">
        <v>80</v>
      </c>
      <c r="F29" s="191"/>
      <c r="G29" s="189">
        <f>ROUND(E29*F29,2)</f>
        <v>0</v>
      </c>
      <c r="H29" s="189">
        <v>0</v>
      </c>
      <c r="I29" s="189">
        <f>ROUND(E29*H29,2)</f>
        <v>0</v>
      </c>
      <c r="J29" s="189">
        <v>0</v>
      </c>
      <c r="K29" s="189">
        <f>ROUND(E29*J29,2)</f>
        <v>0</v>
      </c>
      <c r="L29" s="190"/>
      <c r="M29" s="207" t="s">
        <v>232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233</v>
      </c>
      <c r="AF29" s="165" t="s">
        <v>234</v>
      </c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177"/>
      <c r="C30" s="300"/>
      <c r="D30" s="301"/>
      <c r="E30" s="302"/>
      <c r="F30" s="303"/>
      <c r="G30" s="304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5">
        <v>12</v>
      </c>
      <c r="B31" s="176" t="s">
        <v>1474</v>
      </c>
      <c r="C31" s="200" t="s">
        <v>1475</v>
      </c>
      <c r="D31" s="180" t="s">
        <v>231</v>
      </c>
      <c r="E31" s="184">
        <v>1020</v>
      </c>
      <c r="F31" s="191"/>
      <c r="G31" s="189">
        <f>ROUND(E31*F31,2)</f>
        <v>0</v>
      </c>
      <c r="H31" s="189">
        <v>0</v>
      </c>
      <c r="I31" s="189">
        <f>ROUND(E31*H31,2)</f>
        <v>0</v>
      </c>
      <c r="J31" s="189">
        <v>0</v>
      </c>
      <c r="K31" s="189">
        <f>ROUND(E31*J31,2)</f>
        <v>0</v>
      </c>
      <c r="L31" s="190"/>
      <c r="M31" s="207" t="s">
        <v>232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233</v>
      </c>
      <c r="AF31" s="165" t="s">
        <v>234</v>
      </c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300"/>
      <c r="D32" s="301"/>
      <c r="E32" s="302"/>
      <c r="F32" s="303"/>
      <c r="G32" s="304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5">
        <v>13</v>
      </c>
      <c r="B33" s="176" t="s">
        <v>1340</v>
      </c>
      <c r="C33" s="200" t="s">
        <v>1341</v>
      </c>
      <c r="D33" s="180" t="s">
        <v>413</v>
      </c>
      <c r="E33" s="184">
        <v>10</v>
      </c>
      <c r="F33" s="191"/>
      <c r="G33" s="189">
        <f>ROUND(E33*F33,2)</f>
        <v>0</v>
      </c>
      <c r="H33" s="189">
        <v>0</v>
      </c>
      <c r="I33" s="189">
        <f>ROUND(E33*H33,2)</f>
        <v>0</v>
      </c>
      <c r="J33" s="189">
        <v>0</v>
      </c>
      <c r="K33" s="189">
        <f>ROUND(E33*J33,2)</f>
        <v>0</v>
      </c>
      <c r="L33" s="190"/>
      <c r="M33" s="207" t="s">
        <v>232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233</v>
      </c>
      <c r="AF33" s="165" t="s">
        <v>234</v>
      </c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177"/>
      <c r="C34" s="300"/>
      <c r="D34" s="301"/>
      <c r="E34" s="302"/>
      <c r="F34" s="303"/>
      <c r="G34" s="304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5">
        <v>14</v>
      </c>
      <c r="B35" s="176" t="s">
        <v>1342</v>
      </c>
      <c r="C35" s="200" t="s">
        <v>1343</v>
      </c>
      <c r="D35" s="180" t="s">
        <v>231</v>
      </c>
      <c r="E35" s="184">
        <v>800</v>
      </c>
      <c r="F35" s="191"/>
      <c r="G35" s="189">
        <f>ROUND(E35*F35,2)</f>
        <v>0</v>
      </c>
      <c r="H35" s="189">
        <v>0</v>
      </c>
      <c r="I35" s="189">
        <f>ROUND(E35*H35,2)</f>
        <v>0</v>
      </c>
      <c r="J35" s="189">
        <v>0</v>
      </c>
      <c r="K35" s="189">
        <f>ROUND(E35*J35,2)</f>
        <v>0</v>
      </c>
      <c r="L35" s="190"/>
      <c r="M35" s="207" t="s">
        <v>232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233</v>
      </c>
      <c r="AF35" s="165" t="s">
        <v>234</v>
      </c>
      <c r="AG35" s="165"/>
      <c r="AH35" s="165"/>
      <c r="AI35" s="165"/>
      <c r="AJ35" s="165"/>
      <c r="AK35" s="165"/>
      <c r="AL35" s="165"/>
      <c r="AM35" s="165">
        <v>21</v>
      </c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4"/>
      <c r="B36" s="177"/>
      <c r="C36" s="300"/>
      <c r="D36" s="301"/>
      <c r="E36" s="302"/>
      <c r="F36" s="303"/>
      <c r="G36" s="304"/>
      <c r="H36" s="189"/>
      <c r="I36" s="189"/>
      <c r="J36" s="189"/>
      <c r="K36" s="189"/>
      <c r="L36" s="190"/>
      <c r="M36" s="20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5">
        <v>15</v>
      </c>
      <c r="B37" s="176" t="s">
        <v>1348</v>
      </c>
      <c r="C37" s="200" t="s">
        <v>1349</v>
      </c>
      <c r="D37" s="180" t="s">
        <v>551</v>
      </c>
      <c r="E37" s="184">
        <v>96</v>
      </c>
      <c r="F37" s="191"/>
      <c r="G37" s="189">
        <f>ROUND(E37*F37,2)</f>
        <v>0</v>
      </c>
      <c r="H37" s="189">
        <v>0</v>
      </c>
      <c r="I37" s="189">
        <f>ROUND(E37*H37,2)</f>
        <v>0</v>
      </c>
      <c r="J37" s="189">
        <v>0</v>
      </c>
      <c r="K37" s="189">
        <f>ROUND(E37*J37,2)</f>
        <v>0</v>
      </c>
      <c r="L37" s="190"/>
      <c r="M37" s="207" t="s">
        <v>232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 t="s">
        <v>233</v>
      </c>
      <c r="AF37" s="165" t="s">
        <v>341</v>
      </c>
      <c r="AG37" s="165"/>
      <c r="AH37" s="165"/>
      <c r="AI37" s="165"/>
      <c r="AJ37" s="165"/>
      <c r="AK37" s="165"/>
      <c r="AL37" s="165"/>
      <c r="AM37" s="165">
        <v>21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4"/>
      <c r="B38" s="177"/>
      <c r="C38" s="300"/>
      <c r="D38" s="301"/>
      <c r="E38" s="302"/>
      <c r="F38" s="303"/>
      <c r="G38" s="304"/>
      <c r="H38" s="189"/>
      <c r="I38" s="189"/>
      <c r="J38" s="189"/>
      <c r="K38" s="189"/>
      <c r="L38" s="190"/>
      <c r="M38" s="207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5">
        <v>16</v>
      </c>
      <c r="B39" s="176" t="s">
        <v>1350</v>
      </c>
      <c r="C39" s="200" t="s">
        <v>1097</v>
      </c>
      <c r="D39" s="180" t="s">
        <v>551</v>
      </c>
      <c r="E39" s="184">
        <v>46</v>
      </c>
      <c r="F39" s="191"/>
      <c r="G39" s="189">
        <f>ROUND(E39*F39,2)</f>
        <v>0</v>
      </c>
      <c r="H39" s="189">
        <v>0</v>
      </c>
      <c r="I39" s="189">
        <f>ROUND(E39*H39,2)</f>
        <v>0</v>
      </c>
      <c r="J39" s="189">
        <v>0</v>
      </c>
      <c r="K39" s="189">
        <f>ROUND(E39*J39,2)</f>
        <v>0</v>
      </c>
      <c r="L39" s="190"/>
      <c r="M39" s="207" t="s">
        <v>232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233</v>
      </c>
      <c r="AF39" s="165" t="s">
        <v>341</v>
      </c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177"/>
      <c r="C40" s="300"/>
      <c r="D40" s="301"/>
      <c r="E40" s="302"/>
      <c r="F40" s="303"/>
      <c r="G40" s="304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5">
        <v>17</v>
      </c>
      <c r="B41" s="176" t="s">
        <v>1476</v>
      </c>
      <c r="C41" s="200" t="s">
        <v>1477</v>
      </c>
      <c r="D41" s="180" t="s">
        <v>413</v>
      </c>
      <c r="E41" s="184">
        <v>13</v>
      </c>
      <c r="F41" s="191"/>
      <c r="G41" s="189">
        <f>ROUND(E41*F41,2)</f>
        <v>0</v>
      </c>
      <c r="H41" s="189">
        <v>0</v>
      </c>
      <c r="I41" s="189">
        <f>ROUND(E41*H41,2)</f>
        <v>0</v>
      </c>
      <c r="J41" s="189">
        <v>0</v>
      </c>
      <c r="K41" s="189">
        <f>ROUND(E41*J41,2)</f>
        <v>0</v>
      </c>
      <c r="L41" s="190"/>
      <c r="M41" s="207" t="s">
        <v>232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233</v>
      </c>
      <c r="AF41" s="165" t="s">
        <v>234</v>
      </c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4"/>
      <c r="B42" s="177"/>
      <c r="C42" s="300"/>
      <c r="D42" s="301"/>
      <c r="E42" s="302"/>
      <c r="F42" s="303"/>
      <c r="G42" s="304"/>
      <c r="H42" s="189"/>
      <c r="I42" s="189"/>
      <c r="J42" s="189"/>
      <c r="K42" s="189"/>
      <c r="L42" s="190"/>
      <c r="M42" s="207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5">
        <v>18</v>
      </c>
      <c r="B43" s="176" t="s">
        <v>1478</v>
      </c>
      <c r="C43" s="200" t="s">
        <v>1479</v>
      </c>
      <c r="D43" s="180"/>
      <c r="E43" s="184">
        <v>13</v>
      </c>
      <c r="F43" s="191"/>
      <c r="G43" s="189">
        <f>ROUND(E43*F43,2)</f>
        <v>0</v>
      </c>
      <c r="H43" s="189">
        <v>0</v>
      </c>
      <c r="I43" s="189">
        <f>ROUND(E43*H43,2)</f>
        <v>0</v>
      </c>
      <c r="J43" s="189">
        <v>0</v>
      </c>
      <c r="K43" s="189">
        <f>ROUND(E43*J43,2)</f>
        <v>0</v>
      </c>
      <c r="L43" s="190"/>
      <c r="M43" s="207" t="s">
        <v>232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 t="s">
        <v>233</v>
      </c>
      <c r="AF43" s="165" t="s">
        <v>341</v>
      </c>
      <c r="AG43" s="165"/>
      <c r="AH43" s="165"/>
      <c r="AI43" s="165"/>
      <c r="AJ43" s="165"/>
      <c r="AK43" s="165"/>
      <c r="AL43" s="165"/>
      <c r="AM43" s="165">
        <v>21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4"/>
      <c r="B44" s="177"/>
      <c r="C44" s="300"/>
      <c r="D44" s="301"/>
      <c r="E44" s="302"/>
      <c r="F44" s="303"/>
      <c r="G44" s="304"/>
      <c r="H44" s="189"/>
      <c r="I44" s="189"/>
      <c r="J44" s="189"/>
      <c r="K44" s="189"/>
      <c r="L44" s="190"/>
      <c r="M44" s="20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5">
        <v>19</v>
      </c>
      <c r="B45" s="176" t="s">
        <v>1480</v>
      </c>
      <c r="C45" s="200" t="s">
        <v>1481</v>
      </c>
      <c r="D45" s="180" t="s">
        <v>413</v>
      </c>
      <c r="E45" s="184">
        <v>167</v>
      </c>
      <c r="F45" s="191"/>
      <c r="G45" s="189">
        <f>ROUND(E45*F45,2)</f>
        <v>0</v>
      </c>
      <c r="H45" s="189">
        <v>0</v>
      </c>
      <c r="I45" s="189">
        <f>ROUND(E45*H45,2)</f>
        <v>0</v>
      </c>
      <c r="J45" s="189">
        <v>0</v>
      </c>
      <c r="K45" s="189">
        <f>ROUND(E45*J45,2)</f>
        <v>0</v>
      </c>
      <c r="L45" s="190"/>
      <c r="M45" s="207" t="s">
        <v>232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233</v>
      </c>
      <c r="AF45" s="165" t="s">
        <v>234</v>
      </c>
      <c r="AG45" s="165"/>
      <c r="AH45" s="165"/>
      <c r="AI45" s="165"/>
      <c r="AJ45" s="165"/>
      <c r="AK45" s="165"/>
      <c r="AL45" s="165"/>
      <c r="AM45" s="165">
        <v>21</v>
      </c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4"/>
      <c r="B46" s="177"/>
      <c r="C46" s="300"/>
      <c r="D46" s="301"/>
      <c r="E46" s="302"/>
      <c r="F46" s="303"/>
      <c r="G46" s="304"/>
      <c r="H46" s="189"/>
      <c r="I46" s="189"/>
      <c r="J46" s="189"/>
      <c r="K46" s="189"/>
      <c r="L46" s="190"/>
      <c r="M46" s="207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5">
        <v>20</v>
      </c>
      <c r="B47" s="176" t="s">
        <v>1482</v>
      </c>
      <c r="C47" s="200" t="s">
        <v>1483</v>
      </c>
      <c r="D47" s="180"/>
      <c r="E47" s="184">
        <v>167</v>
      </c>
      <c r="F47" s="191"/>
      <c r="G47" s="189">
        <f>ROUND(E47*F47,2)</f>
        <v>0</v>
      </c>
      <c r="H47" s="189">
        <v>0</v>
      </c>
      <c r="I47" s="189">
        <f>ROUND(E47*H47,2)</f>
        <v>0</v>
      </c>
      <c r="J47" s="189">
        <v>0</v>
      </c>
      <c r="K47" s="189">
        <f>ROUND(E47*J47,2)</f>
        <v>0</v>
      </c>
      <c r="L47" s="190"/>
      <c r="M47" s="207" t="s">
        <v>232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233</v>
      </c>
      <c r="AF47" s="165" t="s">
        <v>341</v>
      </c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00"/>
      <c r="D48" s="301"/>
      <c r="E48" s="302"/>
      <c r="F48" s="303"/>
      <c r="G48" s="304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4"/>
      <c r="B49" s="305" t="s">
        <v>1484</v>
      </c>
      <c r="C49" s="306"/>
      <c r="D49" s="307"/>
      <c r="E49" s="308"/>
      <c r="F49" s="309"/>
      <c r="G49" s="310"/>
      <c r="H49" s="189"/>
      <c r="I49" s="189"/>
      <c r="J49" s="189"/>
      <c r="K49" s="189"/>
      <c r="L49" s="190"/>
      <c r="M49" s="207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>
        <v>0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5">
        <v>21</v>
      </c>
      <c r="B50" s="176" t="s">
        <v>1485</v>
      </c>
      <c r="C50" s="200" t="s">
        <v>1486</v>
      </c>
      <c r="D50" s="180" t="s">
        <v>413</v>
      </c>
      <c r="E50" s="184">
        <v>8</v>
      </c>
      <c r="F50" s="191"/>
      <c r="G50" s="189">
        <f>ROUND(E50*F50,2)</f>
        <v>0</v>
      </c>
      <c r="H50" s="189">
        <v>0</v>
      </c>
      <c r="I50" s="189">
        <f>ROUND(E50*H50,2)</f>
        <v>0</v>
      </c>
      <c r="J50" s="189">
        <v>0</v>
      </c>
      <c r="K50" s="189">
        <f>ROUND(E50*J50,2)</f>
        <v>0</v>
      </c>
      <c r="L50" s="190" t="s">
        <v>1487</v>
      </c>
      <c r="M50" s="207" t="s">
        <v>193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194</v>
      </c>
      <c r="AF50" s="165"/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4"/>
      <c r="B51" s="177"/>
      <c r="C51" s="300"/>
      <c r="D51" s="301"/>
      <c r="E51" s="302"/>
      <c r="F51" s="303"/>
      <c r="G51" s="304"/>
      <c r="H51" s="189"/>
      <c r="I51" s="189"/>
      <c r="J51" s="189"/>
      <c r="K51" s="189"/>
      <c r="L51" s="190"/>
      <c r="M51" s="207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5">
        <v>22</v>
      </c>
      <c r="B52" s="176" t="s">
        <v>1488</v>
      </c>
      <c r="C52" s="200" t="s">
        <v>1489</v>
      </c>
      <c r="D52" s="180"/>
      <c r="E52" s="184">
        <v>8</v>
      </c>
      <c r="F52" s="191"/>
      <c r="G52" s="189">
        <f>ROUND(E52*F52,2)</f>
        <v>0</v>
      </c>
      <c r="H52" s="189">
        <v>0</v>
      </c>
      <c r="I52" s="189">
        <f>ROUND(E52*H52,2)</f>
        <v>0</v>
      </c>
      <c r="J52" s="189">
        <v>0</v>
      </c>
      <c r="K52" s="189">
        <f>ROUND(E52*J52,2)</f>
        <v>0</v>
      </c>
      <c r="L52" s="190"/>
      <c r="M52" s="207" t="s">
        <v>232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233</v>
      </c>
      <c r="AF52" s="165" t="s">
        <v>341</v>
      </c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4"/>
      <c r="B53" s="177"/>
      <c r="C53" s="300"/>
      <c r="D53" s="301"/>
      <c r="E53" s="302"/>
      <c r="F53" s="303"/>
      <c r="G53" s="304"/>
      <c r="H53" s="189"/>
      <c r="I53" s="189"/>
      <c r="J53" s="189"/>
      <c r="K53" s="189"/>
      <c r="L53" s="190"/>
      <c r="M53" s="207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5">
        <v>23</v>
      </c>
      <c r="B54" s="176" t="s">
        <v>1490</v>
      </c>
      <c r="C54" s="200" t="s">
        <v>1491</v>
      </c>
      <c r="D54" s="180" t="s">
        <v>413</v>
      </c>
      <c r="E54" s="184">
        <v>180</v>
      </c>
      <c r="F54" s="191"/>
      <c r="G54" s="189">
        <f>ROUND(E54*F54,2)</f>
        <v>0</v>
      </c>
      <c r="H54" s="189">
        <v>0</v>
      </c>
      <c r="I54" s="189">
        <f>ROUND(E54*H54,2)</f>
        <v>0</v>
      </c>
      <c r="J54" s="189">
        <v>0</v>
      </c>
      <c r="K54" s="189">
        <f>ROUND(E54*J54,2)</f>
        <v>0</v>
      </c>
      <c r="L54" s="190"/>
      <c r="M54" s="207" t="s">
        <v>232</v>
      </c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233</v>
      </c>
      <c r="AF54" s="165" t="s">
        <v>234</v>
      </c>
      <c r="AG54" s="165"/>
      <c r="AH54" s="165"/>
      <c r="AI54" s="165"/>
      <c r="AJ54" s="165"/>
      <c r="AK54" s="165"/>
      <c r="AL54" s="165"/>
      <c r="AM54" s="165">
        <v>21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4"/>
      <c r="B55" s="177"/>
      <c r="C55" s="300"/>
      <c r="D55" s="301"/>
      <c r="E55" s="302"/>
      <c r="F55" s="303"/>
      <c r="G55" s="304"/>
      <c r="H55" s="189"/>
      <c r="I55" s="189"/>
      <c r="J55" s="189"/>
      <c r="K55" s="189"/>
      <c r="L55" s="190"/>
      <c r="M55" s="207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5">
        <v>24</v>
      </c>
      <c r="B56" s="176" t="s">
        <v>1492</v>
      </c>
      <c r="C56" s="200" t="s">
        <v>1493</v>
      </c>
      <c r="D56" s="180" t="s">
        <v>413</v>
      </c>
      <c r="E56" s="184">
        <v>210</v>
      </c>
      <c r="F56" s="191"/>
      <c r="G56" s="189">
        <f>ROUND(E56*F56,2)</f>
        <v>0</v>
      </c>
      <c r="H56" s="189">
        <v>0</v>
      </c>
      <c r="I56" s="189">
        <f>ROUND(E56*H56,2)</f>
        <v>0</v>
      </c>
      <c r="J56" s="189">
        <v>0</v>
      </c>
      <c r="K56" s="189">
        <f>ROUND(E56*J56,2)</f>
        <v>0</v>
      </c>
      <c r="L56" s="190"/>
      <c r="M56" s="207" t="s">
        <v>232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233</v>
      </c>
      <c r="AF56" s="165" t="s">
        <v>234</v>
      </c>
      <c r="AG56" s="165"/>
      <c r="AH56" s="165"/>
      <c r="AI56" s="165"/>
      <c r="AJ56" s="165"/>
      <c r="AK56" s="165"/>
      <c r="AL56" s="165"/>
      <c r="AM56" s="165">
        <v>21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4"/>
      <c r="B57" s="177"/>
      <c r="C57" s="300"/>
      <c r="D57" s="301"/>
      <c r="E57" s="302"/>
      <c r="F57" s="303"/>
      <c r="G57" s="304"/>
      <c r="H57" s="189"/>
      <c r="I57" s="189"/>
      <c r="J57" s="189"/>
      <c r="K57" s="189"/>
      <c r="L57" s="190"/>
      <c r="M57" s="20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5">
        <v>25</v>
      </c>
      <c r="B58" s="176" t="s">
        <v>1494</v>
      </c>
      <c r="C58" s="200" t="s">
        <v>1495</v>
      </c>
      <c r="D58" s="180" t="s">
        <v>413</v>
      </c>
      <c r="E58" s="184">
        <v>167</v>
      </c>
      <c r="F58" s="191"/>
      <c r="G58" s="189">
        <f>ROUND(E58*F58,2)</f>
        <v>0</v>
      </c>
      <c r="H58" s="189">
        <v>0</v>
      </c>
      <c r="I58" s="189">
        <f>ROUND(E58*H58,2)</f>
        <v>0</v>
      </c>
      <c r="J58" s="189">
        <v>0</v>
      </c>
      <c r="K58" s="189">
        <f>ROUND(E58*J58,2)</f>
        <v>0</v>
      </c>
      <c r="L58" s="190"/>
      <c r="M58" s="207" t="s">
        <v>232</v>
      </c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 t="s">
        <v>233</v>
      </c>
      <c r="AF58" s="165" t="s">
        <v>234</v>
      </c>
      <c r="AG58" s="165"/>
      <c r="AH58" s="165"/>
      <c r="AI58" s="165"/>
      <c r="AJ58" s="165"/>
      <c r="AK58" s="165"/>
      <c r="AL58" s="165"/>
      <c r="AM58" s="165">
        <v>21</v>
      </c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4"/>
      <c r="B59" s="177"/>
      <c r="C59" s="300"/>
      <c r="D59" s="301"/>
      <c r="E59" s="302"/>
      <c r="F59" s="303"/>
      <c r="G59" s="304"/>
      <c r="H59" s="189"/>
      <c r="I59" s="189"/>
      <c r="J59" s="189"/>
      <c r="K59" s="189"/>
      <c r="L59" s="190"/>
      <c r="M59" s="207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5">
        <v>26</v>
      </c>
      <c r="B60" s="176" t="s">
        <v>1496</v>
      </c>
      <c r="C60" s="200" t="s">
        <v>1497</v>
      </c>
      <c r="D60" s="180" t="s">
        <v>413</v>
      </c>
      <c r="E60" s="184">
        <v>19</v>
      </c>
      <c r="F60" s="191"/>
      <c r="G60" s="189">
        <f>ROUND(E60*F60,2)</f>
        <v>0</v>
      </c>
      <c r="H60" s="189">
        <v>0</v>
      </c>
      <c r="I60" s="189">
        <f>ROUND(E60*H60,2)</f>
        <v>0</v>
      </c>
      <c r="J60" s="189">
        <v>0</v>
      </c>
      <c r="K60" s="189">
        <f>ROUND(E60*J60,2)</f>
        <v>0</v>
      </c>
      <c r="L60" s="190"/>
      <c r="M60" s="207" t="s">
        <v>232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 t="s">
        <v>233</v>
      </c>
      <c r="AF60" s="165" t="s">
        <v>234</v>
      </c>
      <c r="AG60" s="165"/>
      <c r="AH60" s="165"/>
      <c r="AI60" s="165"/>
      <c r="AJ60" s="165"/>
      <c r="AK60" s="165"/>
      <c r="AL60" s="165"/>
      <c r="AM60" s="165">
        <v>21</v>
      </c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4"/>
      <c r="B61" s="177"/>
      <c r="C61" s="300"/>
      <c r="D61" s="301"/>
      <c r="E61" s="302"/>
      <c r="F61" s="303"/>
      <c r="G61" s="304"/>
      <c r="H61" s="189"/>
      <c r="I61" s="189"/>
      <c r="J61" s="189"/>
      <c r="K61" s="189"/>
      <c r="L61" s="190"/>
      <c r="M61" s="207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5">
        <v>27</v>
      </c>
      <c r="B62" s="176" t="s">
        <v>1498</v>
      </c>
      <c r="C62" s="200" t="s">
        <v>1499</v>
      </c>
      <c r="D62" s="180"/>
      <c r="E62" s="184">
        <v>19</v>
      </c>
      <c r="F62" s="191"/>
      <c r="G62" s="189">
        <f>ROUND(E62*F62,2)</f>
        <v>0</v>
      </c>
      <c r="H62" s="189">
        <v>0</v>
      </c>
      <c r="I62" s="189">
        <f>ROUND(E62*H62,2)</f>
        <v>0</v>
      </c>
      <c r="J62" s="189">
        <v>0</v>
      </c>
      <c r="K62" s="189">
        <f>ROUND(E62*J62,2)</f>
        <v>0</v>
      </c>
      <c r="L62" s="190"/>
      <c r="M62" s="207" t="s">
        <v>232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 t="s">
        <v>233</v>
      </c>
      <c r="AF62" s="165" t="s">
        <v>341</v>
      </c>
      <c r="AG62" s="165"/>
      <c r="AH62" s="165"/>
      <c r="AI62" s="165"/>
      <c r="AJ62" s="165"/>
      <c r="AK62" s="165"/>
      <c r="AL62" s="165"/>
      <c r="AM62" s="165">
        <v>21</v>
      </c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4"/>
      <c r="B63" s="177"/>
      <c r="C63" s="300"/>
      <c r="D63" s="301"/>
      <c r="E63" s="302"/>
      <c r="F63" s="303"/>
      <c r="G63" s="304"/>
      <c r="H63" s="189"/>
      <c r="I63" s="189"/>
      <c r="J63" s="189"/>
      <c r="K63" s="189"/>
      <c r="L63" s="190"/>
      <c r="M63" s="207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5">
        <v>28</v>
      </c>
      <c r="B64" s="176" t="s">
        <v>1500</v>
      </c>
      <c r="C64" s="200" t="s">
        <v>1501</v>
      </c>
      <c r="D64" s="180" t="s">
        <v>413</v>
      </c>
      <c r="E64" s="184">
        <v>1</v>
      </c>
      <c r="F64" s="191"/>
      <c r="G64" s="189">
        <f>ROUND(E64*F64,2)</f>
        <v>0</v>
      </c>
      <c r="H64" s="189">
        <v>0</v>
      </c>
      <c r="I64" s="189">
        <f>ROUND(E64*H64,2)</f>
        <v>0</v>
      </c>
      <c r="J64" s="189">
        <v>0</v>
      </c>
      <c r="K64" s="189">
        <f>ROUND(E64*J64,2)</f>
        <v>0</v>
      </c>
      <c r="L64" s="190"/>
      <c r="M64" s="207" t="s">
        <v>232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 t="s">
        <v>233</v>
      </c>
      <c r="AF64" s="165" t="s">
        <v>234</v>
      </c>
      <c r="AG64" s="165"/>
      <c r="AH64" s="165"/>
      <c r="AI64" s="165"/>
      <c r="AJ64" s="165"/>
      <c r="AK64" s="165"/>
      <c r="AL64" s="165"/>
      <c r="AM64" s="165">
        <v>21</v>
      </c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4"/>
      <c r="B65" s="177"/>
      <c r="C65" s="300"/>
      <c r="D65" s="301"/>
      <c r="E65" s="302"/>
      <c r="F65" s="303"/>
      <c r="G65" s="304"/>
      <c r="H65" s="189"/>
      <c r="I65" s="189"/>
      <c r="J65" s="189"/>
      <c r="K65" s="189"/>
      <c r="L65" s="190"/>
      <c r="M65" s="207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5">
        <v>29</v>
      </c>
      <c r="B66" s="176" t="s">
        <v>1502</v>
      </c>
      <c r="C66" s="200" t="s">
        <v>1503</v>
      </c>
      <c r="D66" s="180" t="s">
        <v>413</v>
      </c>
      <c r="E66" s="184">
        <v>167</v>
      </c>
      <c r="F66" s="191"/>
      <c r="G66" s="189">
        <f>ROUND(E66*F66,2)</f>
        <v>0</v>
      </c>
      <c r="H66" s="189">
        <v>0</v>
      </c>
      <c r="I66" s="189">
        <f>ROUND(E66*H66,2)</f>
        <v>0</v>
      </c>
      <c r="J66" s="189">
        <v>0</v>
      </c>
      <c r="K66" s="189">
        <f>ROUND(E66*J66,2)</f>
        <v>0</v>
      </c>
      <c r="L66" s="190"/>
      <c r="M66" s="207" t="s">
        <v>232</v>
      </c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 t="s">
        <v>233</v>
      </c>
      <c r="AF66" s="165" t="s">
        <v>234</v>
      </c>
      <c r="AG66" s="165"/>
      <c r="AH66" s="165"/>
      <c r="AI66" s="165"/>
      <c r="AJ66" s="165"/>
      <c r="AK66" s="165"/>
      <c r="AL66" s="165"/>
      <c r="AM66" s="165">
        <v>21</v>
      </c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4"/>
      <c r="B67" s="177"/>
      <c r="C67" s="300"/>
      <c r="D67" s="301"/>
      <c r="E67" s="302"/>
      <c r="F67" s="303"/>
      <c r="G67" s="304"/>
      <c r="H67" s="189"/>
      <c r="I67" s="189"/>
      <c r="J67" s="189"/>
      <c r="K67" s="189"/>
      <c r="L67" s="190"/>
      <c r="M67" s="207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5">
        <v>30</v>
      </c>
      <c r="B68" s="176" t="s">
        <v>1504</v>
      </c>
      <c r="C68" s="200" t="s">
        <v>1505</v>
      </c>
      <c r="D68" s="180"/>
      <c r="E68" s="184">
        <v>167</v>
      </c>
      <c r="F68" s="191"/>
      <c r="G68" s="189">
        <f>ROUND(E68*F68,2)</f>
        <v>0</v>
      </c>
      <c r="H68" s="189">
        <v>0</v>
      </c>
      <c r="I68" s="189">
        <f>ROUND(E68*H68,2)</f>
        <v>0</v>
      </c>
      <c r="J68" s="189">
        <v>0</v>
      </c>
      <c r="K68" s="189">
        <f>ROUND(E68*J68,2)</f>
        <v>0</v>
      </c>
      <c r="L68" s="190"/>
      <c r="M68" s="207" t="s">
        <v>232</v>
      </c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s">
        <v>233</v>
      </c>
      <c r="AF68" s="165" t="s">
        <v>341</v>
      </c>
      <c r="AG68" s="165"/>
      <c r="AH68" s="165"/>
      <c r="AI68" s="165"/>
      <c r="AJ68" s="165"/>
      <c r="AK68" s="165"/>
      <c r="AL68" s="165"/>
      <c r="AM68" s="165">
        <v>21</v>
      </c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4"/>
      <c r="B69" s="177"/>
      <c r="C69" s="300"/>
      <c r="D69" s="301"/>
      <c r="E69" s="302"/>
      <c r="F69" s="303"/>
      <c r="G69" s="304"/>
      <c r="H69" s="189"/>
      <c r="I69" s="189"/>
      <c r="J69" s="189"/>
      <c r="K69" s="189"/>
      <c r="L69" s="190"/>
      <c r="M69" s="207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5">
        <v>31</v>
      </c>
      <c r="B70" s="176" t="s">
        <v>1506</v>
      </c>
      <c r="C70" s="200" t="s">
        <v>1507</v>
      </c>
      <c r="D70" s="180" t="s">
        <v>413</v>
      </c>
      <c r="E70" s="184">
        <v>1</v>
      </c>
      <c r="F70" s="191"/>
      <c r="G70" s="189">
        <f>ROUND(E70*F70,2)</f>
        <v>0</v>
      </c>
      <c r="H70" s="189">
        <v>0</v>
      </c>
      <c r="I70" s="189">
        <f>ROUND(E70*H70,2)</f>
        <v>0</v>
      </c>
      <c r="J70" s="189">
        <v>0</v>
      </c>
      <c r="K70" s="189">
        <f>ROUND(E70*J70,2)</f>
        <v>0</v>
      </c>
      <c r="L70" s="190"/>
      <c r="M70" s="207" t="s">
        <v>232</v>
      </c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 t="s">
        <v>233</v>
      </c>
      <c r="AF70" s="165" t="s">
        <v>234</v>
      </c>
      <c r="AG70" s="165"/>
      <c r="AH70" s="165"/>
      <c r="AI70" s="165"/>
      <c r="AJ70" s="165"/>
      <c r="AK70" s="165"/>
      <c r="AL70" s="165"/>
      <c r="AM70" s="165">
        <v>21</v>
      </c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4"/>
      <c r="B71" s="177"/>
      <c r="C71" s="300"/>
      <c r="D71" s="301"/>
      <c r="E71" s="302"/>
      <c r="F71" s="303"/>
      <c r="G71" s="304"/>
      <c r="H71" s="189"/>
      <c r="I71" s="189"/>
      <c r="J71" s="189"/>
      <c r="K71" s="189"/>
      <c r="L71" s="190"/>
      <c r="M71" s="207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5">
        <v>32</v>
      </c>
      <c r="B72" s="176" t="s">
        <v>1508</v>
      </c>
      <c r="C72" s="200" t="s">
        <v>1509</v>
      </c>
      <c r="D72" s="180" t="s">
        <v>413</v>
      </c>
      <c r="E72" s="184">
        <v>1</v>
      </c>
      <c r="F72" s="191"/>
      <c r="G72" s="189">
        <f>ROUND(E72*F72,2)</f>
        <v>0</v>
      </c>
      <c r="H72" s="189">
        <v>0</v>
      </c>
      <c r="I72" s="189">
        <f>ROUND(E72*H72,2)</f>
        <v>0</v>
      </c>
      <c r="J72" s="189">
        <v>0</v>
      </c>
      <c r="K72" s="189">
        <f>ROUND(E72*J72,2)</f>
        <v>0</v>
      </c>
      <c r="L72" s="190"/>
      <c r="M72" s="207" t="s">
        <v>232</v>
      </c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 t="s">
        <v>233</v>
      </c>
      <c r="AF72" s="165" t="s">
        <v>341</v>
      </c>
      <c r="AG72" s="165"/>
      <c r="AH72" s="165"/>
      <c r="AI72" s="165"/>
      <c r="AJ72" s="165"/>
      <c r="AK72" s="165"/>
      <c r="AL72" s="165"/>
      <c r="AM72" s="165">
        <v>21</v>
      </c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4"/>
      <c r="B73" s="177"/>
      <c r="C73" s="300"/>
      <c r="D73" s="301"/>
      <c r="E73" s="302"/>
      <c r="F73" s="303"/>
      <c r="G73" s="304"/>
      <c r="H73" s="189"/>
      <c r="I73" s="189"/>
      <c r="J73" s="189"/>
      <c r="K73" s="189"/>
      <c r="L73" s="190"/>
      <c r="M73" s="207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5">
        <v>33</v>
      </c>
      <c r="B74" s="176" t="s">
        <v>1510</v>
      </c>
      <c r="C74" s="200" t="s">
        <v>1511</v>
      </c>
      <c r="D74" s="180"/>
      <c r="E74" s="184">
        <v>1</v>
      </c>
      <c r="F74" s="191"/>
      <c r="G74" s="189">
        <f>ROUND(E74*F74,2)</f>
        <v>0</v>
      </c>
      <c r="H74" s="189">
        <v>0</v>
      </c>
      <c r="I74" s="189">
        <f>ROUND(E74*H74,2)</f>
        <v>0</v>
      </c>
      <c r="J74" s="189">
        <v>0</v>
      </c>
      <c r="K74" s="189">
        <f>ROUND(E74*J74,2)</f>
        <v>0</v>
      </c>
      <c r="L74" s="190"/>
      <c r="M74" s="207" t="s">
        <v>232</v>
      </c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 t="s">
        <v>233</v>
      </c>
      <c r="AF74" s="165" t="s">
        <v>341</v>
      </c>
      <c r="AG74" s="165"/>
      <c r="AH74" s="165"/>
      <c r="AI74" s="165"/>
      <c r="AJ74" s="165"/>
      <c r="AK74" s="165"/>
      <c r="AL74" s="165"/>
      <c r="AM74" s="165">
        <v>21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4"/>
      <c r="B75" s="177"/>
      <c r="C75" s="300"/>
      <c r="D75" s="301"/>
      <c r="E75" s="302"/>
      <c r="F75" s="303"/>
      <c r="G75" s="304"/>
      <c r="H75" s="189"/>
      <c r="I75" s="189"/>
      <c r="J75" s="189"/>
      <c r="K75" s="189"/>
      <c r="L75" s="190"/>
      <c r="M75" s="207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5">
        <v>34</v>
      </c>
      <c r="B76" s="176" t="s">
        <v>1512</v>
      </c>
      <c r="C76" s="200" t="s">
        <v>1513</v>
      </c>
      <c r="D76" s="180" t="s">
        <v>413</v>
      </c>
      <c r="E76" s="184">
        <v>1</v>
      </c>
      <c r="F76" s="191"/>
      <c r="G76" s="189">
        <f>ROUND(E76*F76,2)</f>
        <v>0</v>
      </c>
      <c r="H76" s="189">
        <v>0</v>
      </c>
      <c r="I76" s="189">
        <f>ROUND(E76*H76,2)</f>
        <v>0</v>
      </c>
      <c r="J76" s="189">
        <v>0</v>
      </c>
      <c r="K76" s="189">
        <f>ROUND(E76*J76,2)</f>
        <v>0</v>
      </c>
      <c r="L76" s="190"/>
      <c r="M76" s="207" t="s">
        <v>232</v>
      </c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 t="s">
        <v>233</v>
      </c>
      <c r="AF76" s="165" t="s">
        <v>234</v>
      </c>
      <c r="AG76" s="165"/>
      <c r="AH76" s="165"/>
      <c r="AI76" s="165"/>
      <c r="AJ76" s="165"/>
      <c r="AK76" s="165"/>
      <c r="AL76" s="165"/>
      <c r="AM76" s="165">
        <v>21</v>
      </c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4"/>
      <c r="B77" s="177"/>
      <c r="C77" s="300"/>
      <c r="D77" s="301"/>
      <c r="E77" s="302"/>
      <c r="F77" s="303"/>
      <c r="G77" s="304"/>
      <c r="H77" s="189"/>
      <c r="I77" s="189"/>
      <c r="J77" s="189"/>
      <c r="K77" s="189"/>
      <c r="L77" s="190"/>
      <c r="M77" s="207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5">
        <v>35</v>
      </c>
      <c r="B78" s="176" t="s">
        <v>1514</v>
      </c>
      <c r="C78" s="200" t="s">
        <v>1515</v>
      </c>
      <c r="D78" s="180"/>
      <c r="E78" s="184">
        <v>2</v>
      </c>
      <c r="F78" s="191"/>
      <c r="G78" s="189">
        <f>ROUND(E78*F78,2)</f>
        <v>0</v>
      </c>
      <c r="H78" s="189">
        <v>0</v>
      </c>
      <c r="I78" s="189">
        <f>ROUND(E78*H78,2)</f>
        <v>0</v>
      </c>
      <c r="J78" s="189">
        <v>0</v>
      </c>
      <c r="K78" s="189">
        <f>ROUND(E78*J78,2)</f>
        <v>0</v>
      </c>
      <c r="L78" s="190"/>
      <c r="M78" s="207" t="s">
        <v>232</v>
      </c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 t="s">
        <v>233</v>
      </c>
      <c r="AF78" s="165" t="s">
        <v>341</v>
      </c>
      <c r="AG78" s="165"/>
      <c r="AH78" s="165"/>
      <c r="AI78" s="165"/>
      <c r="AJ78" s="165"/>
      <c r="AK78" s="165"/>
      <c r="AL78" s="165"/>
      <c r="AM78" s="165">
        <v>21</v>
      </c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4"/>
      <c r="B79" s="177"/>
      <c r="C79" s="300"/>
      <c r="D79" s="301"/>
      <c r="E79" s="302"/>
      <c r="F79" s="303"/>
      <c r="G79" s="304"/>
      <c r="H79" s="189"/>
      <c r="I79" s="189"/>
      <c r="J79" s="189"/>
      <c r="K79" s="189"/>
      <c r="L79" s="190"/>
      <c r="M79" s="207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5">
        <v>36</v>
      </c>
      <c r="B80" s="176" t="s">
        <v>1389</v>
      </c>
      <c r="C80" s="200" t="s">
        <v>1390</v>
      </c>
      <c r="D80" s="180" t="s">
        <v>413</v>
      </c>
      <c r="E80" s="184">
        <v>1</v>
      </c>
      <c r="F80" s="191"/>
      <c r="G80" s="189">
        <f>ROUND(E80*F80,2)</f>
        <v>0</v>
      </c>
      <c r="H80" s="189">
        <v>0</v>
      </c>
      <c r="I80" s="189">
        <f>ROUND(E80*H80,2)</f>
        <v>0</v>
      </c>
      <c r="J80" s="189">
        <v>0</v>
      </c>
      <c r="K80" s="189">
        <f>ROUND(E80*J80,2)</f>
        <v>0</v>
      </c>
      <c r="L80" s="190"/>
      <c r="M80" s="207" t="s">
        <v>232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 t="s">
        <v>233</v>
      </c>
      <c r="AF80" s="165" t="s">
        <v>234</v>
      </c>
      <c r="AG80" s="165"/>
      <c r="AH80" s="165"/>
      <c r="AI80" s="165"/>
      <c r="AJ80" s="165"/>
      <c r="AK80" s="165"/>
      <c r="AL80" s="165"/>
      <c r="AM80" s="165">
        <v>21</v>
      </c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4"/>
      <c r="B81" s="177"/>
      <c r="C81" s="300"/>
      <c r="D81" s="301"/>
      <c r="E81" s="302"/>
      <c r="F81" s="303"/>
      <c r="G81" s="304"/>
      <c r="H81" s="189"/>
      <c r="I81" s="189"/>
      <c r="J81" s="189"/>
      <c r="K81" s="189"/>
      <c r="L81" s="190"/>
      <c r="M81" s="207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5">
        <v>37</v>
      </c>
      <c r="B82" s="176" t="s">
        <v>1391</v>
      </c>
      <c r="C82" s="200" t="s">
        <v>1392</v>
      </c>
      <c r="D82" s="180" t="s">
        <v>413</v>
      </c>
      <c r="E82" s="184">
        <v>1</v>
      </c>
      <c r="F82" s="191"/>
      <c r="G82" s="189">
        <f>ROUND(E82*F82,2)</f>
        <v>0</v>
      </c>
      <c r="H82" s="189">
        <v>0</v>
      </c>
      <c r="I82" s="189">
        <f>ROUND(E82*H82,2)</f>
        <v>0</v>
      </c>
      <c r="J82" s="189">
        <v>0</v>
      </c>
      <c r="K82" s="189">
        <f>ROUND(E82*J82,2)</f>
        <v>0</v>
      </c>
      <c r="L82" s="190"/>
      <c r="M82" s="207" t="s">
        <v>232</v>
      </c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233</v>
      </c>
      <c r="AF82" s="165" t="s">
        <v>234</v>
      </c>
      <c r="AG82" s="165"/>
      <c r="AH82" s="165"/>
      <c r="AI82" s="165"/>
      <c r="AJ82" s="165"/>
      <c r="AK82" s="165"/>
      <c r="AL82" s="165"/>
      <c r="AM82" s="165">
        <v>21</v>
      </c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4"/>
      <c r="B83" s="177"/>
      <c r="C83" s="300"/>
      <c r="D83" s="301"/>
      <c r="E83" s="302"/>
      <c r="F83" s="303"/>
      <c r="G83" s="304"/>
      <c r="H83" s="189"/>
      <c r="I83" s="189"/>
      <c r="J83" s="189"/>
      <c r="K83" s="189"/>
      <c r="L83" s="190"/>
      <c r="M83" s="207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5">
        <v>38</v>
      </c>
      <c r="B84" s="176" t="s">
        <v>1413</v>
      </c>
      <c r="C84" s="200" t="s">
        <v>1414</v>
      </c>
      <c r="D84" s="180" t="s">
        <v>413</v>
      </c>
      <c r="E84" s="184">
        <v>95</v>
      </c>
      <c r="F84" s="191"/>
      <c r="G84" s="189">
        <f>ROUND(E84*F84,2)</f>
        <v>0</v>
      </c>
      <c r="H84" s="189">
        <v>0</v>
      </c>
      <c r="I84" s="189">
        <f>ROUND(E84*H84,2)</f>
        <v>0</v>
      </c>
      <c r="J84" s="189">
        <v>0</v>
      </c>
      <c r="K84" s="189">
        <f>ROUND(E84*J84,2)</f>
        <v>0</v>
      </c>
      <c r="L84" s="190"/>
      <c r="M84" s="207" t="s">
        <v>232</v>
      </c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 t="s">
        <v>233</v>
      </c>
      <c r="AF84" s="165" t="s">
        <v>234</v>
      </c>
      <c r="AG84" s="165"/>
      <c r="AH84" s="165"/>
      <c r="AI84" s="165"/>
      <c r="AJ84" s="165"/>
      <c r="AK84" s="165"/>
      <c r="AL84" s="165"/>
      <c r="AM84" s="165">
        <v>21</v>
      </c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4"/>
      <c r="B85" s="177"/>
      <c r="C85" s="300"/>
      <c r="D85" s="301"/>
      <c r="E85" s="302"/>
      <c r="F85" s="303"/>
      <c r="G85" s="304"/>
      <c r="H85" s="189"/>
      <c r="I85" s="189"/>
      <c r="J85" s="189"/>
      <c r="K85" s="189"/>
      <c r="L85" s="190"/>
      <c r="M85" s="207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5">
        <v>39</v>
      </c>
      <c r="B86" s="176" t="s">
        <v>1423</v>
      </c>
      <c r="C86" s="200" t="s">
        <v>1424</v>
      </c>
      <c r="D86" s="180" t="s">
        <v>1425</v>
      </c>
      <c r="E86" s="184">
        <v>4927.51</v>
      </c>
      <c r="F86" s="191"/>
      <c r="G86" s="189">
        <f>ROUND(E86*F86,2)</f>
        <v>0</v>
      </c>
      <c r="H86" s="189">
        <v>0</v>
      </c>
      <c r="I86" s="189">
        <f>ROUND(E86*H86,2)</f>
        <v>0</v>
      </c>
      <c r="J86" s="189">
        <v>0</v>
      </c>
      <c r="K86" s="189">
        <f>ROUND(E86*J86,2)</f>
        <v>0</v>
      </c>
      <c r="L86" s="190"/>
      <c r="M86" s="207" t="s">
        <v>232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 t="s">
        <v>233</v>
      </c>
      <c r="AF86" s="165" t="s">
        <v>341</v>
      </c>
      <c r="AG86" s="165"/>
      <c r="AH86" s="165"/>
      <c r="AI86" s="165"/>
      <c r="AJ86" s="165"/>
      <c r="AK86" s="165"/>
      <c r="AL86" s="165"/>
      <c r="AM86" s="165">
        <v>21</v>
      </c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4"/>
      <c r="B87" s="177"/>
      <c r="C87" s="300"/>
      <c r="D87" s="301"/>
      <c r="E87" s="302"/>
      <c r="F87" s="303"/>
      <c r="G87" s="304"/>
      <c r="H87" s="189"/>
      <c r="I87" s="189"/>
      <c r="J87" s="189"/>
      <c r="K87" s="189"/>
      <c r="L87" s="190"/>
      <c r="M87" s="207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5">
        <v>40</v>
      </c>
      <c r="B88" s="176" t="s">
        <v>1426</v>
      </c>
      <c r="C88" s="200" t="s">
        <v>1427</v>
      </c>
      <c r="D88" s="180" t="s">
        <v>1425</v>
      </c>
      <c r="E88" s="184">
        <v>8373.6550000000007</v>
      </c>
      <c r="F88" s="191"/>
      <c r="G88" s="189">
        <f>ROUND(E88*F88,2)</f>
        <v>0</v>
      </c>
      <c r="H88" s="189">
        <v>0</v>
      </c>
      <c r="I88" s="189">
        <f>ROUND(E88*H88,2)</f>
        <v>0</v>
      </c>
      <c r="J88" s="189">
        <v>0</v>
      </c>
      <c r="K88" s="189">
        <f>ROUND(E88*J88,2)</f>
        <v>0</v>
      </c>
      <c r="L88" s="190"/>
      <c r="M88" s="207" t="s">
        <v>232</v>
      </c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 t="s">
        <v>233</v>
      </c>
      <c r="AF88" s="165" t="s">
        <v>341</v>
      </c>
      <c r="AG88" s="165"/>
      <c r="AH88" s="165"/>
      <c r="AI88" s="165"/>
      <c r="AJ88" s="165"/>
      <c r="AK88" s="165"/>
      <c r="AL88" s="165"/>
      <c r="AM88" s="165">
        <v>21</v>
      </c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ht="13.5" outlineLevel="1" thickBot="1" x14ac:dyDescent="0.25">
      <c r="A89" s="215"/>
      <c r="B89" s="216"/>
      <c r="C89" s="311"/>
      <c r="D89" s="312"/>
      <c r="E89" s="313"/>
      <c r="F89" s="314"/>
      <c r="G89" s="315"/>
      <c r="H89" s="217"/>
      <c r="I89" s="217"/>
      <c r="J89" s="217"/>
      <c r="K89" s="217"/>
      <c r="L89" s="218"/>
      <c r="M89" s="219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x14ac:dyDescent="0.2">
      <c r="A90" s="166"/>
      <c r="B90" s="178" t="s">
        <v>771</v>
      </c>
      <c r="C90" s="202" t="s">
        <v>771</v>
      </c>
      <c r="D90" s="182"/>
      <c r="E90" s="186"/>
      <c r="F90" s="192"/>
      <c r="G90" s="192"/>
      <c r="H90" s="192"/>
      <c r="I90" s="192"/>
      <c r="J90" s="192"/>
      <c r="K90" s="192"/>
      <c r="L90" s="193"/>
      <c r="M90" s="192"/>
    </row>
    <row r="91" spans="1:60" hidden="1" x14ac:dyDescent="0.2">
      <c r="C91" s="80"/>
      <c r="D91" s="144"/>
    </row>
    <row r="92" spans="1:60" ht="13.5" hidden="1" thickBot="1" x14ac:dyDescent="0.25">
      <c r="A92" s="194"/>
      <c r="B92" s="195" t="s">
        <v>772</v>
      </c>
      <c r="C92" s="223"/>
      <c r="D92" s="196"/>
      <c r="E92" s="197"/>
      <c r="F92" s="197"/>
      <c r="G92" s="198">
        <f>F8</f>
        <v>0</v>
      </c>
    </row>
    <row r="93" spans="1:60" x14ac:dyDescent="0.2">
      <c r="D93" s="144"/>
    </row>
    <row r="94" spans="1:60" x14ac:dyDescent="0.2">
      <c r="D94" s="144"/>
    </row>
    <row r="95" spans="1:60" x14ac:dyDescent="0.2">
      <c r="D95" s="144"/>
    </row>
    <row r="96" spans="1:60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44">
    <mergeCell ref="C87:G87"/>
    <mergeCell ref="C89:G89"/>
    <mergeCell ref="C75:G75"/>
    <mergeCell ref="C77:G77"/>
    <mergeCell ref="C79:G79"/>
    <mergeCell ref="C81:G81"/>
    <mergeCell ref="C83:G83"/>
    <mergeCell ref="C85:G85"/>
    <mergeCell ref="C73:G73"/>
    <mergeCell ref="C51:G51"/>
    <mergeCell ref="C53:G53"/>
    <mergeCell ref="C55:G55"/>
    <mergeCell ref="C57:G57"/>
    <mergeCell ref="C59:G59"/>
    <mergeCell ref="C61:G61"/>
    <mergeCell ref="C63:G63"/>
    <mergeCell ref="C65:G65"/>
    <mergeCell ref="C67:G67"/>
    <mergeCell ref="C69:G69"/>
    <mergeCell ref="C71:G71"/>
    <mergeCell ref="B49:G49"/>
    <mergeCell ref="C28:G28"/>
    <mergeCell ref="C30:G30"/>
    <mergeCell ref="C32:G32"/>
    <mergeCell ref="C34:G34"/>
    <mergeCell ref="C36:G36"/>
    <mergeCell ref="C38:G38"/>
    <mergeCell ref="C40:G40"/>
    <mergeCell ref="C42:G42"/>
    <mergeCell ref="C44:G44"/>
    <mergeCell ref="C46:G46"/>
    <mergeCell ref="C48:G48"/>
    <mergeCell ref="C26:G26"/>
    <mergeCell ref="A1:G1"/>
    <mergeCell ref="C7:G7"/>
    <mergeCell ref="F8:G8"/>
    <mergeCell ref="C10:G10"/>
    <mergeCell ref="C12:G12"/>
    <mergeCell ref="C14:G14"/>
    <mergeCell ref="C16:G16"/>
    <mergeCell ref="C18:G18"/>
    <mergeCell ref="C20:G20"/>
    <mergeCell ref="C22:G22"/>
    <mergeCell ref="C24:G24"/>
  </mergeCells>
  <pageMargins left="0.59055118110236204" right="0.39370078740157499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96"/>
  <sheetViews>
    <sheetView showGridLines="0" topLeftCell="B25" zoomScaleNormal="100" zoomScaleSheetLayoutView="75" workbookViewId="0">
      <selection activeCell="J61" sqref="J6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40</v>
      </c>
      <c r="F5" s="10"/>
      <c r="G5" s="11"/>
      <c r="I5" s="11"/>
    </row>
    <row r="6" spans="1:14" ht="13.5" customHeight="1" x14ac:dyDescent="0.25">
      <c r="B6" s="10"/>
      <c r="C6" s="37"/>
      <c r="D6" s="79" t="s">
        <v>41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23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17</v>
      </c>
      <c r="D15" s="80" t="s">
        <v>42</v>
      </c>
      <c r="H15" s="13" t="s">
        <v>2</v>
      </c>
      <c r="I15" s="82" t="s">
        <v>46</v>
      </c>
      <c r="J15" s="52"/>
    </row>
    <row r="16" spans="1:14" ht="12" customHeight="1" x14ac:dyDescent="0.2">
      <c r="C16" s="13"/>
      <c r="D16" s="80" t="s">
        <v>43</v>
      </c>
      <c r="H16" s="13" t="s">
        <v>3</v>
      </c>
      <c r="I16" s="82" t="s">
        <v>47</v>
      </c>
      <c r="J16" s="52"/>
    </row>
    <row r="17" spans="1:16" ht="12" customHeight="1" x14ac:dyDescent="0.2">
      <c r="C17" s="81" t="s">
        <v>45</v>
      </c>
      <c r="D17" s="80" t="s">
        <v>44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3"/>
      <c r="B21" s="84" t="s">
        <v>19</v>
      </c>
      <c r="C21" s="85"/>
      <c r="D21" s="85"/>
      <c r="E21" s="86"/>
      <c r="F21" s="87"/>
      <c r="G21" s="87"/>
      <c r="H21" s="94" t="s">
        <v>20</v>
      </c>
      <c r="I21" s="95" t="s">
        <v>21</v>
      </c>
      <c r="J21" s="96" t="s">
        <v>22</v>
      </c>
    </row>
    <row r="22" spans="1:16" x14ac:dyDescent="0.2">
      <c r="A22" s="91"/>
      <c r="B22" s="91" t="s">
        <v>48</v>
      </c>
      <c r="C22" s="92"/>
      <c r="D22" s="92"/>
      <c r="E22" s="92"/>
      <c r="F22" s="92"/>
      <c r="G22" s="93"/>
      <c r="H22" s="97"/>
      <c r="I22" s="98">
        <v>1</v>
      </c>
      <c r="J22" s="99"/>
    </row>
    <row r="23" spans="1:16" x14ac:dyDescent="0.2">
      <c r="A23" s="91"/>
      <c r="B23" s="91" t="s">
        <v>49</v>
      </c>
      <c r="C23" s="92" t="s">
        <v>50</v>
      </c>
      <c r="D23" s="92"/>
      <c r="E23" s="92"/>
      <c r="F23" s="92"/>
      <c r="G23" s="93"/>
      <c r="H23" s="97"/>
      <c r="I23" s="98">
        <v>8</v>
      </c>
      <c r="J23" s="99">
        <f>'Rekapitulace Objekt 03.2'!H26</f>
        <v>0</v>
      </c>
      <c r="O23" t="s">
        <v>1516</v>
      </c>
      <c r="P23" t="s">
        <v>1516</v>
      </c>
    </row>
    <row r="24" spans="1:16" ht="25.5" customHeight="1" x14ac:dyDescent="0.25">
      <c r="A24" s="101"/>
      <c r="B24" s="277" t="s">
        <v>51</v>
      </c>
      <c r="C24" s="278"/>
      <c r="D24" s="278"/>
      <c r="E24" s="278"/>
      <c r="F24" s="102"/>
      <c r="G24" s="103"/>
      <c r="H24" s="104"/>
      <c r="I24" s="105"/>
      <c r="J24" s="100">
        <f>SUM(J22:J23)</f>
        <v>0</v>
      </c>
    </row>
    <row r="33" spans="1:10" ht="15.75" x14ac:dyDescent="0.25">
      <c r="B33" s="106" t="s">
        <v>52</v>
      </c>
    </row>
    <row r="35" spans="1:10" ht="25.5" customHeight="1" x14ac:dyDescent="0.2">
      <c r="A35" s="107"/>
      <c r="B35" s="108" t="s">
        <v>53</v>
      </c>
      <c r="C35" s="109" t="s">
        <v>54</v>
      </c>
      <c r="D35" s="109"/>
      <c r="E35" s="109"/>
      <c r="F35" s="109"/>
      <c r="G35" s="110"/>
      <c r="H35" s="110"/>
      <c r="I35" s="110"/>
      <c r="J35" s="111" t="s">
        <v>55</v>
      </c>
    </row>
    <row r="36" spans="1:10" ht="25.5" customHeight="1" x14ac:dyDescent="0.2">
      <c r="A36" s="112"/>
      <c r="B36" s="113" t="s">
        <v>40</v>
      </c>
      <c r="C36" s="279" t="s">
        <v>56</v>
      </c>
      <c r="D36" s="279"/>
      <c r="E36" s="279"/>
      <c r="F36" s="280"/>
      <c r="G36" s="281"/>
      <c r="H36" s="281"/>
      <c r="I36" s="281"/>
      <c r="J36" s="114">
        <f>'03.2 2.1 Pol'!F8</f>
        <v>0</v>
      </c>
    </row>
    <row r="37" spans="1:10" ht="25.5" customHeight="1" x14ac:dyDescent="0.2">
      <c r="A37" s="112"/>
      <c r="B37" s="112" t="s">
        <v>57</v>
      </c>
      <c r="C37" s="274" t="s">
        <v>58</v>
      </c>
      <c r="D37" s="274"/>
      <c r="E37" s="274"/>
      <c r="F37" s="275"/>
      <c r="G37" s="276"/>
      <c r="H37" s="276"/>
      <c r="I37" s="276"/>
      <c r="J37" s="115">
        <f>'03.2 1.4.2 Pol'!F8</f>
        <v>0</v>
      </c>
    </row>
    <row r="38" spans="1:10" ht="25.5" customHeight="1" x14ac:dyDescent="0.2">
      <c r="A38" s="112"/>
      <c r="B38" s="112" t="s">
        <v>57</v>
      </c>
      <c r="C38" s="274" t="s">
        <v>59</v>
      </c>
      <c r="D38" s="274"/>
      <c r="E38" s="274"/>
      <c r="F38" s="275"/>
      <c r="G38" s="276"/>
      <c r="H38" s="276"/>
      <c r="I38" s="276"/>
      <c r="J38" s="115">
        <f>'03.2 1.4.4 Pol'!F8</f>
        <v>0</v>
      </c>
    </row>
    <row r="39" spans="1:10" ht="25.5" customHeight="1" x14ac:dyDescent="0.2">
      <c r="A39" s="112"/>
      <c r="B39" s="112" t="s">
        <v>57</v>
      </c>
      <c r="C39" s="274" t="s">
        <v>60</v>
      </c>
      <c r="D39" s="274"/>
      <c r="E39" s="274"/>
      <c r="F39" s="275"/>
      <c r="G39" s="276"/>
      <c r="H39" s="276"/>
      <c r="I39" s="276"/>
      <c r="J39" s="115">
        <f>'03.2 1.1.1 Pol'!F8</f>
        <v>0</v>
      </c>
    </row>
    <row r="40" spans="1:10" ht="25.5" customHeight="1" x14ac:dyDescent="0.2">
      <c r="A40" s="112"/>
      <c r="B40" s="112" t="s">
        <v>61</v>
      </c>
      <c r="C40" s="274" t="s">
        <v>62</v>
      </c>
      <c r="D40" s="274"/>
      <c r="E40" s="274"/>
      <c r="F40" s="275"/>
      <c r="G40" s="276"/>
      <c r="H40" s="276"/>
      <c r="I40" s="276"/>
      <c r="J40" s="115">
        <f>'03.2 1.4.3 Pol'!F8</f>
        <v>0</v>
      </c>
    </row>
    <row r="41" spans="1:10" ht="25.5" customHeight="1" x14ac:dyDescent="0.2">
      <c r="A41" s="112"/>
      <c r="B41" s="112" t="s">
        <v>63</v>
      </c>
      <c r="C41" s="274" t="s">
        <v>64</v>
      </c>
      <c r="D41" s="274"/>
      <c r="E41" s="274"/>
      <c r="F41" s="275"/>
      <c r="G41" s="276"/>
      <c r="H41" s="276"/>
      <c r="I41" s="276"/>
      <c r="J41" s="115">
        <f>'03.2 1.4.2 Pol'!F181</f>
        <v>0</v>
      </c>
    </row>
    <row r="42" spans="1:10" ht="25.5" customHeight="1" x14ac:dyDescent="0.2">
      <c r="A42" s="112"/>
      <c r="B42" s="112" t="s">
        <v>65</v>
      </c>
      <c r="C42" s="274" t="s">
        <v>66</v>
      </c>
      <c r="D42" s="274"/>
      <c r="E42" s="274"/>
      <c r="F42" s="275"/>
      <c r="G42" s="276"/>
      <c r="H42" s="276"/>
      <c r="I42" s="276"/>
      <c r="J42" s="115">
        <f>'03.2 1.4.4 Pol'!F58</f>
        <v>0</v>
      </c>
    </row>
    <row r="43" spans="1:10" ht="25.5" customHeight="1" x14ac:dyDescent="0.2">
      <c r="A43" s="112"/>
      <c r="B43" s="112" t="s">
        <v>65</v>
      </c>
      <c r="C43" s="274" t="s">
        <v>67</v>
      </c>
      <c r="D43" s="274"/>
      <c r="E43" s="274"/>
      <c r="F43" s="275"/>
      <c r="G43" s="276"/>
      <c r="H43" s="276"/>
      <c r="I43" s="276"/>
      <c r="J43" s="115">
        <f>'03.2 2.1 Pol'!F13</f>
        <v>0</v>
      </c>
    </row>
    <row r="44" spans="1:10" ht="25.5" customHeight="1" x14ac:dyDescent="0.2">
      <c r="A44" s="112"/>
      <c r="B44" s="112" t="s">
        <v>65</v>
      </c>
      <c r="C44" s="274" t="s">
        <v>68</v>
      </c>
      <c r="D44" s="274"/>
      <c r="E44" s="274"/>
      <c r="F44" s="275"/>
      <c r="G44" s="276"/>
      <c r="H44" s="276"/>
      <c r="I44" s="276"/>
      <c r="J44" s="115">
        <f>'03.2 1.1.1 Pol'!F38</f>
        <v>0</v>
      </c>
    </row>
    <row r="45" spans="1:10" ht="25.5" customHeight="1" x14ac:dyDescent="0.2">
      <c r="A45" s="112"/>
      <c r="B45" s="112" t="s">
        <v>69</v>
      </c>
      <c r="C45" s="274" t="s">
        <v>70</v>
      </c>
      <c r="D45" s="274"/>
      <c r="E45" s="274"/>
      <c r="F45" s="275"/>
      <c r="G45" s="276"/>
      <c r="H45" s="276"/>
      <c r="I45" s="276"/>
      <c r="J45" s="115">
        <f>'03.2 1.4.2 Pol'!F65</f>
        <v>0</v>
      </c>
    </row>
    <row r="46" spans="1:10" ht="25.5" customHeight="1" x14ac:dyDescent="0.2">
      <c r="A46" s="112"/>
      <c r="B46" s="112" t="s">
        <v>71</v>
      </c>
      <c r="C46" s="274" t="s">
        <v>72</v>
      </c>
      <c r="D46" s="274"/>
      <c r="E46" s="274"/>
      <c r="F46" s="275"/>
      <c r="G46" s="276"/>
      <c r="H46" s="276"/>
      <c r="I46" s="276"/>
      <c r="J46" s="115">
        <f>'03.2 1.4.3 Pol'!F41</f>
        <v>0</v>
      </c>
    </row>
    <row r="47" spans="1:10" ht="25.5" customHeight="1" x14ac:dyDescent="0.2">
      <c r="A47" s="112"/>
      <c r="B47" s="112" t="s">
        <v>73</v>
      </c>
      <c r="C47" s="274" t="s">
        <v>74</v>
      </c>
      <c r="D47" s="274"/>
      <c r="E47" s="274"/>
      <c r="F47" s="275"/>
      <c r="G47" s="276"/>
      <c r="H47" s="276"/>
      <c r="I47" s="276"/>
      <c r="J47" s="115">
        <f>'03.2 1.4.1 Pol'!F8</f>
        <v>0</v>
      </c>
    </row>
    <row r="48" spans="1:10" ht="25.5" customHeight="1" x14ac:dyDescent="0.2">
      <c r="A48" s="112"/>
      <c r="B48" s="112" t="s">
        <v>75</v>
      </c>
      <c r="C48" s="274" t="s">
        <v>76</v>
      </c>
      <c r="D48" s="274"/>
      <c r="E48" s="274"/>
      <c r="F48" s="275"/>
      <c r="G48" s="276"/>
      <c r="H48" s="276"/>
      <c r="I48" s="276"/>
      <c r="J48" s="115">
        <f>'03.2 1.4.5 Pol'!F8+'03.2 2.2 Pol'!F8</f>
        <v>0</v>
      </c>
    </row>
    <row r="49" spans="1:10" ht="25.5" customHeight="1" x14ac:dyDescent="0.2">
      <c r="A49" s="112"/>
      <c r="B49" s="112" t="s">
        <v>77</v>
      </c>
      <c r="C49" s="274" t="s">
        <v>78</v>
      </c>
      <c r="D49" s="274"/>
      <c r="E49" s="274"/>
      <c r="F49" s="275"/>
      <c r="G49" s="276"/>
      <c r="H49" s="276"/>
      <c r="I49" s="276"/>
      <c r="J49" s="115">
        <f>'03.2 1.4.2 Pol'!F91</f>
        <v>0</v>
      </c>
    </row>
    <row r="50" spans="1:10" ht="25.5" customHeight="1" x14ac:dyDescent="0.2">
      <c r="A50" s="112"/>
      <c r="B50" s="112" t="s">
        <v>77</v>
      </c>
      <c r="C50" s="274" t="s">
        <v>79</v>
      </c>
      <c r="D50" s="274"/>
      <c r="E50" s="274"/>
      <c r="F50" s="275"/>
      <c r="G50" s="276"/>
      <c r="H50" s="276"/>
      <c r="I50" s="276"/>
      <c r="J50" s="115">
        <f>'03.2 2.1 Pol'!F18</f>
        <v>0</v>
      </c>
    </row>
    <row r="51" spans="1:10" ht="25.5" customHeight="1" x14ac:dyDescent="0.2">
      <c r="A51" s="112"/>
      <c r="B51" s="112" t="s">
        <v>77</v>
      </c>
      <c r="C51" s="274" t="s">
        <v>80</v>
      </c>
      <c r="D51" s="274"/>
      <c r="E51" s="274"/>
      <c r="F51" s="275"/>
      <c r="G51" s="276"/>
      <c r="H51" s="276"/>
      <c r="I51" s="276"/>
      <c r="J51" s="115">
        <f>'03.2 1.1.1 Pol'!F72</f>
        <v>0</v>
      </c>
    </row>
    <row r="52" spans="1:10" ht="25.5" customHeight="1" x14ac:dyDescent="0.2">
      <c r="A52" s="112"/>
      <c r="B52" s="112" t="s">
        <v>77</v>
      </c>
      <c r="C52" s="274" t="s">
        <v>81</v>
      </c>
      <c r="D52" s="274"/>
      <c r="E52" s="274"/>
      <c r="F52" s="275"/>
      <c r="G52" s="276"/>
      <c r="H52" s="276"/>
      <c r="I52" s="276"/>
      <c r="J52" s="115">
        <f>'03.2 1.4.4 Pol'!F150</f>
        <v>0</v>
      </c>
    </row>
    <row r="53" spans="1:10" ht="25.5" customHeight="1" x14ac:dyDescent="0.2">
      <c r="A53" s="112"/>
      <c r="B53" s="112" t="s">
        <v>82</v>
      </c>
      <c r="C53" s="274" t="s">
        <v>83</v>
      </c>
      <c r="D53" s="274"/>
      <c r="E53" s="274"/>
      <c r="F53" s="275"/>
      <c r="G53" s="276"/>
      <c r="H53" s="276"/>
      <c r="I53" s="276"/>
      <c r="J53" s="115">
        <f>'03.2 1.4.3 Pol'!F44</f>
        <v>0</v>
      </c>
    </row>
    <row r="54" spans="1:10" ht="25.5" customHeight="1" x14ac:dyDescent="0.2">
      <c r="A54" s="112"/>
      <c r="B54" s="112" t="s">
        <v>84</v>
      </c>
      <c r="C54" s="274" t="s">
        <v>85</v>
      </c>
      <c r="D54" s="274"/>
      <c r="E54" s="274"/>
      <c r="F54" s="275"/>
      <c r="G54" s="276"/>
      <c r="H54" s="276"/>
      <c r="I54" s="276"/>
      <c r="J54" s="115">
        <f>'03.2 1.4.3 Pol'!F67</f>
        <v>0</v>
      </c>
    </row>
    <row r="55" spans="1:10" ht="25.5" customHeight="1" x14ac:dyDescent="0.2">
      <c r="A55" s="112"/>
      <c r="B55" s="112" t="s">
        <v>86</v>
      </c>
      <c r="C55" s="274" t="s">
        <v>87</v>
      </c>
      <c r="D55" s="274"/>
      <c r="E55" s="274"/>
      <c r="F55" s="275"/>
      <c r="G55" s="276"/>
      <c r="H55" s="276"/>
      <c r="I55" s="276"/>
      <c r="J55" s="115">
        <f>'03.2 1.4.2 Pol'!F105</f>
        <v>0</v>
      </c>
    </row>
    <row r="56" spans="1:10" ht="25.5" customHeight="1" x14ac:dyDescent="0.2">
      <c r="A56" s="112"/>
      <c r="B56" s="112" t="s">
        <v>86</v>
      </c>
      <c r="C56" s="274" t="s">
        <v>88</v>
      </c>
      <c r="D56" s="274"/>
      <c r="E56" s="274"/>
      <c r="F56" s="275"/>
      <c r="G56" s="276"/>
      <c r="H56" s="276"/>
      <c r="I56" s="276"/>
      <c r="J56" s="115">
        <f>'03.2 2.1 Pol'!F37</f>
        <v>0</v>
      </c>
    </row>
    <row r="57" spans="1:10" ht="25.5" customHeight="1" x14ac:dyDescent="0.2">
      <c r="A57" s="112"/>
      <c r="B57" s="112" t="s">
        <v>86</v>
      </c>
      <c r="C57" s="274" t="s">
        <v>89</v>
      </c>
      <c r="D57" s="274"/>
      <c r="E57" s="274"/>
      <c r="F57" s="275"/>
      <c r="G57" s="276"/>
      <c r="H57" s="276"/>
      <c r="I57" s="276"/>
      <c r="J57" s="115">
        <f>'03.2 1.4.4 Pol'!F169</f>
        <v>0</v>
      </c>
    </row>
    <row r="58" spans="1:10" ht="25.5" customHeight="1" x14ac:dyDescent="0.2">
      <c r="A58" s="112"/>
      <c r="B58" s="112" t="s">
        <v>86</v>
      </c>
      <c r="C58" s="274" t="s">
        <v>90</v>
      </c>
      <c r="D58" s="274"/>
      <c r="E58" s="274"/>
      <c r="F58" s="275"/>
      <c r="G58" s="276"/>
      <c r="H58" s="276"/>
      <c r="I58" s="276"/>
      <c r="J58" s="115">
        <f>'03.2 1.4.3 Pol'!F102</f>
        <v>0</v>
      </c>
    </row>
    <row r="59" spans="1:10" ht="25.5" customHeight="1" x14ac:dyDescent="0.2">
      <c r="A59" s="112"/>
      <c r="B59" s="112" t="s">
        <v>86</v>
      </c>
      <c r="C59" s="274" t="s">
        <v>91</v>
      </c>
      <c r="D59" s="274"/>
      <c r="E59" s="274"/>
      <c r="F59" s="275"/>
      <c r="G59" s="276"/>
      <c r="H59" s="276"/>
      <c r="I59" s="276"/>
      <c r="J59" s="115">
        <f>'03.2 1.1.1 Pol'!F339</f>
        <v>0</v>
      </c>
    </row>
    <row r="60" spans="1:10" ht="25.5" customHeight="1" x14ac:dyDescent="0.2">
      <c r="A60" s="112"/>
      <c r="B60" s="112" t="s">
        <v>92</v>
      </c>
      <c r="C60" s="274" t="s">
        <v>93</v>
      </c>
      <c r="D60" s="274"/>
      <c r="E60" s="274"/>
      <c r="F60" s="275"/>
      <c r="G60" s="276"/>
      <c r="H60" s="276"/>
      <c r="I60" s="276"/>
      <c r="J60" s="115">
        <f>'03.2 1.4.2 Pol'!F127</f>
        <v>0</v>
      </c>
    </row>
    <row r="61" spans="1:10" ht="25.5" customHeight="1" x14ac:dyDescent="0.2">
      <c r="A61" s="112"/>
      <c r="B61" s="112" t="s">
        <v>92</v>
      </c>
      <c r="C61" s="274" t="s">
        <v>94</v>
      </c>
      <c r="D61" s="274"/>
      <c r="E61" s="274"/>
      <c r="F61" s="275"/>
      <c r="G61" s="276"/>
      <c r="H61" s="276"/>
      <c r="I61" s="276"/>
      <c r="J61" s="115">
        <f>'03.2 1.4.3 Pol'!F111</f>
        <v>0</v>
      </c>
    </row>
    <row r="62" spans="1:10" ht="25.5" customHeight="1" x14ac:dyDescent="0.2">
      <c r="A62" s="112"/>
      <c r="B62" s="112" t="s">
        <v>95</v>
      </c>
      <c r="C62" s="274" t="s">
        <v>96</v>
      </c>
      <c r="D62" s="274"/>
      <c r="E62" s="274"/>
      <c r="F62" s="275"/>
      <c r="G62" s="276"/>
      <c r="H62" s="276"/>
      <c r="I62" s="276"/>
      <c r="J62" s="115">
        <f>'03.2 1.4.2 Pol'!F147</f>
        <v>0</v>
      </c>
    </row>
    <row r="63" spans="1:10" ht="25.5" customHeight="1" x14ac:dyDescent="0.2">
      <c r="A63" s="112"/>
      <c r="B63" s="112" t="s">
        <v>97</v>
      </c>
      <c r="C63" s="274" t="s">
        <v>98</v>
      </c>
      <c r="D63" s="274"/>
      <c r="E63" s="274"/>
      <c r="F63" s="275"/>
      <c r="G63" s="276"/>
      <c r="H63" s="276"/>
      <c r="I63" s="276"/>
      <c r="J63" s="115">
        <f>'03.2 1.1.1 Pol'!F432</f>
        <v>0</v>
      </c>
    </row>
    <row r="64" spans="1:10" ht="25.5" customHeight="1" x14ac:dyDescent="0.2">
      <c r="A64" s="112"/>
      <c r="B64" s="112" t="s">
        <v>99</v>
      </c>
      <c r="C64" s="274" t="s">
        <v>100</v>
      </c>
      <c r="D64" s="274"/>
      <c r="E64" s="274"/>
      <c r="F64" s="275"/>
      <c r="G64" s="276"/>
      <c r="H64" s="276"/>
      <c r="I64" s="276"/>
      <c r="J64" s="115">
        <f>'03.2 1.1.1 Pol'!F448</f>
        <v>0</v>
      </c>
    </row>
    <row r="65" spans="1:10" ht="25.5" customHeight="1" x14ac:dyDescent="0.2">
      <c r="A65" s="112"/>
      <c r="B65" s="112" t="s">
        <v>101</v>
      </c>
      <c r="C65" s="274" t="s">
        <v>102</v>
      </c>
      <c r="D65" s="274"/>
      <c r="E65" s="274"/>
      <c r="F65" s="275"/>
      <c r="G65" s="276"/>
      <c r="H65" s="276"/>
      <c r="I65" s="276"/>
      <c r="J65" s="115">
        <f>'03.2 1.1.1 Pol'!F497</f>
        <v>0</v>
      </c>
    </row>
    <row r="66" spans="1:10" ht="25.5" customHeight="1" x14ac:dyDescent="0.2">
      <c r="A66" s="112"/>
      <c r="B66" s="112" t="s">
        <v>103</v>
      </c>
      <c r="C66" s="274" t="s">
        <v>104</v>
      </c>
      <c r="D66" s="274"/>
      <c r="E66" s="274"/>
      <c r="F66" s="275"/>
      <c r="G66" s="276"/>
      <c r="H66" s="276"/>
      <c r="I66" s="276"/>
      <c r="J66" s="115">
        <f>'03.2 1.1.1 Pol'!F647</f>
        <v>0</v>
      </c>
    </row>
    <row r="67" spans="1:10" ht="25.5" customHeight="1" x14ac:dyDescent="0.2">
      <c r="A67" s="112"/>
      <c r="B67" s="112" t="s">
        <v>105</v>
      </c>
      <c r="C67" s="274" t="s">
        <v>106</v>
      </c>
      <c r="D67" s="274"/>
      <c r="E67" s="274"/>
      <c r="F67" s="275"/>
      <c r="G67" s="276"/>
      <c r="H67" s="276"/>
      <c r="I67" s="276"/>
      <c r="J67" s="115">
        <f>'03.2 1.4.2 Pol'!F153</f>
        <v>0</v>
      </c>
    </row>
    <row r="68" spans="1:10" ht="25.5" customHeight="1" x14ac:dyDescent="0.2">
      <c r="A68" s="112"/>
      <c r="B68" s="112" t="s">
        <v>107</v>
      </c>
      <c r="C68" s="274" t="s">
        <v>108</v>
      </c>
      <c r="D68" s="274"/>
      <c r="E68" s="274"/>
      <c r="F68" s="275"/>
      <c r="G68" s="276"/>
      <c r="H68" s="276"/>
      <c r="I68" s="276"/>
      <c r="J68" s="115">
        <f>'03.2 1.4.2 Pol'!F176</f>
        <v>0</v>
      </c>
    </row>
    <row r="69" spans="1:10" ht="25.5" customHeight="1" x14ac:dyDescent="0.2">
      <c r="A69" s="112"/>
      <c r="B69" s="112" t="s">
        <v>109</v>
      </c>
      <c r="C69" s="274" t="s">
        <v>110</v>
      </c>
      <c r="D69" s="274"/>
      <c r="E69" s="274"/>
      <c r="F69" s="275"/>
      <c r="G69" s="276"/>
      <c r="H69" s="276"/>
      <c r="I69" s="276"/>
      <c r="J69" s="115">
        <f>'03.2 1.1.1 Pol'!F730</f>
        <v>0</v>
      </c>
    </row>
    <row r="70" spans="1:10" ht="25.5" customHeight="1" x14ac:dyDescent="0.2">
      <c r="A70" s="112"/>
      <c r="B70" s="112" t="s">
        <v>111</v>
      </c>
      <c r="C70" s="274" t="s">
        <v>112</v>
      </c>
      <c r="D70" s="274"/>
      <c r="E70" s="274"/>
      <c r="F70" s="275"/>
      <c r="G70" s="276"/>
      <c r="H70" s="276"/>
      <c r="I70" s="276"/>
      <c r="J70" s="115">
        <f>'03.2 1.1.1 Pol'!F747</f>
        <v>0</v>
      </c>
    </row>
    <row r="71" spans="1:10" ht="25.5" customHeight="1" x14ac:dyDescent="0.2">
      <c r="A71" s="112"/>
      <c r="B71" s="112" t="s">
        <v>113</v>
      </c>
      <c r="C71" s="274" t="s">
        <v>114</v>
      </c>
      <c r="D71" s="274"/>
      <c r="E71" s="274"/>
      <c r="F71" s="275"/>
      <c r="G71" s="276"/>
      <c r="H71" s="276"/>
      <c r="I71" s="276"/>
      <c r="J71" s="115">
        <f>'03.2 1.4.2 Pol'!F150</f>
        <v>0</v>
      </c>
    </row>
    <row r="72" spans="1:10" ht="25.5" customHeight="1" x14ac:dyDescent="0.2">
      <c r="A72" s="112"/>
      <c r="B72" s="112" t="s">
        <v>115</v>
      </c>
      <c r="C72" s="274" t="s">
        <v>116</v>
      </c>
      <c r="D72" s="274"/>
      <c r="E72" s="274"/>
      <c r="F72" s="275"/>
      <c r="G72" s="276"/>
      <c r="H72" s="276"/>
      <c r="I72" s="276"/>
      <c r="J72" s="115">
        <f>'03.2 1.1.1 Pol'!F984</f>
        <v>0</v>
      </c>
    </row>
    <row r="73" spans="1:10" ht="25.5" customHeight="1" x14ac:dyDescent="0.2">
      <c r="A73" s="112"/>
      <c r="B73" s="112" t="s">
        <v>117</v>
      </c>
      <c r="C73" s="274" t="s">
        <v>118</v>
      </c>
      <c r="D73" s="274"/>
      <c r="E73" s="274"/>
      <c r="F73" s="275"/>
      <c r="G73" s="276"/>
      <c r="H73" s="276"/>
      <c r="I73" s="276"/>
      <c r="J73" s="115">
        <f>'03.2 1.1.1 Pol'!F1033</f>
        <v>0</v>
      </c>
    </row>
    <row r="74" spans="1:10" ht="25.5" customHeight="1" x14ac:dyDescent="0.2">
      <c r="A74" s="112"/>
      <c r="B74" s="112" t="s">
        <v>119</v>
      </c>
      <c r="C74" s="274" t="s">
        <v>120</v>
      </c>
      <c r="D74" s="274"/>
      <c r="E74" s="274"/>
      <c r="F74" s="275"/>
      <c r="G74" s="276"/>
      <c r="H74" s="276"/>
      <c r="I74" s="276"/>
      <c r="J74" s="115">
        <f>'03.2 1.1.1 Pol'!F1049</f>
        <v>0</v>
      </c>
    </row>
    <row r="75" spans="1:10" ht="25.5" customHeight="1" x14ac:dyDescent="0.2">
      <c r="A75" s="112"/>
      <c r="B75" s="112" t="s">
        <v>121</v>
      </c>
      <c r="C75" s="274" t="s">
        <v>122</v>
      </c>
      <c r="D75" s="274"/>
      <c r="E75" s="274"/>
      <c r="F75" s="275"/>
      <c r="G75" s="276"/>
      <c r="H75" s="276"/>
      <c r="I75" s="276"/>
      <c r="J75" s="115">
        <f>'03.2 1.1.1 Pol'!F1086</f>
        <v>0</v>
      </c>
    </row>
    <row r="76" spans="1:10" ht="25.5" customHeight="1" x14ac:dyDescent="0.2">
      <c r="A76" s="112"/>
      <c r="B76" s="112" t="s">
        <v>123</v>
      </c>
      <c r="C76" s="274" t="s">
        <v>124</v>
      </c>
      <c r="D76" s="274"/>
      <c r="E76" s="274"/>
      <c r="F76" s="275"/>
      <c r="G76" s="276"/>
      <c r="H76" s="276"/>
      <c r="I76" s="276"/>
      <c r="J76" s="115">
        <f>'03.2 1.1.1 Pol'!F1089</f>
        <v>0</v>
      </c>
    </row>
    <row r="77" spans="1:10" ht="25.5" customHeight="1" x14ac:dyDescent="0.2">
      <c r="A77" s="112"/>
      <c r="B77" s="112" t="s">
        <v>125</v>
      </c>
      <c r="C77" s="274" t="s">
        <v>126</v>
      </c>
      <c r="D77" s="274"/>
      <c r="E77" s="274"/>
      <c r="F77" s="275"/>
      <c r="G77" s="276"/>
      <c r="H77" s="276"/>
      <c r="I77" s="276"/>
      <c r="J77" s="115">
        <f>'03.2 1.1.1 Pol'!F1092</f>
        <v>0</v>
      </c>
    </row>
    <row r="78" spans="1:10" ht="25.5" customHeight="1" x14ac:dyDescent="0.2">
      <c r="A78" s="112"/>
      <c r="B78" s="112" t="s">
        <v>127</v>
      </c>
      <c r="C78" s="274" t="s">
        <v>128</v>
      </c>
      <c r="D78" s="274"/>
      <c r="E78" s="274"/>
      <c r="F78" s="275"/>
      <c r="G78" s="276"/>
      <c r="H78" s="276"/>
      <c r="I78" s="276"/>
      <c r="J78" s="115">
        <f>'03.2 1.1.1 Pol'!F1107</f>
        <v>0</v>
      </c>
    </row>
    <row r="79" spans="1:10" ht="25.5" customHeight="1" x14ac:dyDescent="0.2">
      <c r="A79" s="112"/>
      <c r="B79" s="112" t="s">
        <v>129</v>
      </c>
      <c r="C79" s="274" t="s">
        <v>130</v>
      </c>
      <c r="D79" s="274"/>
      <c r="E79" s="274"/>
      <c r="F79" s="275"/>
      <c r="G79" s="276"/>
      <c r="H79" s="276"/>
      <c r="I79" s="276"/>
      <c r="J79" s="115">
        <f>'03.2 1.1.1 Pol'!F1123</f>
        <v>0</v>
      </c>
    </row>
    <row r="80" spans="1:10" ht="25.5" customHeight="1" x14ac:dyDescent="0.2">
      <c r="A80" s="112"/>
      <c r="B80" s="112" t="s">
        <v>131</v>
      </c>
      <c r="C80" s="274" t="s">
        <v>132</v>
      </c>
      <c r="D80" s="274"/>
      <c r="E80" s="274"/>
      <c r="F80" s="275"/>
      <c r="G80" s="276"/>
      <c r="H80" s="276"/>
      <c r="I80" s="276"/>
      <c r="J80" s="115">
        <f>'03.2 1.1.1 Pol'!F1141</f>
        <v>0</v>
      </c>
    </row>
    <row r="81" spans="1:10" ht="25.5" customHeight="1" x14ac:dyDescent="0.2">
      <c r="A81" s="112"/>
      <c r="B81" s="112" t="s">
        <v>133</v>
      </c>
      <c r="C81" s="274" t="s">
        <v>134</v>
      </c>
      <c r="D81" s="274"/>
      <c r="E81" s="274"/>
      <c r="F81" s="275"/>
      <c r="G81" s="276"/>
      <c r="H81" s="276"/>
      <c r="I81" s="276"/>
      <c r="J81" s="115">
        <f>'03.2 1.1.1 Pol'!F1226</f>
        <v>0</v>
      </c>
    </row>
    <row r="82" spans="1:10" ht="25.5" customHeight="1" x14ac:dyDescent="0.2">
      <c r="A82" s="112"/>
      <c r="B82" s="112" t="s">
        <v>135</v>
      </c>
      <c r="C82" s="274" t="s">
        <v>136</v>
      </c>
      <c r="D82" s="274"/>
      <c r="E82" s="274"/>
      <c r="F82" s="275"/>
      <c r="G82" s="276"/>
      <c r="H82" s="276"/>
      <c r="I82" s="276"/>
      <c r="J82" s="115">
        <f>'03.2 1.1.1 Pol'!F1299</f>
        <v>0</v>
      </c>
    </row>
    <row r="83" spans="1:10" ht="25.5" customHeight="1" x14ac:dyDescent="0.2">
      <c r="A83" s="112"/>
      <c r="B83" s="112" t="s">
        <v>137</v>
      </c>
      <c r="C83" s="274" t="s">
        <v>138</v>
      </c>
      <c r="D83" s="274"/>
      <c r="E83" s="274"/>
      <c r="F83" s="275"/>
      <c r="G83" s="276"/>
      <c r="H83" s="276"/>
      <c r="I83" s="276"/>
      <c r="J83" s="115">
        <f>'03.2 1.1.1 Pol'!F1344</f>
        <v>0</v>
      </c>
    </row>
    <row r="84" spans="1:10" ht="25.5" customHeight="1" x14ac:dyDescent="0.2">
      <c r="A84" s="112"/>
      <c r="B84" s="112" t="s">
        <v>139</v>
      </c>
      <c r="C84" s="274" t="s">
        <v>140</v>
      </c>
      <c r="D84" s="274"/>
      <c r="E84" s="274"/>
      <c r="F84" s="275"/>
      <c r="G84" s="276"/>
      <c r="H84" s="276"/>
      <c r="I84" s="276"/>
      <c r="J84" s="115">
        <f>'03.2 1.1.1 Pol'!F1375</f>
        <v>0</v>
      </c>
    </row>
    <row r="85" spans="1:10" ht="25.5" customHeight="1" x14ac:dyDescent="0.2">
      <c r="A85" s="112"/>
      <c r="B85" s="112" t="s">
        <v>141</v>
      </c>
      <c r="C85" s="274" t="s">
        <v>142</v>
      </c>
      <c r="D85" s="274"/>
      <c r="E85" s="274"/>
      <c r="F85" s="275"/>
      <c r="G85" s="276"/>
      <c r="H85" s="276"/>
      <c r="I85" s="276"/>
      <c r="J85" s="115">
        <f>'03.2 1.1.1 Pol'!F1432</f>
        <v>0</v>
      </c>
    </row>
    <row r="86" spans="1:10" ht="25.5" customHeight="1" x14ac:dyDescent="0.2">
      <c r="A86" s="112"/>
      <c r="B86" s="112" t="s">
        <v>143</v>
      </c>
      <c r="C86" s="274" t="s">
        <v>144</v>
      </c>
      <c r="D86" s="274"/>
      <c r="E86" s="274"/>
      <c r="F86" s="275"/>
      <c r="G86" s="276"/>
      <c r="H86" s="276"/>
      <c r="I86" s="276"/>
      <c r="J86" s="115">
        <f>'03.2 1.1.1 Pol'!F1438</f>
        <v>0</v>
      </c>
    </row>
    <row r="87" spans="1:10" ht="25.5" customHeight="1" x14ac:dyDescent="0.2">
      <c r="A87" s="112"/>
      <c r="B87" s="112" t="s">
        <v>145</v>
      </c>
      <c r="C87" s="274" t="s">
        <v>146</v>
      </c>
      <c r="D87" s="274"/>
      <c r="E87" s="274"/>
      <c r="F87" s="275"/>
      <c r="G87" s="276"/>
      <c r="H87" s="276"/>
      <c r="I87" s="276"/>
      <c r="J87" s="115">
        <f>'03.2 1.1.1 Pol'!F1462</f>
        <v>0</v>
      </c>
    </row>
    <row r="88" spans="1:10" ht="25.5" customHeight="1" x14ac:dyDescent="0.2">
      <c r="A88" s="112"/>
      <c r="B88" s="112" t="s">
        <v>147</v>
      </c>
      <c r="C88" s="274" t="s">
        <v>74</v>
      </c>
      <c r="D88" s="274"/>
      <c r="E88" s="274"/>
      <c r="F88" s="275"/>
      <c r="G88" s="276"/>
      <c r="H88" s="276"/>
      <c r="I88" s="276"/>
      <c r="J88" s="115">
        <f>'03.2 1.1.1 Pol'!F1472</f>
        <v>0</v>
      </c>
    </row>
    <row r="89" spans="1:10" ht="25.5" customHeight="1" x14ac:dyDescent="0.2">
      <c r="A89" s="112"/>
      <c r="B89" s="112" t="s">
        <v>148</v>
      </c>
      <c r="C89" s="274" t="s">
        <v>149</v>
      </c>
      <c r="D89" s="274"/>
      <c r="E89" s="274"/>
      <c r="F89" s="275"/>
      <c r="G89" s="276"/>
      <c r="H89" s="276"/>
      <c r="I89" s="276"/>
      <c r="J89" s="115">
        <f>'03.2 1.1.1 Pol'!F1477</f>
        <v>0</v>
      </c>
    </row>
    <row r="90" spans="1:10" ht="25.5" customHeight="1" x14ac:dyDescent="0.2">
      <c r="A90" s="112"/>
      <c r="B90" s="112" t="s">
        <v>150</v>
      </c>
      <c r="C90" s="274" t="s">
        <v>151</v>
      </c>
      <c r="D90" s="274"/>
      <c r="E90" s="274"/>
      <c r="F90" s="275"/>
      <c r="G90" s="276"/>
      <c r="H90" s="276"/>
      <c r="I90" s="276"/>
      <c r="J90" s="115">
        <f>'03.2 1.1.1 Pol'!F1480</f>
        <v>0</v>
      </c>
    </row>
    <row r="91" spans="1:10" ht="25.5" customHeight="1" x14ac:dyDescent="0.2">
      <c r="A91" s="112"/>
      <c r="B91" s="112" t="s">
        <v>152</v>
      </c>
      <c r="C91" s="274" t="s">
        <v>153</v>
      </c>
      <c r="D91" s="274"/>
      <c r="E91" s="274"/>
      <c r="F91" s="275"/>
      <c r="G91" s="276"/>
      <c r="H91" s="276"/>
      <c r="I91" s="276"/>
      <c r="J91" s="115">
        <f>'03.2 1.1.1 Pol'!F1485</f>
        <v>0</v>
      </c>
    </row>
    <row r="92" spans="1:10" ht="25.5" customHeight="1" x14ac:dyDescent="0.2">
      <c r="A92" s="112"/>
      <c r="B92" s="116" t="s">
        <v>154</v>
      </c>
      <c r="C92" s="282" t="s">
        <v>155</v>
      </c>
      <c r="D92" s="282"/>
      <c r="E92" s="282"/>
      <c r="F92" s="283"/>
      <c r="G92" s="284"/>
      <c r="H92" s="284"/>
      <c r="I92" s="284"/>
      <c r="J92" s="117">
        <f>'03.2 1.1.1 Pol'!F1488</f>
        <v>0</v>
      </c>
    </row>
    <row r="93" spans="1:10" ht="25.5" customHeight="1" x14ac:dyDescent="0.2">
      <c r="A93" s="118"/>
      <c r="B93" s="119" t="s">
        <v>156</v>
      </c>
      <c r="C93" s="120"/>
      <c r="D93" s="120"/>
      <c r="E93" s="120"/>
      <c r="F93" s="121"/>
      <c r="G93" s="122"/>
      <c r="H93" s="122"/>
      <c r="I93" s="122"/>
      <c r="J93" s="123">
        <f>SUM(J36:J92)</f>
        <v>0</v>
      </c>
    </row>
    <row r="94" spans="1:10" x14ac:dyDescent="0.2">
      <c r="A94" s="88"/>
      <c r="B94" s="88"/>
      <c r="C94" s="88"/>
      <c r="D94" s="88"/>
      <c r="E94" s="88"/>
      <c r="F94" s="88"/>
      <c r="G94" s="89"/>
      <c r="H94" s="88"/>
      <c r="I94" s="89"/>
      <c r="J94" s="90"/>
    </row>
    <row r="95" spans="1:10" x14ac:dyDescent="0.2">
      <c r="A95" s="88"/>
      <c r="B95" s="88"/>
      <c r="C95" s="88"/>
      <c r="D95" s="88"/>
      <c r="E95" s="88"/>
      <c r="F95" s="88"/>
      <c r="G95" s="89"/>
      <c r="H95" s="88"/>
      <c r="I95" s="89"/>
      <c r="J95" s="90"/>
    </row>
    <row r="96" spans="1:10" x14ac:dyDescent="0.2">
      <c r="A96" s="88"/>
      <c r="B96" s="88"/>
      <c r="C96" s="88"/>
      <c r="D96" s="88"/>
      <c r="E96" s="88"/>
      <c r="F96" s="88"/>
      <c r="G96" s="89"/>
      <c r="H96" s="88"/>
      <c r="I96" s="89"/>
      <c r="J96" s="90"/>
    </row>
  </sheetData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89:I89"/>
    <mergeCell ref="C90:I90"/>
    <mergeCell ref="C91:I91"/>
    <mergeCell ref="C92:I92"/>
    <mergeCell ref="C83:I83"/>
    <mergeCell ref="C84:I84"/>
    <mergeCell ref="C85:I85"/>
    <mergeCell ref="C86:I86"/>
    <mergeCell ref="C87:I87"/>
    <mergeCell ref="C88:I88"/>
    <mergeCell ref="C82:I82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70:I70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58:I58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46:I46"/>
    <mergeCell ref="B24:E24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01</v>
      </c>
      <c r="C1" s="31" t="str">
        <f>Stavba!NazevStavby</f>
        <v>ŠKOLICÍ STŘEDISKO CS JÍLOVIŠTĚ-REKONSTRUKCE 1.ETAPA</v>
      </c>
      <c r="D1" s="31"/>
      <c r="E1" s="31"/>
      <c r="F1" s="31"/>
      <c r="G1" s="24"/>
      <c r="H1" s="33"/>
    </row>
    <row r="2" spans="1:8" ht="13.5" thickBot="1" x14ac:dyDescent="0.25">
      <c r="A2" s="25" t="s">
        <v>27</v>
      </c>
      <c r="B2" s="30"/>
      <c r="C2" s="286"/>
      <c r="D2" s="286"/>
      <c r="E2" s="286"/>
      <c r="F2" s="286"/>
      <c r="G2" s="26" t="s">
        <v>15</v>
      </c>
      <c r="H2" s="34"/>
    </row>
    <row r="3" spans="1:8" ht="13.5" thickTop="1" x14ac:dyDescent="0.2"/>
    <row r="4" spans="1:8" ht="18" x14ac:dyDescent="0.25">
      <c r="A4" s="285" t="s">
        <v>16</v>
      </c>
      <c r="B4" s="285"/>
      <c r="C4" s="285"/>
      <c r="D4" s="285"/>
      <c r="E4" s="285"/>
      <c r="F4" s="285"/>
      <c r="G4" s="285"/>
      <c r="H4" s="285"/>
    </row>
    <row r="6" spans="1:8" ht="15.75" x14ac:dyDescent="0.25">
      <c r="A6" s="32" t="s">
        <v>24</v>
      </c>
      <c r="B6" s="29">
        <f>B2</f>
        <v>0</v>
      </c>
    </row>
    <row r="7" spans="1:8" ht="15.75" x14ac:dyDescent="0.25">
      <c r="B7" s="287">
        <f>C2</f>
        <v>0</v>
      </c>
      <c r="C7" s="288"/>
      <c r="D7" s="288"/>
      <c r="E7" s="288"/>
      <c r="F7" s="288"/>
      <c r="G7" s="288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89" t="s">
        <v>28</v>
      </c>
      <c r="B1" s="289"/>
      <c r="C1" s="290"/>
      <c r="D1" s="289"/>
      <c r="E1" s="289"/>
      <c r="F1" s="289"/>
      <c r="G1" s="289"/>
    </row>
    <row r="2" spans="1:7" ht="13.5" thickTop="1" x14ac:dyDescent="0.2">
      <c r="A2" s="55" t="s">
        <v>29</v>
      </c>
      <c r="B2" s="56"/>
      <c r="C2" s="291"/>
      <c r="D2" s="291"/>
      <c r="E2" s="291"/>
      <c r="F2" s="291"/>
      <c r="G2" s="292"/>
    </row>
    <row r="3" spans="1:7" x14ac:dyDescent="0.2">
      <c r="A3" s="57" t="s">
        <v>30</v>
      </c>
      <c r="B3" s="58"/>
      <c r="C3" s="293"/>
      <c r="D3" s="293"/>
      <c r="E3" s="293"/>
      <c r="F3" s="293"/>
      <c r="G3" s="294"/>
    </row>
    <row r="4" spans="1:7" ht="13.5" thickBot="1" x14ac:dyDescent="0.25">
      <c r="A4" s="59" t="s">
        <v>31</v>
      </c>
      <c r="B4" s="60"/>
      <c r="C4" s="295"/>
      <c r="D4" s="295"/>
      <c r="E4" s="295"/>
      <c r="F4" s="295"/>
      <c r="G4" s="296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showGridLines="0" zoomScaleNormal="100" workbookViewId="0">
      <selection activeCell="D51" sqref="D5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140625" customWidth="1"/>
  </cols>
  <sheetData>
    <row r="1" spans="1:15" ht="13.9" customHeight="1" thickTop="1" x14ac:dyDescent="0.2">
      <c r="A1" s="23" t="s">
        <v>1</v>
      </c>
      <c r="B1" s="28" t="str">
        <f>Stavba!CisloStavby</f>
        <v>01</v>
      </c>
      <c r="C1" s="31" t="str">
        <f>Stavba!NazevStavby</f>
        <v>ŠKOLICÍ STŘEDISKO CS JÍLOVIŠTĚ-REKONSTRUKCE 1.ETAPA</v>
      </c>
      <c r="D1" s="31"/>
      <c r="E1" s="31"/>
      <c r="F1" s="31"/>
      <c r="G1" s="24"/>
      <c r="H1" s="33"/>
    </row>
    <row r="2" spans="1:15" ht="13.9" customHeight="1" thickBot="1" x14ac:dyDescent="0.25">
      <c r="A2" s="25" t="s">
        <v>27</v>
      </c>
      <c r="B2" s="124" t="s">
        <v>49</v>
      </c>
      <c r="C2" s="298" t="s">
        <v>50</v>
      </c>
      <c r="D2" s="286"/>
      <c r="E2" s="286"/>
      <c r="F2" s="286"/>
      <c r="G2" s="26" t="s">
        <v>15</v>
      </c>
      <c r="H2" s="34"/>
      <c r="O2" s="8" t="s">
        <v>157</v>
      </c>
    </row>
    <row r="3" spans="1:15" ht="2.85" customHeight="1" thickTop="1" x14ac:dyDescent="0.2">
      <c r="H3" s="35"/>
    </row>
    <row r="4" spans="1:15" ht="17.45" customHeight="1" x14ac:dyDescent="0.25">
      <c r="A4" s="285" t="s">
        <v>16</v>
      </c>
      <c r="B4" s="285"/>
      <c r="C4" s="285"/>
      <c r="D4" s="285"/>
      <c r="E4" s="285"/>
      <c r="F4" s="285"/>
      <c r="G4" s="285"/>
      <c r="H4" s="285"/>
    </row>
    <row r="5" spans="1:15" ht="13.15" customHeight="1" x14ac:dyDescent="0.2">
      <c r="H5" s="35"/>
    </row>
    <row r="6" spans="1:15" ht="15.6" customHeight="1" x14ac:dyDescent="0.25">
      <c r="A6" s="32" t="s">
        <v>24</v>
      </c>
      <c r="B6" s="29" t="str">
        <f>B2</f>
        <v>03.2</v>
      </c>
      <c r="H6" s="35"/>
    </row>
    <row r="7" spans="1:15" ht="15.6" customHeight="1" x14ac:dyDescent="0.25">
      <c r="B7" s="287" t="str">
        <f>C2</f>
        <v>Objekt č. 4 - rekonstrukce</v>
      </c>
      <c r="C7" s="288"/>
      <c r="D7" s="288"/>
      <c r="E7" s="288"/>
      <c r="F7" s="288"/>
      <c r="G7" s="288"/>
      <c r="H7" s="35"/>
    </row>
    <row r="8" spans="1:15" ht="13.1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159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160</v>
      </c>
      <c r="B17" s="134"/>
      <c r="C17" s="135"/>
      <c r="D17" s="135"/>
      <c r="E17" s="135"/>
      <c r="F17" s="135"/>
      <c r="G17" s="136"/>
      <c r="H17" s="137" t="s">
        <v>161</v>
      </c>
      <c r="I17" s="32"/>
      <c r="J17" s="32"/>
    </row>
    <row r="18" spans="1:55" ht="12.75" customHeight="1" x14ac:dyDescent="0.2">
      <c r="A18" s="131" t="s">
        <v>162</v>
      </c>
      <c r="B18" s="129" t="s">
        <v>163</v>
      </c>
      <c r="C18" s="128"/>
      <c r="D18" s="128"/>
      <c r="E18" s="128"/>
      <c r="F18" s="128"/>
      <c r="G18" s="130"/>
      <c r="H18" s="132">
        <f>'03.2 1.1.1 Pol'!G1507</f>
        <v>0</v>
      </c>
      <c r="I18" s="32"/>
      <c r="J18" s="32"/>
      <c r="O18">
        <f>'03.2 1.1.1 Pol'!AN6</f>
        <v>0</v>
      </c>
      <c r="P18">
        <f>'03.2 1.1.1 Pol'!AO6</f>
        <v>0</v>
      </c>
    </row>
    <row r="19" spans="1:55" ht="12.75" customHeight="1" x14ac:dyDescent="0.2">
      <c r="A19" s="131" t="s">
        <v>164</v>
      </c>
      <c r="B19" s="129" t="s">
        <v>165</v>
      </c>
      <c r="C19" s="128"/>
      <c r="D19" s="128"/>
      <c r="E19" s="128"/>
      <c r="F19" s="128"/>
      <c r="G19" s="130"/>
      <c r="H19" s="132">
        <f>'03.2 1.4.1 Pol'!G206</f>
        <v>0</v>
      </c>
      <c r="I19" s="32"/>
      <c r="J19" s="32"/>
      <c r="O19">
        <f>'03.2 1.4.1 Pol'!AN6</f>
        <v>0</v>
      </c>
      <c r="P19">
        <f>'03.2 1.4.1 Pol'!AO6</f>
        <v>0</v>
      </c>
    </row>
    <row r="20" spans="1:55" ht="12.75" customHeight="1" x14ac:dyDescent="0.2">
      <c r="A20" s="131" t="s">
        <v>166</v>
      </c>
      <c r="B20" s="129" t="s">
        <v>167</v>
      </c>
      <c r="C20" s="128"/>
      <c r="D20" s="128"/>
      <c r="E20" s="128"/>
      <c r="F20" s="128"/>
      <c r="G20" s="130"/>
      <c r="H20" s="132">
        <f>'03.2 1.4.2 Pol'!G186</f>
        <v>0</v>
      </c>
      <c r="I20" s="32"/>
      <c r="J20" s="32"/>
      <c r="O20">
        <f>'03.2 1.4.2 Pol'!AN6</f>
        <v>0</v>
      </c>
      <c r="P20">
        <f>'03.2 1.4.2 Pol'!AO6</f>
        <v>0</v>
      </c>
    </row>
    <row r="21" spans="1:55" ht="12.75" customHeight="1" x14ac:dyDescent="0.2">
      <c r="A21" s="131" t="s">
        <v>168</v>
      </c>
      <c r="B21" s="129" t="s">
        <v>169</v>
      </c>
      <c r="C21" s="128"/>
      <c r="D21" s="128"/>
      <c r="E21" s="128"/>
      <c r="F21" s="128"/>
      <c r="G21" s="130"/>
      <c r="H21" s="132">
        <f>'03.2 1.4.3 Pol'!G136</f>
        <v>0</v>
      </c>
      <c r="I21" s="32"/>
      <c r="J21" s="32"/>
      <c r="O21">
        <f>'03.2 1.4.3 Pol'!AN6</f>
        <v>0</v>
      </c>
      <c r="P21">
        <f>'03.2 1.4.3 Pol'!AO6</f>
        <v>0</v>
      </c>
    </row>
    <row r="22" spans="1:55" ht="12.75" customHeight="1" x14ac:dyDescent="0.2">
      <c r="A22" s="131" t="s">
        <v>170</v>
      </c>
      <c r="B22" s="129" t="s">
        <v>122</v>
      </c>
      <c r="C22" s="128"/>
      <c r="D22" s="128"/>
      <c r="E22" s="128"/>
      <c r="F22" s="128"/>
      <c r="G22" s="130"/>
      <c r="H22" s="132">
        <f>'03.2 1.4.4 Pol'!G176</f>
        <v>0</v>
      </c>
      <c r="I22" s="32"/>
      <c r="J22" s="32"/>
      <c r="O22">
        <f>'03.2 1.4.4 Pol'!AN6</f>
        <v>0</v>
      </c>
      <c r="P22">
        <f>'03.2 1.4.4 Pol'!AO6</f>
        <v>0</v>
      </c>
    </row>
    <row r="23" spans="1:55" ht="12.75" customHeight="1" x14ac:dyDescent="0.2">
      <c r="A23" s="131" t="s">
        <v>171</v>
      </c>
      <c r="B23" s="129" t="s">
        <v>172</v>
      </c>
      <c r="C23" s="128"/>
      <c r="D23" s="128"/>
      <c r="E23" s="128"/>
      <c r="F23" s="128"/>
      <c r="G23" s="130"/>
      <c r="H23" s="132">
        <f>'03.2 1.4.5 Pol'!G179</f>
        <v>0</v>
      </c>
      <c r="I23" s="32"/>
      <c r="J23" s="32"/>
      <c r="O23">
        <f>'03.2 1.4.5 Pol'!AN6</f>
        <v>0</v>
      </c>
      <c r="P23">
        <f>'03.2 1.4.5 Pol'!AO6</f>
        <v>0</v>
      </c>
    </row>
    <row r="24" spans="1:55" ht="12.75" customHeight="1" x14ac:dyDescent="0.2">
      <c r="A24" s="131" t="s">
        <v>69</v>
      </c>
      <c r="B24" s="129" t="s">
        <v>173</v>
      </c>
      <c r="C24" s="128"/>
      <c r="D24" s="128"/>
      <c r="E24" s="128"/>
      <c r="F24" s="128"/>
      <c r="G24" s="130"/>
      <c r="H24" s="132">
        <f>'03.2 2.1 Pol'!G60</f>
        <v>0</v>
      </c>
      <c r="I24" s="32"/>
      <c r="J24" s="32"/>
      <c r="O24">
        <f>'03.2 2.1 Pol'!AN6</f>
        <v>0</v>
      </c>
      <c r="P24">
        <f>'03.2 2.1 Pol'!AO6</f>
        <v>0</v>
      </c>
    </row>
    <row r="25" spans="1:55" ht="12.75" customHeight="1" x14ac:dyDescent="0.2">
      <c r="A25" s="131" t="s">
        <v>174</v>
      </c>
      <c r="B25" s="129" t="s">
        <v>175</v>
      </c>
      <c r="C25" s="128"/>
      <c r="D25" s="128"/>
      <c r="E25" s="128"/>
      <c r="F25" s="128"/>
      <c r="G25" s="130"/>
      <c r="H25" s="132">
        <f>'03.2 2.2 Pol'!G92</f>
        <v>0</v>
      </c>
      <c r="I25" s="32"/>
      <c r="J25" s="32"/>
      <c r="O25">
        <f>'03.2 2.2 Pol'!AN6</f>
        <v>0</v>
      </c>
      <c r="P25">
        <f>'03.2 2.2 Pol'!AO6</f>
        <v>0</v>
      </c>
    </row>
    <row r="26" spans="1:55" ht="12.75" customHeight="1" thickBot="1" x14ac:dyDescent="0.25">
      <c r="A26" s="138"/>
      <c r="B26" s="139" t="s">
        <v>176</v>
      </c>
      <c r="C26" s="140"/>
      <c r="D26" s="141" t="str">
        <f>B2</f>
        <v>03.2</v>
      </c>
      <c r="E26" s="140"/>
      <c r="F26" s="140"/>
      <c r="G26" s="142"/>
      <c r="H26" s="143">
        <f>SUM(H18:H25)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25" t="s">
        <v>773</v>
      </c>
      <c r="B28" s="126"/>
      <c r="C28" s="126"/>
      <c r="D28" s="167" t="s">
        <v>162</v>
      </c>
      <c r="E28" s="299" t="s">
        <v>163</v>
      </c>
      <c r="F28" s="299"/>
      <c r="G28" s="299"/>
      <c r="H28" s="299"/>
      <c r="I28" s="32"/>
      <c r="J28" s="32"/>
      <c r="BC28" s="220" t="str">
        <f>E28</f>
        <v>Rekonstrukce</v>
      </c>
    </row>
    <row r="29" spans="1:55" ht="12.75" customHeight="1" x14ac:dyDescent="0.2">
      <c r="A29" s="133" t="s">
        <v>774</v>
      </c>
      <c r="B29" s="134"/>
      <c r="C29" s="135"/>
      <c r="D29" s="135"/>
      <c r="E29" s="135"/>
      <c r="F29" s="135"/>
      <c r="G29" s="136"/>
      <c r="H29" s="137" t="s">
        <v>161</v>
      </c>
      <c r="I29" s="32"/>
      <c r="J29" s="32"/>
    </row>
    <row r="30" spans="1:55" ht="12.75" customHeight="1" x14ac:dyDescent="0.2">
      <c r="A30" s="131" t="s">
        <v>57</v>
      </c>
      <c r="B30" s="129" t="s">
        <v>60</v>
      </c>
      <c r="C30" s="128"/>
      <c r="D30" s="128"/>
      <c r="E30" s="128"/>
      <c r="F30" s="128"/>
      <c r="G30" s="130"/>
      <c r="H30" s="221">
        <f>'03.2 1.1.1 Pol'!F8</f>
        <v>0</v>
      </c>
      <c r="I30" s="32"/>
      <c r="J30" s="32"/>
    </row>
    <row r="31" spans="1:55" ht="12.75" customHeight="1" x14ac:dyDescent="0.2">
      <c r="A31" s="131" t="s">
        <v>65</v>
      </c>
      <c r="B31" s="129" t="s">
        <v>68</v>
      </c>
      <c r="C31" s="128"/>
      <c r="D31" s="128"/>
      <c r="E31" s="128"/>
      <c r="F31" s="128"/>
      <c r="G31" s="130"/>
      <c r="H31" s="221">
        <f>'03.2 1.1.1 Pol'!F38</f>
        <v>0</v>
      </c>
      <c r="I31" s="32"/>
      <c r="J31" s="32"/>
    </row>
    <row r="32" spans="1:55" ht="12.75" customHeight="1" x14ac:dyDescent="0.2">
      <c r="A32" s="131" t="s">
        <v>77</v>
      </c>
      <c r="B32" s="129" t="s">
        <v>80</v>
      </c>
      <c r="C32" s="128"/>
      <c r="D32" s="128"/>
      <c r="E32" s="128"/>
      <c r="F32" s="128"/>
      <c r="G32" s="130"/>
      <c r="H32" s="221">
        <f>'03.2 1.1.1 Pol'!F72</f>
        <v>0</v>
      </c>
      <c r="I32" s="32"/>
      <c r="J32" s="32"/>
    </row>
    <row r="33" spans="1:10" ht="12.75" customHeight="1" x14ac:dyDescent="0.2">
      <c r="A33" s="131" t="s">
        <v>86</v>
      </c>
      <c r="B33" s="129" t="s">
        <v>91</v>
      </c>
      <c r="C33" s="128"/>
      <c r="D33" s="128"/>
      <c r="E33" s="128"/>
      <c r="F33" s="128"/>
      <c r="G33" s="130"/>
      <c r="H33" s="221">
        <f>'03.2 1.1.1 Pol'!F339</f>
        <v>0</v>
      </c>
      <c r="I33" s="32"/>
      <c r="J33" s="32"/>
    </row>
    <row r="34" spans="1:10" ht="12.75" customHeight="1" x14ac:dyDescent="0.2">
      <c r="A34" s="131" t="s">
        <v>97</v>
      </c>
      <c r="B34" s="129" t="s">
        <v>98</v>
      </c>
      <c r="C34" s="128"/>
      <c r="D34" s="128"/>
      <c r="E34" s="128"/>
      <c r="F34" s="128"/>
      <c r="G34" s="130"/>
      <c r="H34" s="221">
        <f>'03.2 1.1.1 Pol'!F432</f>
        <v>0</v>
      </c>
      <c r="I34" s="32"/>
      <c r="J34" s="32"/>
    </row>
    <row r="35" spans="1:10" ht="12.75" customHeight="1" x14ac:dyDescent="0.2">
      <c r="A35" s="131" t="s">
        <v>99</v>
      </c>
      <c r="B35" s="129" t="s">
        <v>100</v>
      </c>
      <c r="C35" s="128"/>
      <c r="D35" s="128"/>
      <c r="E35" s="128"/>
      <c r="F35" s="128"/>
      <c r="G35" s="130"/>
      <c r="H35" s="221">
        <f>'03.2 1.1.1 Pol'!F448</f>
        <v>0</v>
      </c>
      <c r="I35" s="32"/>
      <c r="J35" s="32"/>
    </row>
    <row r="36" spans="1:10" ht="12.75" customHeight="1" x14ac:dyDescent="0.2">
      <c r="A36" s="131" t="s">
        <v>101</v>
      </c>
      <c r="B36" s="129" t="s">
        <v>102</v>
      </c>
      <c r="C36" s="128"/>
      <c r="D36" s="128"/>
      <c r="E36" s="128"/>
      <c r="F36" s="128"/>
      <c r="G36" s="130"/>
      <c r="H36" s="221">
        <f>'03.2 1.1.1 Pol'!F497</f>
        <v>0</v>
      </c>
      <c r="I36" s="32"/>
      <c r="J36" s="32"/>
    </row>
    <row r="37" spans="1:10" ht="12.75" customHeight="1" x14ac:dyDescent="0.2">
      <c r="A37" s="131" t="s">
        <v>103</v>
      </c>
      <c r="B37" s="129" t="s">
        <v>104</v>
      </c>
      <c r="C37" s="128"/>
      <c r="D37" s="128"/>
      <c r="E37" s="128"/>
      <c r="F37" s="128"/>
      <c r="G37" s="130"/>
      <c r="H37" s="221">
        <f>'03.2 1.1.1 Pol'!F647</f>
        <v>0</v>
      </c>
      <c r="I37" s="32"/>
      <c r="J37" s="32"/>
    </row>
    <row r="38" spans="1:10" ht="12.75" customHeight="1" x14ac:dyDescent="0.2">
      <c r="A38" s="131" t="s">
        <v>109</v>
      </c>
      <c r="B38" s="129" t="s">
        <v>110</v>
      </c>
      <c r="C38" s="128"/>
      <c r="D38" s="128"/>
      <c r="E38" s="128"/>
      <c r="F38" s="128"/>
      <c r="G38" s="130"/>
      <c r="H38" s="221">
        <f>'03.2 1.1.1 Pol'!F730</f>
        <v>0</v>
      </c>
      <c r="I38" s="32"/>
      <c r="J38" s="32"/>
    </row>
    <row r="39" spans="1:10" ht="12.75" customHeight="1" x14ac:dyDescent="0.2">
      <c r="A39" s="131" t="s">
        <v>111</v>
      </c>
      <c r="B39" s="129" t="s">
        <v>112</v>
      </c>
      <c r="C39" s="128"/>
      <c r="D39" s="128"/>
      <c r="E39" s="128"/>
      <c r="F39" s="128"/>
      <c r="G39" s="130"/>
      <c r="H39" s="221">
        <f>'03.2 1.1.1 Pol'!F747</f>
        <v>0</v>
      </c>
      <c r="I39" s="32"/>
      <c r="J39" s="32"/>
    </row>
    <row r="40" spans="1:10" ht="12.75" customHeight="1" x14ac:dyDescent="0.2">
      <c r="A40" s="131" t="s">
        <v>115</v>
      </c>
      <c r="B40" s="129" t="s">
        <v>116</v>
      </c>
      <c r="C40" s="128"/>
      <c r="D40" s="128"/>
      <c r="E40" s="128"/>
      <c r="F40" s="128"/>
      <c r="G40" s="130"/>
      <c r="H40" s="221">
        <f>'03.2 1.1.1 Pol'!F984</f>
        <v>0</v>
      </c>
      <c r="I40" s="32"/>
      <c r="J40" s="32"/>
    </row>
    <row r="41" spans="1:10" ht="12.75" customHeight="1" x14ac:dyDescent="0.2">
      <c r="A41" s="131" t="s">
        <v>117</v>
      </c>
      <c r="B41" s="129" t="s">
        <v>118</v>
      </c>
      <c r="C41" s="128"/>
      <c r="D41" s="128"/>
      <c r="E41" s="128"/>
      <c r="F41" s="128"/>
      <c r="G41" s="130"/>
      <c r="H41" s="221">
        <f>'03.2 1.1.1 Pol'!F1033</f>
        <v>0</v>
      </c>
      <c r="I41" s="32"/>
      <c r="J41" s="32"/>
    </row>
    <row r="42" spans="1:10" ht="12.75" customHeight="1" x14ac:dyDescent="0.2">
      <c r="A42" s="131" t="s">
        <v>119</v>
      </c>
      <c r="B42" s="129" t="s">
        <v>120</v>
      </c>
      <c r="C42" s="128"/>
      <c r="D42" s="128"/>
      <c r="E42" s="128"/>
      <c r="F42" s="128"/>
      <c r="G42" s="130"/>
      <c r="H42" s="221">
        <f>'03.2 1.1.1 Pol'!F1049</f>
        <v>0</v>
      </c>
      <c r="I42" s="32"/>
      <c r="J42" s="32"/>
    </row>
    <row r="43" spans="1:10" ht="12.75" customHeight="1" x14ac:dyDescent="0.2">
      <c r="A43" s="131" t="s">
        <v>121</v>
      </c>
      <c r="B43" s="129" t="s">
        <v>122</v>
      </c>
      <c r="C43" s="128"/>
      <c r="D43" s="128"/>
      <c r="E43" s="128"/>
      <c r="F43" s="128"/>
      <c r="G43" s="130"/>
      <c r="H43" s="221">
        <f>'03.2 1.1.1 Pol'!F1086</f>
        <v>0</v>
      </c>
      <c r="I43" s="32"/>
      <c r="J43" s="32"/>
    </row>
    <row r="44" spans="1:10" ht="12.75" customHeight="1" x14ac:dyDescent="0.2">
      <c r="A44" s="131" t="s">
        <v>123</v>
      </c>
      <c r="B44" s="129" t="s">
        <v>124</v>
      </c>
      <c r="C44" s="128"/>
      <c r="D44" s="128"/>
      <c r="E44" s="128"/>
      <c r="F44" s="128"/>
      <c r="G44" s="130"/>
      <c r="H44" s="221">
        <f>'03.2 1.1.1 Pol'!F1089</f>
        <v>0</v>
      </c>
      <c r="I44" s="32"/>
      <c r="J44" s="32"/>
    </row>
    <row r="45" spans="1:10" ht="12.75" customHeight="1" x14ac:dyDescent="0.2">
      <c r="A45" s="131" t="s">
        <v>125</v>
      </c>
      <c r="B45" s="129" t="s">
        <v>126</v>
      </c>
      <c r="C45" s="128"/>
      <c r="D45" s="128"/>
      <c r="E45" s="128"/>
      <c r="F45" s="128"/>
      <c r="G45" s="130"/>
      <c r="H45" s="221">
        <f>'03.2 1.1.1 Pol'!F1092</f>
        <v>0</v>
      </c>
      <c r="I45" s="32"/>
      <c r="J45" s="32"/>
    </row>
    <row r="46" spans="1:10" ht="12.75" customHeight="1" x14ac:dyDescent="0.2">
      <c r="A46" s="131" t="s">
        <v>127</v>
      </c>
      <c r="B46" s="129" t="s">
        <v>128</v>
      </c>
      <c r="C46" s="128"/>
      <c r="D46" s="128"/>
      <c r="E46" s="128"/>
      <c r="F46" s="128"/>
      <c r="G46" s="130"/>
      <c r="H46" s="221">
        <f>'03.2 1.1.1 Pol'!F1107</f>
        <v>0</v>
      </c>
      <c r="I46" s="32"/>
      <c r="J46" s="32"/>
    </row>
    <row r="47" spans="1:10" ht="12.75" customHeight="1" x14ac:dyDescent="0.2">
      <c r="A47" s="131" t="s">
        <v>129</v>
      </c>
      <c r="B47" s="129" t="s">
        <v>130</v>
      </c>
      <c r="C47" s="128"/>
      <c r="D47" s="128"/>
      <c r="E47" s="128"/>
      <c r="F47" s="128"/>
      <c r="G47" s="130"/>
      <c r="H47" s="221">
        <f>'03.2 1.1.1 Pol'!F1123</f>
        <v>0</v>
      </c>
      <c r="I47" s="32"/>
      <c r="J47" s="32"/>
    </row>
    <row r="48" spans="1:10" ht="12.75" customHeight="1" x14ac:dyDescent="0.2">
      <c r="A48" s="131" t="s">
        <v>131</v>
      </c>
      <c r="B48" s="129" t="s">
        <v>132</v>
      </c>
      <c r="C48" s="128"/>
      <c r="D48" s="128"/>
      <c r="E48" s="128"/>
      <c r="F48" s="128"/>
      <c r="G48" s="130"/>
      <c r="H48" s="221">
        <f>'03.2 1.1.1 Pol'!F1141</f>
        <v>0</v>
      </c>
      <c r="I48" s="32"/>
      <c r="J48" s="32"/>
    </row>
    <row r="49" spans="1:55" ht="12.75" customHeight="1" x14ac:dyDescent="0.2">
      <c r="A49" s="131" t="s">
        <v>133</v>
      </c>
      <c r="B49" s="129" t="s">
        <v>134</v>
      </c>
      <c r="C49" s="128"/>
      <c r="D49" s="128"/>
      <c r="E49" s="128"/>
      <c r="F49" s="128"/>
      <c r="G49" s="130"/>
      <c r="H49" s="221">
        <f>'03.2 1.1.1 Pol'!F1226</f>
        <v>0</v>
      </c>
      <c r="I49" s="32"/>
      <c r="J49" s="32"/>
    </row>
    <row r="50" spans="1:55" ht="12.75" customHeight="1" x14ac:dyDescent="0.2">
      <c r="A50" s="131" t="s">
        <v>135</v>
      </c>
      <c r="B50" s="129" t="s">
        <v>136</v>
      </c>
      <c r="C50" s="128"/>
      <c r="D50" s="128"/>
      <c r="E50" s="128"/>
      <c r="F50" s="128"/>
      <c r="G50" s="130"/>
      <c r="H50" s="221">
        <f>'03.2 1.1.1 Pol'!F1299</f>
        <v>0</v>
      </c>
      <c r="I50" s="32"/>
      <c r="J50" s="32"/>
    </row>
    <row r="51" spans="1:55" x14ac:dyDescent="0.2">
      <c r="A51" s="131" t="s">
        <v>137</v>
      </c>
      <c r="B51" s="129" t="s">
        <v>138</v>
      </c>
      <c r="C51" s="128"/>
      <c r="D51" s="128"/>
      <c r="E51" s="128"/>
      <c r="F51" s="128"/>
      <c r="G51" s="130"/>
      <c r="H51" s="221">
        <f>'03.2 1.1.1 Pol'!F1344</f>
        <v>0</v>
      </c>
    </row>
    <row r="52" spans="1:55" x14ac:dyDescent="0.2">
      <c r="A52" s="131" t="s">
        <v>139</v>
      </c>
      <c r="B52" s="129" t="s">
        <v>140</v>
      </c>
      <c r="C52" s="128"/>
      <c r="D52" s="128"/>
      <c r="E52" s="128"/>
      <c r="F52" s="128"/>
      <c r="G52" s="130"/>
      <c r="H52" s="221">
        <f>'03.2 1.1.1 Pol'!F1375</f>
        <v>0</v>
      </c>
    </row>
    <row r="53" spans="1:55" x14ac:dyDescent="0.2">
      <c r="A53" s="131" t="s">
        <v>141</v>
      </c>
      <c r="B53" s="129" t="s">
        <v>142</v>
      </c>
      <c r="C53" s="128"/>
      <c r="D53" s="128"/>
      <c r="E53" s="128"/>
      <c r="F53" s="128"/>
      <c r="G53" s="130"/>
      <c r="H53" s="221">
        <f>'03.2 1.1.1 Pol'!F1432</f>
        <v>0</v>
      </c>
    </row>
    <row r="54" spans="1:55" x14ac:dyDescent="0.2">
      <c r="A54" s="131" t="s">
        <v>143</v>
      </c>
      <c r="B54" s="129" t="s">
        <v>144</v>
      </c>
      <c r="C54" s="128"/>
      <c r="D54" s="128"/>
      <c r="E54" s="128"/>
      <c r="F54" s="128"/>
      <c r="G54" s="130"/>
      <c r="H54" s="221">
        <f>'03.2 1.1.1 Pol'!F1438</f>
        <v>0</v>
      </c>
    </row>
    <row r="55" spans="1:55" x14ac:dyDescent="0.2">
      <c r="A55" s="131" t="s">
        <v>145</v>
      </c>
      <c r="B55" s="129" t="s">
        <v>146</v>
      </c>
      <c r="C55" s="128"/>
      <c r="D55" s="128"/>
      <c r="E55" s="128"/>
      <c r="F55" s="128"/>
      <c r="G55" s="130"/>
      <c r="H55" s="221">
        <f>'03.2 1.1.1 Pol'!F1462</f>
        <v>0</v>
      </c>
    </row>
    <row r="56" spans="1:55" x14ac:dyDescent="0.2">
      <c r="A56" s="131" t="s">
        <v>147</v>
      </c>
      <c r="B56" s="129" t="s">
        <v>74</v>
      </c>
      <c r="C56" s="128"/>
      <c r="D56" s="128"/>
      <c r="E56" s="128"/>
      <c r="F56" s="128"/>
      <c r="G56" s="130"/>
      <c r="H56" s="221">
        <f>'03.2 1.1.1 Pol'!F1472</f>
        <v>0</v>
      </c>
    </row>
    <row r="57" spans="1:55" x14ac:dyDescent="0.2">
      <c r="A57" s="131" t="s">
        <v>148</v>
      </c>
      <c r="B57" s="129" t="s">
        <v>149</v>
      </c>
      <c r="C57" s="128"/>
      <c r="D57" s="128"/>
      <c r="E57" s="128"/>
      <c r="F57" s="128"/>
      <c r="G57" s="130"/>
      <c r="H57" s="221">
        <f>'03.2 1.1.1 Pol'!F1477</f>
        <v>0</v>
      </c>
    </row>
    <row r="58" spans="1:55" x14ac:dyDescent="0.2">
      <c r="A58" s="131" t="s">
        <v>150</v>
      </c>
      <c r="B58" s="129" t="s">
        <v>151</v>
      </c>
      <c r="C58" s="128"/>
      <c r="D58" s="128"/>
      <c r="E58" s="128"/>
      <c r="F58" s="128"/>
      <c r="G58" s="130"/>
      <c r="H58" s="221">
        <f>'03.2 1.1.1 Pol'!F1480</f>
        <v>0</v>
      </c>
    </row>
    <row r="59" spans="1:55" x14ac:dyDescent="0.2">
      <c r="A59" s="131" t="s">
        <v>152</v>
      </c>
      <c r="B59" s="129" t="s">
        <v>153</v>
      </c>
      <c r="C59" s="128"/>
      <c r="D59" s="128"/>
      <c r="E59" s="128"/>
      <c r="F59" s="128"/>
      <c r="G59" s="130"/>
      <c r="H59" s="221">
        <f>'03.2 1.1.1 Pol'!F1485</f>
        <v>0</v>
      </c>
    </row>
    <row r="60" spans="1:55" x14ac:dyDescent="0.2">
      <c r="A60" s="131" t="s">
        <v>154</v>
      </c>
      <c r="B60" s="129" t="s">
        <v>155</v>
      </c>
      <c r="C60" s="128"/>
      <c r="D60" s="128"/>
      <c r="E60" s="128"/>
      <c r="F60" s="128"/>
      <c r="G60" s="130"/>
      <c r="H60" s="221">
        <f>'03.2 1.1.1 Pol'!F1488</f>
        <v>0</v>
      </c>
    </row>
    <row r="61" spans="1:55" ht="13.5" thickBot="1" x14ac:dyDescent="0.25">
      <c r="A61" s="138"/>
      <c r="B61" s="139" t="s">
        <v>775</v>
      </c>
      <c r="C61" s="140"/>
      <c r="D61" s="141" t="str">
        <f>D28</f>
        <v>1.1.1</v>
      </c>
      <c r="E61" s="140"/>
      <c r="F61" s="140"/>
      <c r="G61" s="142"/>
      <c r="H61" s="222">
        <f>SUM(H30:H60)</f>
        <v>0</v>
      </c>
    </row>
    <row r="63" spans="1:55" ht="13.5" thickBot="1" x14ac:dyDescent="0.25">
      <c r="A63" s="125" t="s">
        <v>773</v>
      </c>
      <c r="B63" s="125"/>
      <c r="C63" s="125"/>
      <c r="D63" s="224" t="s">
        <v>164</v>
      </c>
      <c r="E63" s="297" t="s">
        <v>165</v>
      </c>
      <c r="F63" s="297"/>
      <c r="G63" s="297"/>
      <c r="H63" s="297"/>
      <c r="BC63" s="220" t="str">
        <f>E63</f>
        <v>Silnoproudá elektrotechnika</v>
      </c>
    </row>
    <row r="64" spans="1:55" x14ac:dyDescent="0.2">
      <c r="A64" s="230" t="s">
        <v>774</v>
      </c>
      <c r="B64" s="231"/>
      <c r="C64" s="232"/>
      <c r="D64" s="232"/>
      <c r="E64" s="232"/>
      <c r="F64" s="232"/>
      <c r="G64" s="233"/>
      <c r="H64" s="234" t="s">
        <v>161</v>
      </c>
    </row>
    <row r="65" spans="1:55" x14ac:dyDescent="0.2">
      <c r="A65" s="228" t="s">
        <v>73</v>
      </c>
      <c r="B65" s="226" t="s">
        <v>74</v>
      </c>
      <c r="C65" s="225"/>
      <c r="D65" s="225"/>
      <c r="E65" s="225"/>
      <c r="F65" s="225"/>
      <c r="G65" s="227"/>
      <c r="H65" s="229">
        <f>'03.2 1.4.1 Pol'!F8</f>
        <v>0</v>
      </c>
    </row>
    <row r="66" spans="1:55" ht="13.5" thickBot="1" x14ac:dyDescent="0.25">
      <c r="A66" s="235"/>
      <c r="B66" s="236" t="s">
        <v>775</v>
      </c>
      <c r="C66" s="237"/>
      <c r="D66" s="238" t="str">
        <f>D63</f>
        <v>1.4.1</v>
      </c>
      <c r="E66" s="237"/>
      <c r="F66" s="237"/>
      <c r="G66" s="239"/>
      <c r="H66" s="240">
        <f>SUM(H65:H65)</f>
        <v>0</v>
      </c>
    </row>
    <row r="68" spans="1:55" ht="13.5" thickBot="1" x14ac:dyDescent="0.25">
      <c r="A68" s="125" t="s">
        <v>773</v>
      </c>
      <c r="B68" s="125"/>
      <c r="C68" s="125"/>
      <c r="D68" s="224" t="s">
        <v>166</v>
      </c>
      <c r="E68" s="297" t="s">
        <v>167</v>
      </c>
      <c r="F68" s="297"/>
      <c r="G68" s="297"/>
      <c r="H68" s="297"/>
      <c r="BC68" s="220" t="str">
        <f>E68</f>
        <v>ÚT</v>
      </c>
    </row>
    <row r="69" spans="1:55" x14ac:dyDescent="0.2">
      <c r="A69" s="230" t="s">
        <v>774</v>
      </c>
      <c r="B69" s="231"/>
      <c r="C69" s="232"/>
      <c r="D69" s="232"/>
      <c r="E69" s="232"/>
      <c r="F69" s="232"/>
      <c r="G69" s="233"/>
      <c r="H69" s="234" t="s">
        <v>161</v>
      </c>
    </row>
    <row r="70" spans="1:55" x14ac:dyDescent="0.2">
      <c r="A70" s="228" t="s">
        <v>57</v>
      </c>
      <c r="B70" s="226" t="s">
        <v>58</v>
      </c>
      <c r="C70" s="225"/>
      <c r="D70" s="225"/>
      <c r="E70" s="225"/>
      <c r="F70" s="225"/>
      <c r="G70" s="227"/>
      <c r="H70" s="229">
        <f>'03.2 1.4.2 Pol'!F8</f>
        <v>0</v>
      </c>
    </row>
    <row r="71" spans="1:55" x14ac:dyDescent="0.2">
      <c r="A71" s="228" t="s">
        <v>63</v>
      </c>
      <c r="B71" s="226" t="s">
        <v>64</v>
      </c>
      <c r="C71" s="225"/>
      <c r="D71" s="225"/>
      <c r="E71" s="225"/>
      <c r="F71" s="225"/>
      <c r="G71" s="227"/>
      <c r="H71" s="229">
        <f>'03.2 1.4.2 Pol'!F181</f>
        <v>0</v>
      </c>
    </row>
    <row r="72" spans="1:55" x14ac:dyDescent="0.2">
      <c r="A72" s="228" t="s">
        <v>69</v>
      </c>
      <c r="B72" s="226" t="s">
        <v>70</v>
      </c>
      <c r="C72" s="225"/>
      <c r="D72" s="225"/>
      <c r="E72" s="225"/>
      <c r="F72" s="225"/>
      <c r="G72" s="227"/>
      <c r="H72" s="229">
        <f>'03.2 1.4.2 Pol'!F65</f>
        <v>0</v>
      </c>
    </row>
    <row r="73" spans="1:55" x14ac:dyDescent="0.2">
      <c r="A73" s="228" t="s">
        <v>77</v>
      </c>
      <c r="B73" s="226" t="s">
        <v>78</v>
      </c>
      <c r="C73" s="225"/>
      <c r="D73" s="225"/>
      <c r="E73" s="225"/>
      <c r="F73" s="225"/>
      <c r="G73" s="227"/>
      <c r="H73" s="229">
        <f>'03.2 1.4.2 Pol'!F91</f>
        <v>0</v>
      </c>
    </row>
    <row r="74" spans="1:55" x14ac:dyDescent="0.2">
      <c r="A74" s="228" t="s">
        <v>86</v>
      </c>
      <c r="B74" s="226" t="s">
        <v>87</v>
      </c>
      <c r="C74" s="225"/>
      <c r="D74" s="225"/>
      <c r="E74" s="225"/>
      <c r="F74" s="225"/>
      <c r="G74" s="227"/>
      <c r="H74" s="229">
        <f>'03.2 1.4.2 Pol'!F105</f>
        <v>0</v>
      </c>
    </row>
    <row r="75" spans="1:55" x14ac:dyDescent="0.2">
      <c r="A75" s="228" t="s">
        <v>92</v>
      </c>
      <c r="B75" s="226" t="s">
        <v>93</v>
      </c>
      <c r="C75" s="225"/>
      <c r="D75" s="225"/>
      <c r="E75" s="225"/>
      <c r="F75" s="225"/>
      <c r="G75" s="227"/>
      <c r="H75" s="229">
        <f>'03.2 1.4.2 Pol'!F127</f>
        <v>0</v>
      </c>
    </row>
    <row r="76" spans="1:55" x14ac:dyDescent="0.2">
      <c r="A76" s="228" t="s">
        <v>95</v>
      </c>
      <c r="B76" s="226" t="s">
        <v>96</v>
      </c>
      <c r="C76" s="225"/>
      <c r="D76" s="225"/>
      <c r="E76" s="225"/>
      <c r="F76" s="225"/>
      <c r="G76" s="227"/>
      <c r="H76" s="229">
        <f>'03.2 1.4.2 Pol'!F147</f>
        <v>0</v>
      </c>
    </row>
    <row r="77" spans="1:55" x14ac:dyDescent="0.2">
      <c r="A77" s="228" t="s">
        <v>105</v>
      </c>
      <c r="B77" s="226" t="s">
        <v>106</v>
      </c>
      <c r="C77" s="225"/>
      <c r="D77" s="225"/>
      <c r="E77" s="225"/>
      <c r="F77" s="225"/>
      <c r="G77" s="227"/>
      <c r="H77" s="229">
        <f>'03.2 1.4.2 Pol'!F153</f>
        <v>0</v>
      </c>
    </row>
    <row r="78" spans="1:55" x14ac:dyDescent="0.2">
      <c r="A78" s="228" t="s">
        <v>107</v>
      </c>
      <c r="B78" s="226" t="s">
        <v>108</v>
      </c>
      <c r="C78" s="225"/>
      <c r="D78" s="225"/>
      <c r="E78" s="225"/>
      <c r="F78" s="225"/>
      <c r="G78" s="227"/>
      <c r="H78" s="229">
        <f>'03.2 1.4.2 Pol'!F176</f>
        <v>0</v>
      </c>
    </row>
    <row r="79" spans="1:55" x14ac:dyDescent="0.2">
      <c r="A79" s="228" t="s">
        <v>113</v>
      </c>
      <c r="B79" s="226" t="s">
        <v>114</v>
      </c>
      <c r="C79" s="225"/>
      <c r="D79" s="225"/>
      <c r="E79" s="225"/>
      <c r="F79" s="225"/>
      <c r="G79" s="227"/>
      <c r="H79" s="229">
        <f>'03.2 1.4.2 Pol'!F150</f>
        <v>0</v>
      </c>
    </row>
    <row r="80" spans="1:55" ht="13.5" thickBot="1" x14ac:dyDescent="0.25">
      <c r="A80" s="235"/>
      <c r="B80" s="236" t="s">
        <v>775</v>
      </c>
      <c r="C80" s="237"/>
      <c r="D80" s="238" t="str">
        <f>D68</f>
        <v>1.4.2</v>
      </c>
      <c r="E80" s="237"/>
      <c r="F80" s="237"/>
      <c r="G80" s="239"/>
      <c r="H80" s="240">
        <f>SUM(H70:H79)</f>
        <v>0</v>
      </c>
    </row>
    <row r="82" spans="1:55" ht="13.5" thickBot="1" x14ac:dyDescent="0.25">
      <c r="A82" s="125" t="s">
        <v>773</v>
      </c>
      <c r="B82" s="125"/>
      <c r="C82" s="125"/>
      <c r="D82" s="224" t="s">
        <v>168</v>
      </c>
      <c r="E82" s="297" t="s">
        <v>169</v>
      </c>
      <c r="F82" s="297"/>
      <c r="G82" s="297"/>
      <c r="H82" s="297"/>
      <c r="BC82" s="220" t="str">
        <f>E82</f>
        <v>VZT</v>
      </c>
    </row>
    <row r="83" spans="1:55" x14ac:dyDescent="0.2">
      <c r="A83" s="230" t="s">
        <v>774</v>
      </c>
      <c r="B83" s="231"/>
      <c r="C83" s="232"/>
      <c r="D83" s="232"/>
      <c r="E83" s="232"/>
      <c r="F83" s="232"/>
      <c r="G83" s="233"/>
      <c r="H83" s="234" t="s">
        <v>161</v>
      </c>
    </row>
    <row r="84" spans="1:55" x14ac:dyDescent="0.2">
      <c r="A84" s="228" t="s">
        <v>61</v>
      </c>
      <c r="B84" s="226" t="s">
        <v>62</v>
      </c>
      <c r="C84" s="225"/>
      <c r="D84" s="225"/>
      <c r="E84" s="225"/>
      <c r="F84" s="225"/>
      <c r="G84" s="227"/>
      <c r="H84" s="229">
        <f>'03.2 1.4.3 Pol'!F8</f>
        <v>0</v>
      </c>
    </row>
    <row r="85" spans="1:55" x14ac:dyDescent="0.2">
      <c r="A85" s="228" t="s">
        <v>71</v>
      </c>
      <c r="B85" s="226" t="s">
        <v>72</v>
      </c>
      <c r="C85" s="225"/>
      <c r="D85" s="225"/>
      <c r="E85" s="225"/>
      <c r="F85" s="225"/>
      <c r="G85" s="227"/>
      <c r="H85" s="229">
        <f>'03.2 1.4.3 Pol'!F41</f>
        <v>0</v>
      </c>
    </row>
    <row r="86" spans="1:55" x14ac:dyDescent="0.2">
      <c r="A86" s="228" t="s">
        <v>82</v>
      </c>
      <c r="B86" s="226" t="s">
        <v>83</v>
      </c>
      <c r="C86" s="225"/>
      <c r="D86" s="225"/>
      <c r="E86" s="225"/>
      <c r="F86" s="225"/>
      <c r="G86" s="227"/>
      <c r="H86" s="229">
        <f>'03.2 1.4.3 Pol'!F44</f>
        <v>0</v>
      </c>
    </row>
    <row r="87" spans="1:55" x14ac:dyDescent="0.2">
      <c r="A87" s="228" t="s">
        <v>84</v>
      </c>
      <c r="B87" s="226" t="s">
        <v>85</v>
      </c>
      <c r="C87" s="225"/>
      <c r="D87" s="225"/>
      <c r="E87" s="225"/>
      <c r="F87" s="225"/>
      <c r="G87" s="227"/>
      <c r="H87" s="229">
        <f>'03.2 1.4.3 Pol'!F67</f>
        <v>0</v>
      </c>
    </row>
    <row r="88" spans="1:55" x14ac:dyDescent="0.2">
      <c r="A88" s="228" t="s">
        <v>86</v>
      </c>
      <c r="B88" s="226" t="s">
        <v>90</v>
      </c>
      <c r="C88" s="225"/>
      <c r="D88" s="225"/>
      <c r="E88" s="225"/>
      <c r="F88" s="225"/>
      <c r="G88" s="227"/>
      <c r="H88" s="229">
        <f>'03.2 1.4.3 Pol'!F102</f>
        <v>0</v>
      </c>
    </row>
    <row r="89" spans="1:55" x14ac:dyDescent="0.2">
      <c r="A89" s="228" t="s">
        <v>92</v>
      </c>
      <c r="B89" s="226" t="s">
        <v>94</v>
      </c>
      <c r="C89" s="225"/>
      <c r="D89" s="225"/>
      <c r="E89" s="225"/>
      <c r="F89" s="225"/>
      <c r="G89" s="227"/>
      <c r="H89" s="229">
        <f>'03.2 1.4.3 Pol'!F111</f>
        <v>0</v>
      </c>
    </row>
    <row r="90" spans="1:55" ht="13.5" thickBot="1" x14ac:dyDescent="0.25">
      <c r="A90" s="235"/>
      <c r="B90" s="236" t="s">
        <v>775</v>
      </c>
      <c r="C90" s="237"/>
      <c r="D90" s="238" t="str">
        <f>D82</f>
        <v>1.4.3</v>
      </c>
      <c r="E90" s="237"/>
      <c r="F90" s="237"/>
      <c r="G90" s="239"/>
      <c r="H90" s="240">
        <f>SUM(H84:H89)</f>
        <v>0</v>
      </c>
    </row>
    <row r="92" spans="1:55" ht="13.5" thickBot="1" x14ac:dyDescent="0.25">
      <c r="A92" s="125" t="s">
        <v>773</v>
      </c>
      <c r="B92" s="125"/>
      <c r="C92" s="125"/>
      <c r="D92" s="224" t="s">
        <v>170</v>
      </c>
      <c r="E92" s="297" t="s">
        <v>122</v>
      </c>
      <c r="F92" s="297"/>
      <c r="G92" s="297"/>
      <c r="H92" s="297"/>
      <c r="BC92" s="220" t="str">
        <f>E92</f>
        <v>ZTI</v>
      </c>
    </row>
    <row r="93" spans="1:55" x14ac:dyDescent="0.2">
      <c r="A93" s="230" t="s">
        <v>774</v>
      </c>
      <c r="B93" s="231"/>
      <c r="C93" s="232"/>
      <c r="D93" s="232"/>
      <c r="E93" s="232"/>
      <c r="F93" s="232"/>
      <c r="G93" s="233"/>
      <c r="H93" s="234" t="s">
        <v>161</v>
      </c>
    </row>
    <row r="94" spans="1:55" x14ac:dyDescent="0.2">
      <c r="A94" s="228" t="s">
        <v>57</v>
      </c>
      <c r="B94" s="226" t="s">
        <v>59</v>
      </c>
      <c r="C94" s="225"/>
      <c r="D94" s="225"/>
      <c r="E94" s="225"/>
      <c r="F94" s="225"/>
      <c r="G94" s="227"/>
      <c r="H94" s="229">
        <f>'03.2 1.4.4 Pol'!F8</f>
        <v>0</v>
      </c>
    </row>
    <row r="95" spans="1:55" x14ac:dyDescent="0.2">
      <c r="A95" s="228" t="s">
        <v>65</v>
      </c>
      <c r="B95" s="226" t="s">
        <v>66</v>
      </c>
      <c r="C95" s="225"/>
      <c r="D95" s="225"/>
      <c r="E95" s="225"/>
      <c r="F95" s="225"/>
      <c r="G95" s="227"/>
      <c r="H95" s="229">
        <f>'03.2 1.4.4 Pol'!F58</f>
        <v>0</v>
      </c>
    </row>
    <row r="96" spans="1:55" x14ac:dyDescent="0.2">
      <c r="A96" s="228" t="s">
        <v>77</v>
      </c>
      <c r="B96" s="226" t="s">
        <v>81</v>
      </c>
      <c r="C96" s="225"/>
      <c r="D96" s="225"/>
      <c r="E96" s="225"/>
      <c r="F96" s="225"/>
      <c r="G96" s="227"/>
      <c r="H96" s="229">
        <f>'03.2 1.4.4 Pol'!F150</f>
        <v>0</v>
      </c>
    </row>
    <row r="97" spans="1:55" x14ac:dyDescent="0.2">
      <c r="A97" s="228" t="s">
        <v>86</v>
      </c>
      <c r="B97" s="226" t="s">
        <v>89</v>
      </c>
      <c r="C97" s="225"/>
      <c r="D97" s="225"/>
      <c r="E97" s="225"/>
      <c r="F97" s="225"/>
      <c r="G97" s="227"/>
      <c r="H97" s="229">
        <f>'03.2 1.4.4 Pol'!F169</f>
        <v>0</v>
      </c>
    </row>
    <row r="98" spans="1:55" ht="13.5" thickBot="1" x14ac:dyDescent="0.25">
      <c r="A98" s="235"/>
      <c r="B98" s="236" t="s">
        <v>775</v>
      </c>
      <c r="C98" s="237"/>
      <c r="D98" s="238" t="str">
        <f>D92</f>
        <v>1.4.4</v>
      </c>
      <c r="E98" s="237"/>
      <c r="F98" s="237"/>
      <c r="G98" s="239"/>
      <c r="H98" s="240">
        <f>SUM(H94:H97)</f>
        <v>0</v>
      </c>
    </row>
    <row r="100" spans="1:55" ht="13.5" thickBot="1" x14ac:dyDescent="0.25">
      <c r="A100" s="125" t="s">
        <v>773</v>
      </c>
      <c r="B100" s="125"/>
      <c r="C100" s="125"/>
      <c r="D100" s="224" t="s">
        <v>171</v>
      </c>
      <c r="E100" s="297" t="s">
        <v>172</v>
      </c>
      <c r="F100" s="297"/>
      <c r="G100" s="297"/>
      <c r="H100" s="297"/>
      <c r="BC100" s="220" t="str">
        <f>E100</f>
        <v>Elektrotechnické komunikace</v>
      </c>
    </row>
    <row r="101" spans="1:55" x14ac:dyDescent="0.2">
      <c r="A101" s="230" t="s">
        <v>774</v>
      </c>
      <c r="B101" s="231"/>
      <c r="C101" s="232"/>
      <c r="D101" s="232"/>
      <c r="E101" s="232"/>
      <c r="F101" s="232"/>
      <c r="G101" s="233"/>
      <c r="H101" s="234" t="s">
        <v>161</v>
      </c>
    </row>
    <row r="102" spans="1:55" x14ac:dyDescent="0.2">
      <c r="A102" s="228" t="s">
        <v>75</v>
      </c>
      <c r="B102" s="226" t="s">
        <v>76</v>
      </c>
      <c r="C102" s="225"/>
      <c r="D102" s="225"/>
      <c r="E102" s="225"/>
      <c r="F102" s="225"/>
      <c r="G102" s="227"/>
      <c r="H102" s="229">
        <f>'03.2 1.4.5 Pol'!F8</f>
        <v>0</v>
      </c>
    </row>
    <row r="103" spans="1:55" ht="13.5" thickBot="1" x14ac:dyDescent="0.25">
      <c r="A103" s="235"/>
      <c r="B103" s="236" t="s">
        <v>775</v>
      </c>
      <c r="C103" s="237"/>
      <c r="D103" s="238" t="str">
        <f>D100</f>
        <v>1.4.5</v>
      </c>
      <c r="E103" s="237"/>
      <c r="F103" s="237"/>
      <c r="G103" s="239"/>
      <c r="H103" s="240">
        <f>SUM(H102:H102)</f>
        <v>0</v>
      </c>
    </row>
    <row r="105" spans="1:55" ht="13.5" thickBot="1" x14ac:dyDescent="0.25">
      <c r="A105" s="125" t="s">
        <v>773</v>
      </c>
      <c r="B105" s="125"/>
      <c r="C105" s="125"/>
      <c r="D105" s="224" t="s">
        <v>69</v>
      </c>
      <c r="E105" s="297" t="s">
        <v>173</v>
      </c>
      <c r="F105" s="297"/>
      <c r="G105" s="297"/>
      <c r="H105" s="297"/>
      <c r="BC105" s="220" t="str">
        <f>E105</f>
        <v>Výtah</v>
      </c>
    </row>
    <row r="106" spans="1:55" x14ac:dyDescent="0.2">
      <c r="A106" s="230" t="s">
        <v>774</v>
      </c>
      <c r="B106" s="231"/>
      <c r="C106" s="232"/>
      <c r="D106" s="232"/>
      <c r="E106" s="232"/>
      <c r="F106" s="232"/>
      <c r="G106" s="233"/>
      <c r="H106" s="234" t="s">
        <v>161</v>
      </c>
    </row>
    <row r="107" spans="1:55" x14ac:dyDescent="0.2">
      <c r="A107" s="228" t="s">
        <v>40</v>
      </c>
      <c r="B107" s="226" t="s">
        <v>56</v>
      </c>
      <c r="C107" s="225"/>
      <c r="D107" s="225"/>
      <c r="E107" s="225"/>
      <c r="F107" s="225"/>
      <c r="G107" s="227"/>
      <c r="H107" s="229">
        <f>'03.2 2.1 Pol'!F8</f>
        <v>0</v>
      </c>
    </row>
    <row r="108" spans="1:55" x14ac:dyDescent="0.2">
      <c r="A108" s="228" t="s">
        <v>65</v>
      </c>
      <c r="B108" s="226" t="s">
        <v>67</v>
      </c>
      <c r="C108" s="225"/>
      <c r="D108" s="225"/>
      <c r="E108" s="225"/>
      <c r="F108" s="225"/>
      <c r="G108" s="227"/>
      <c r="H108" s="229">
        <f>'03.2 2.1 Pol'!F13</f>
        <v>0</v>
      </c>
    </row>
    <row r="109" spans="1:55" x14ac:dyDescent="0.2">
      <c r="A109" s="228" t="s">
        <v>77</v>
      </c>
      <c r="B109" s="226" t="s">
        <v>79</v>
      </c>
      <c r="C109" s="225"/>
      <c r="D109" s="225"/>
      <c r="E109" s="225"/>
      <c r="F109" s="225"/>
      <c r="G109" s="227"/>
      <c r="H109" s="229">
        <f>'03.2 2.1 Pol'!F18</f>
        <v>0</v>
      </c>
    </row>
    <row r="110" spans="1:55" x14ac:dyDescent="0.2">
      <c r="A110" s="228" t="s">
        <v>86</v>
      </c>
      <c r="B110" s="226" t="s">
        <v>88</v>
      </c>
      <c r="C110" s="225"/>
      <c r="D110" s="225"/>
      <c r="E110" s="225"/>
      <c r="F110" s="225"/>
      <c r="G110" s="227"/>
      <c r="H110" s="229">
        <f>'03.2 2.1 Pol'!F37</f>
        <v>0</v>
      </c>
    </row>
    <row r="111" spans="1:55" ht="13.5" thickBot="1" x14ac:dyDescent="0.25">
      <c r="A111" s="235"/>
      <c r="B111" s="236" t="s">
        <v>775</v>
      </c>
      <c r="C111" s="237"/>
      <c r="D111" s="238" t="str">
        <f>D105</f>
        <v>2.1</v>
      </c>
      <c r="E111" s="237"/>
      <c r="F111" s="237"/>
      <c r="G111" s="239"/>
      <c r="H111" s="240">
        <f>SUM(H107:H110)</f>
        <v>0</v>
      </c>
    </row>
    <row r="113" spans="1:55" ht="13.5" thickBot="1" x14ac:dyDescent="0.25">
      <c r="A113" s="125" t="s">
        <v>773</v>
      </c>
      <c r="B113" s="125"/>
      <c r="C113" s="125"/>
      <c r="D113" s="224" t="s">
        <v>174</v>
      </c>
      <c r="E113" s="297" t="s">
        <v>175</v>
      </c>
      <c r="F113" s="297"/>
      <c r="G113" s="297"/>
      <c r="H113" s="297"/>
      <c r="BC113" s="220" t="str">
        <f>E113</f>
        <v>Vyhrazená požární zařízení</v>
      </c>
    </row>
    <row r="114" spans="1:55" x14ac:dyDescent="0.2">
      <c r="A114" s="230" t="s">
        <v>774</v>
      </c>
      <c r="B114" s="231"/>
      <c r="C114" s="232"/>
      <c r="D114" s="232"/>
      <c r="E114" s="232"/>
      <c r="F114" s="232"/>
      <c r="G114" s="233"/>
      <c r="H114" s="234" t="s">
        <v>161</v>
      </c>
    </row>
    <row r="115" spans="1:55" x14ac:dyDescent="0.2">
      <c r="A115" s="228" t="s">
        <v>75</v>
      </c>
      <c r="B115" s="226" t="s">
        <v>76</v>
      </c>
      <c r="C115" s="225"/>
      <c r="D115" s="225"/>
      <c r="E115" s="225"/>
      <c r="F115" s="225"/>
      <c r="G115" s="227"/>
      <c r="H115" s="229">
        <f>'03.2 2.2 Pol'!F8</f>
        <v>0</v>
      </c>
    </row>
    <row r="116" spans="1:55" ht="13.5" thickBot="1" x14ac:dyDescent="0.25">
      <c r="A116" s="235"/>
      <c r="B116" s="236" t="s">
        <v>775</v>
      </c>
      <c r="C116" s="237"/>
      <c r="D116" s="238" t="str">
        <f>D113</f>
        <v>2.2</v>
      </c>
      <c r="E116" s="237"/>
      <c r="F116" s="237"/>
      <c r="G116" s="239"/>
      <c r="H116" s="240">
        <f>SUM(H115:H115)</f>
        <v>0</v>
      </c>
    </row>
  </sheetData>
  <mergeCells count="11">
    <mergeCell ref="E82:H82"/>
    <mergeCell ref="E92:H92"/>
    <mergeCell ref="E100:H100"/>
    <mergeCell ref="E105:H105"/>
    <mergeCell ref="E113:H113"/>
    <mergeCell ref="E68:H68"/>
    <mergeCell ref="C2:F2"/>
    <mergeCell ref="A4:H4"/>
    <mergeCell ref="B7:G7"/>
    <mergeCell ref="E28:H28"/>
    <mergeCell ref="E63:H63"/>
  </mergeCells>
  <pageMargins left="0.7" right="0.7" top="0.78740157499999996" bottom="0.78740157499999996" header="0.3" footer="0.3"/>
  <pageSetup scale="89" orientation="portrait" r:id="rId1"/>
  <rowBreaks count="1" manualBreakCount="1">
    <brk id="6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8"/>
  <sheetViews>
    <sheetView tabSelected="1" zoomScale="110" zoomScaleNormal="110" workbookViewId="0">
      <pane ySplit="6" topLeftCell="A7" activePane="bottomLeft" state="frozen"/>
      <selection pane="bottomLeft" activeCell="C1217" sqref="C1217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  <col min="52" max="52" width="111.85546875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162</v>
      </c>
      <c r="C4" s="171" t="s">
        <v>163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SUMIF(AM8:AM1507,AN5,G8:G1507)</f>
        <v>0</v>
      </c>
      <c r="AO6">
        <f>SUMIF(AM8:AM1507,AO5,G8:G1507)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57</v>
      </c>
      <c r="C8" s="199" t="s">
        <v>60</v>
      </c>
      <c r="D8" s="179"/>
      <c r="E8" s="183"/>
      <c r="F8" s="330">
        <f>SUM(G9:G37)</f>
        <v>0</v>
      </c>
      <c r="G8" s="331"/>
      <c r="H8" s="187"/>
      <c r="I8" s="187">
        <f>SUM(I9:I37)</f>
        <v>0</v>
      </c>
      <c r="J8" s="187"/>
      <c r="K8" s="187">
        <f>SUM(K9:K37)</f>
        <v>0</v>
      </c>
      <c r="L8" s="188"/>
      <c r="M8" s="206"/>
      <c r="AE8" t="s">
        <v>188</v>
      </c>
    </row>
    <row r="9" spans="1:60" outlineLevel="1" x14ac:dyDescent="0.2">
      <c r="A9" s="204"/>
      <c r="B9" s="318" t="s">
        <v>189</v>
      </c>
      <c r="C9" s="319"/>
      <c r="D9" s="320"/>
      <c r="E9" s="321"/>
      <c r="F9" s="322"/>
      <c r="G9" s="323"/>
      <c r="H9" s="189"/>
      <c r="I9" s="189"/>
      <c r="J9" s="189"/>
      <c r="K9" s="189"/>
      <c r="L9" s="190"/>
      <c r="M9" s="20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5">
        <v>1</v>
      </c>
      <c r="B10" s="176" t="s">
        <v>190</v>
      </c>
      <c r="C10" s="200" t="s">
        <v>1604</v>
      </c>
      <c r="D10" s="180" t="s">
        <v>191</v>
      </c>
      <c r="E10" s="184">
        <v>0.61709999999999998</v>
      </c>
      <c r="F10" s="191"/>
      <c r="G10" s="189">
        <f>ROUND(E10*F10,2)</f>
        <v>0</v>
      </c>
      <c r="H10" s="189">
        <v>0</v>
      </c>
      <c r="I10" s="189">
        <f>ROUND(E10*H10,2)</f>
        <v>0</v>
      </c>
      <c r="J10" s="189">
        <v>0</v>
      </c>
      <c r="K10" s="189">
        <f>ROUND(E10*J10,2)</f>
        <v>0</v>
      </c>
      <c r="L10" s="190" t="s">
        <v>192</v>
      </c>
      <c r="M10" s="207" t="s">
        <v>193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194</v>
      </c>
      <c r="AF10" s="165"/>
      <c r="AG10" s="165"/>
      <c r="AH10" s="165"/>
      <c r="AI10" s="165"/>
      <c r="AJ10" s="165"/>
      <c r="AK10" s="165"/>
      <c r="AL10" s="165"/>
      <c r="AM10" s="165">
        <v>21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4"/>
      <c r="B11" s="177"/>
      <c r="C11" s="201" t="s">
        <v>195</v>
      </c>
      <c r="D11" s="181"/>
      <c r="E11" s="185">
        <v>0.62</v>
      </c>
      <c r="F11" s="189"/>
      <c r="G11" s="189"/>
      <c r="H11" s="189"/>
      <c r="I11" s="189"/>
      <c r="J11" s="189"/>
      <c r="K11" s="189"/>
      <c r="L11" s="190"/>
      <c r="M11" s="20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4"/>
      <c r="B13" s="305" t="s">
        <v>196</v>
      </c>
      <c r="C13" s="306"/>
      <c r="D13" s="307"/>
      <c r="E13" s="308"/>
      <c r="F13" s="309"/>
      <c r="G13" s="310"/>
      <c r="H13" s="189"/>
      <c r="I13" s="189"/>
      <c r="J13" s="189"/>
      <c r="K13" s="189"/>
      <c r="L13" s="190"/>
      <c r="M13" s="20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>
        <v>0</v>
      </c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305" t="s">
        <v>197</v>
      </c>
      <c r="C14" s="306"/>
      <c r="D14" s="307"/>
      <c r="E14" s="308"/>
      <c r="F14" s="309"/>
      <c r="G14" s="310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198</v>
      </c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2</v>
      </c>
      <c r="B15" s="176" t="s">
        <v>199</v>
      </c>
      <c r="C15" s="200" t="s">
        <v>1605</v>
      </c>
      <c r="D15" s="180" t="s">
        <v>191</v>
      </c>
      <c r="E15" s="184">
        <v>2.4761000000000002</v>
      </c>
      <c r="F15" s="191"/>
      <c r="G15" s="189">
        <f>ROUND(E15*F15,2)</f>
        <v>0</v>
      </c>
      <c r="H15" s="189">
        <v>0</v>
      </c>
      <c r="I15" s="189">
        <f>ROUND(E15*H15,2)</f>
        <v>0</v>
      </c>
      <c r="J15" s="189">
        <v>0</v>
      </c>
      <c r="K15" s="189">
        <f>ROUND(E15*J15,2)</f>
        <v>0</v>
      </c>
      <c r="L15" s="190" t="s">
        <v>200</v>
      </c>
      <c r="M15" s="207" t="s">
        <v>193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194</v>
      </c>
      <c r="AF15" s="165"/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201" t="s">
        <v>201</v>
      </c>
      <c r="D16" s="181"/>
      <c r="E16" s="185">
        <v>0.62</v>
      </c>
      <c r="F16" s="189"/>
      <c r="G16" s="189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4"/>
      <c r="B17" s="177"/>
      <c r="C17" s="201" t="s">
        <v>202</v>
      </c>
      <c r="D17" s="181"/>
      <c r="E17" s="185">
        <v>1.86</v>
      </c>
      <c r="F17" s="189"/>
      <c r="G17" s="189"/>
      <c r="H17" s="189"/>
      <c r="I17" s="189"/>
      <c r="J17" s="189"/>
      <c r="K17" s="189"/>
      <c r="L17" s="190"/>
      <c r="M17" s="20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4"/>
      <c r="B19" s="305" t="s">
        <v>203</v>
      </c>
      <c r="C19" s="306"/>
      <c r="D19" s="307"/>
      <c r="E19" s="308"/>
      <c r="F19" s="309"/>
      <c r="G19" s="310"/>
      <c r="H19" s="189"/>
      <c r="I19" s="189"/>
      <c r="J19" s="189"/>
      <c r="K19" s="189"/>
      <c r="L19" s="190"/>
      <c r="M19" s="207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>
        <v>0</v>
      </c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305" t="s">
        <v>204</v>
      </c>
      <c r="C20" s="306"/>
      <c r="D20" s="307"/>
      <c r="E20" s="308"/>
      <c r="F20" s="309"/>
      <c r="G20" s="310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s">
        <v>198</v>
      </c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5">
        <v>3</v>
      </c>
      <c r="B21" s="176" t="s">
        <v>205</v>
      </c>
      <c r="C21" s="200" t="s">
        <v>206</v>
      </c>
      <c r="D21" s="180" t="s">
        <v>191</v>
      </c>
      <c r="E21" s="184">
        <v>2.4761000000000002</v>
      </c>
      <c r="F21" s="191"/>
      <c r="G21" s="189">
        <f>ROUND(E21*F21,2)</f>
        <v>0</v>
      </c>
      <c r="H21" s="189">
        <v>0</v>
      </c>
      <c r="I21" s="189">
        <f>ROUND(E21*H21,2)</f>
        <v>0</v>
      </c>
      <c r="J21" s="189">
        <v>0</v>
      </c>
      <c r="K21" s="189">
        <f>ROUND(E21*J21,2)</f>
        <v>0</v>
      </c>
      <c r="L21" s="190" t="s">
        <v>207</v>
      </c>
      <c r="M21" s="207" t="s">
        <v>193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194</v>
      </c>
      <c r="AF21" s="165"/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4"/>
      <c r="B23" s="305" t="s">
        <v>196</v>
      </c>
      <c r="C23" s="306"/>
      <c r="D23" s="307"/>
      <c r="E23" s="308"/>
      <c r="F23" s="309"/>
      <c r="G23" s="310"/>
      <c r="H23" s="189"/>
      <c r="I23" s="189"/>
      <c r="J23" s="189"/>
      <c r="K23" s="189"/>
      <c r="L23" s="190"/>
      <c r="M23" s="207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>
        <v>0</v>
      </c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305" t="s">
        <v>197</v>
      </c>
      <c r="C24" s="306"/>
      <c r="D24" s="307"/>
      <c r="E24" s="308"/>
      <c r="F24" s="309"/>
      <c r="G24" s="310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 t="s">
        <v>198</v>
      </c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4</v>
      </c>
      <c r="B25" s="176" t="s">
        <v>199</v>
      </c>
      <c r="C25" s="242" t="s">
        <v>1605</v>
      </c>
      <c r="D25" s="180" t="s">
        <v>191</v>
      </c>
      <c r="E25" s="184">
        <v>2.4761000000000002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 t="s">
        <v>200</v>
      </c>
      <c r="M25" s="207" t="s">
        <v>193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194</v>
      </c>
      <c r="AF25" s="165"/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4"/>
      <c r="B27" s="305" t="s">
        <v>208</v>
      </c>
      <c r="C27" s="306"/>
      <c r="D27" s="307"/>
      <c r="E27" s="308"/>
      <c r="F27" s="309"/>
      <c r="G27" s="310"/>
      <c r="H27" s="189"/>
      <c r="I27" s="189"/>
      <c r="J27" s="189"/>
      <c r="K27" s="189"/>
      <c r="L27" s="190"/>
      <c r="M27" s="207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>
        <v>0</v>
      </c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5">
        <v>5</v>
      </c>
      <c r="B28" s="176" t="s">
        <v>209</v>
      </c>
      <c r="C28" s="242" t="s">
        <v>1606</v>
      </c>
      <c r="D28" s="180" t="s">
        <v>191</v>
      </c>
      <c r="E28" s="184">
        <v>2.4761000000000002</v>
      </c>
      <c r="F28" s="191"/>
      <c r="G28" s="189">
        <f>ROUND(E28*F28,2)</f>
        <v>0</v>
      </c>
      <c r="H28" s="189">
        <v>0</v>
      </c>
      <c r="I28" s="189">
        <f>ROUND(E28*H28,2)</f>
        <v>0</v>
      </c>
      <c r="J28" s="189">
        <v>0</v>
      </c>
      <c r="K28" s="189">
        <f>ROUND(E28*J28,2)</f>
        <v>0</v>
      </c>
      <c r="L28" s="190" t="s">
        <v>200</v>
      </c>
      <c r="M28" s="207" t="s">
        <v>193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 t="s">
        <v>194</v>
      </c>
      <c r="AF28" s="165"/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4"/>
      <c r="B29" s="177"/>
      <c r="C29" s="300"/>
      <c r="D29" s="301"/>
      <c r="E29" s="302"/>
      <c r="F29" s="303"/>
      <c r="G29" s="304"/>
      <c r="H29" s="189"/>
      <c r="I29" s="189"/>
      <c r="J29" s="189"/>
      <c r="K29" s="189"/>
      <c r="L29" s="190"/>
      <c r="M29" s="207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305" t="s">
        <v>189</v>
      </c>
      <c r="C30" s="306"/>
      <c r="D30" s="307"/>
      <c r="E30" s="308"/>
      <c r="F30" s="309"/>
      <c r="G30" s="310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>
        <v>0</v>
      </c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5">
        <v>6</v>
      </c>
      <c r="B31" s="176" t="s">
        <v>190</v>
      </c>
      <c r="C31" s="242" t="s">
        <v>1607</v>
      </c>
      <c r="D31" s="180" t="s">
        <v>191</v>
      </c>
      <c r="E31" s="184">
        <v>1.859</v>
      </c>
      <c r="F31" s="191"/>
      <c r="G31" s="189">
        <f>ROUND(E31*F31,2)</f>
        <v>0</v>
      </c>
      <c r="H31" s="189">
        <v>0</v>
      </c>
      <c r="I31" s="189">
        <f>ROUND(E31*H31,2)</f>
        <v>0</v>
      </c>
      <c r="J31" s="189">
        <v>0</v>
      </c>
      <c r="K31" s="189">
        <f>ROUND(E31*J31,2)</f>
        <v>0</v>
      </c>
      <c r="L31" s="190" t="s">
        <v>192</v>
      </c>
      <c r="M31" s="207" t="s">
        <v>193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194</v>
      </c>
      <c r="AF31" s="165"/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201" t="s">
        <v>210</v>
      </c>
      <c r="D32" s="181"/>
      <c r="E32" s="185">
        <v>1.86</v>
      </c>
      <c r="F32" s="189"/>
      <c r="G32" s="189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4"/>
      <c r="B33" s="177"/>
      <c r="C33" s="300"/>
      <c r="D33" s="301"/>
      <c r="E33" s="302"/>
      <c r="F33" s="303"/>
      <c r="G33" s="304"/>
      <c r="H33" s="189"/>
      <c r="I33" s="189"/>
      <c r="J33" s="189"/>
      <c r="K33" s="189"/>
      <c r="L33" s="190"/>
      <c r="M33" s="207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305" t="s">
        <v>211</v>
      </c>
      <c r="C34" s="306"/>
      <c r="D34" s="307"/>
      <c r="E34" s="308"/>
      <c r="F34" s="309"/>
      <c r="G34" s="310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4"/>
      <c r="B35" s="305" t="s">
        <v>212</v>
      </c>
      <c r="C35" s="306"/>
      <c r="D35" s="307"/>
      <c r="E35" s="308"/>
      <c r="F35" s="309"/>
      <c r="G35" s="310"/>
      <c r="H35" s="189"/>
      <c r="I35" s="189"/>
      <c r="J35" s="189"/>
      <c r="K35" s="189"/>
      <c r="L35" s="190"/>
      <c r="M35" s="207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198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5">
        <v>7</v>
      </c>
      <c r="B36" s="176" t="s">
        <v>213</v>
      </c>
      <c r="C36" s="242" t="s">
        <v>1608</v>
      </c>
      <c r="D36" s="180" t="s">
        <v>214</v>
      </c>
      <c r="E36" s="184">
        <v>3.08</v>
      </c>
      <c r="F36" s="191"/>
      <c r="G36" s="189">
        <f>ROUND(E36*F36,2)</f>
        <v>0</v>
      </c>
      <c r="H36" s="189">
        <v>0</v>
      </c>
      <c r="I36" s="189">
        <f>ROUND(E36*H36,2)</f>
        <v>0</v>
      </c>
      <c r="J36" s="189">
        <v>0</v>
      </c>
      <c r="K36" s="189">
        <f>ROUND(E36*J36,2)</f>
        <v>0</v>
      </c>
      <c r="L36" s="190" t="s">
        <v>200</v>
      </c>
      <c r="M36" s="207" t="s">
        <v>193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194</v>
      </c>
      <c r="AF36" s="165"/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4"/>
      <c r="B37" s="177"/>
      <c r="C37" s="300"/>
      <c r="D37" s="301"/>
      <c r="E37" s="302"/>
      <c r="F37" s="303"/>
      <c r="G37" s="304"/>
      <c r="H37" s="189"/>
      <c r="I37" s="189"/>
      <c r="J37" s="189"/>
      <c r="K37" s="189"/>
      <c r="L37" s="190"/>
      <c r="M37" s="207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x14ac:dyDescent="0.2">
      <c r="A38" s="203" t="s">
        <v>187</v>
      </c>
      <c r="B38" s="175" t="s">
        <v>65</v>
      </c>
      <c r="C38" s="199" t="s">
        <v>68</v>
      </c>
      <c r="D38" s="179"/>
      <c r="E38" s="183"/>
      <c r="F38" s="316">
        <f>SUM(G39:G71)</f>
        <v>0</v>
      </c>
      <c r="G38" s="317"/>
      <c r="H38" s="187"/>
      <c r="I38" s="187">
        <f>SUM(I39:I71)</f>
        <v>7.7099999999999991</v>
      </c>
      <c r="J38" s="187"/>
      <c r="K38" s="187">
        <f>SUM(K39:K71)</f>
        <v>0</v>
      </c>
      <c r="L38" s="241"/>
      <c r="M38" s="206"/>
      <c r="AE38" t="s">
        <v>188</v>
      </c>
    </row>
    <row r="39" spans="1:60" outlineLevel="1" x14ac:dyDescent="0.2">
      <c r="A39" s="204"/>
      <c r="B39" s="318" t="s">
        <v>215</v>
      </c>
      <c r="C39" s="319"/>
      <c r="D39" s="320"/>
      <c r="E39" s="321"/>
      <c r="F39" s="322"/>
      <c r="G39" s="323"/>
      <c r="H39" s="189"/>
      <c r="I39" s="189"/>
      <c r="J39" s="189"/>
      <c r="K39" s="189"/>
      <c r="L39" s="190"/>
      <c r="M39" s="207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>
        <v>0</v>
      </c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305" t="s">
        <v>216</v>
      </c>
      <c r="C40" s="306"/>
      <c r="D40" s="307"/>
      <c r="E40" s="308"/>
      <c r="F40" s="309"/>
      <c r="G40" s="310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198</v>
      </c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5">
        <v>8</v>
      </c>
      <c r="B41" s="176" t="s">
        <v>217</v>
      </c>
      <c r="C41" s="242" t="s">
        <v>1609</v>
      </c>
      <c r="D41" s="180" t="s">
        <v>214</v>
      </c>
      <c r="E41" s="184">
        <v>9.15</v>
      </c>
      <c r="F41" s="191"/>
      <c r="G41" s="189">
        <f>ROUND(E41*F41,2)</f>
        <v>0</v>
      </c>
      <c r="H41" s="189">
        <v>0.38500000000000001</v>
      </c>
      <c r="I41" s="189">
        <f>ROUND(E41*H41,2)</f>
        <v>3.52</v>
      </c>
      <c r="J41" s="189">
        <v>0</v>
      </c>
      <c r="K41" s="189">
        <f>ROUND(E41*J41,2)</f>
        <v>0</v>
      </c>
      <c r="L41" s="190" t="s">
        <v>218</v>
      </c>
      <c r="M41" s="207" t="s">
        <v>193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194</v>
      </c>
      <c r="AF41" s="165"/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4"/>
      <c r="B42" s="177"/>
      <c r="C42" s="300"/>
      <c r="D42" s="301"/>
      <c r="E42" s="302"/>
      <c r="F42" s="303"/>
      <c r="G42" s="304"/>
      <c r="H42" s="189"/>
      <c r="I42" s="189"/>
      <c r="J42" s="189"/>
      <c r="K42" s="189"/>
      <c r="L42" s="190"/>
      <c r="M42" s="207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4"/>
      <c r="B43" s="305" t="s">
        <v>219</v>
      </c>
      <c r="C43" s="306"/>
      <c r="D43" s="307"/>
      <c r="E43" s="308"/>
      <c r="F43" s="309"/>
      <c r="G43" s="310"/>
      <c r="H43" s="189"/>
      <c r="I43" s="189"/>
      <c r="J43" s="189"/>
      <c r="K43" s="189"/>
      <c r="L43" s="190"/>
      <c r="M43" s="20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>
        <v>0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4"/>
      <c r="B44" s="305" t="s">
        <v>220</v>
      </c>
      <c r="C44" s="306"/>
      <c r="D44" s="307"/>
      <c r="E44" s="308"/>
      <c r="F44" s="309"/>
      <c r="G44" s="310"/>
      <c r="H44" s="189"/>
      <c r="I44" s="189"/>
      <c r="J44" s="189"/>
      <c r="K44" s="189"/>
      <c r="L44" s="190"/>
      <c r="M44" s="20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 t="s">
        <v>198</v>
      </c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4"/>
      <c r="B45" s="305" t="s">
        <v>221</v>
      </c>
      <c r="C45" s="306"/>
      <c r="D45" s="307"/>
      <c r="E45" s="308"/>
      <c r="F45" s="309"/>
      <c r="G45" s="310"/>
      <c r="H45" s="189"/>
      <c r="I45" s="189"/>
      <c r="J45" s="189"/>
      <c r="K45" s="189"/>
      <c r="L45" s="190"/>
      <c r="M45" s="207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>
        <v>1</v>
      </c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ht="22.5" outlineLevel="1" x14ac:dyDescent="0.2">
      <c r="A46" s="205">
        <v>9</v>
      </c>
      <c r="B46" s="176" t="s">
        <v>222</v>
      </c>
      <c r="C46" s="242" t="s">
        <v>1610</v>
      </c>
      <c r="D46" s="180" t="s">
        <v>191</v>
      </c>
      <c r="E46" s="184">
        <v>0.308</v>
      </c>
      <c r="F46" s="191"/>
      <c r="G46" s="189">
        <f>ROUND(E46*F46,2)</f>
        <v>0</v>
      </c>
      <c r="H46" s="189">
        <v>2.5249999999999999</v>
      </c>
      <c r="I46" s="189">
        <f>ROUND(E46*H46,2)</f>
        <v>0.78</v>
      </c>
      <c r="J46" s="189">
        <v>0</v>
      </c>
      <c r="K46" s="189">
        <f>ROUND(E46*J46,2)</f>
        <v>0</v>
      </c>
      <c r="L46" s="190" t="s">
        <v>218</v>
      </c>
      <c r="M46" s="207" t="s">
        <v>193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194</v>
      </c>
      <c r="AF46" s="165"/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4"/>
      <c r="B47" s="177"/>
      <c r="C47" s="201" t="s">
        <v>223</v>
      </c>
      <c r="D47" s="181"/>
      <c r="E47" s="185">
        <v>0.31</v>
      </c>
      <c r="F47" s="189"/>
      <c r="G47" s="189"/>
      <c r="H47" s="189"/>
      <c r="I47" s="189"/>
      <c r="J47" s="189"/>
      <c r="K47" s="189"/>
      <c r="L47" s="190"/>
      <c r="M47" s="207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00"/>
      <c r="D48" s="301"/>
      <c r="E48" s="302"/>
      <c r="F48" s="303"/>
      <c r="G48" s="304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4"/>
      <c r="B49" s="305" t="s">
        <v>219</v>
      </c>
      <c r="C49" s="306"/>
      <c r="D49" s="307"/>
      <c r="E49" s="308"/>
      <c r="F49" s="309"/>
      <c r="G49" s="310"/>
      <c r="H49" s="189"/>
      <c r="I49" s="189"/>
      <c r="J49" s="189"/>
      <c r="K49" s="189"/>
      <c r="L49" s="190"/>
      <c r="M49" s="207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>
        <v>0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4"/>
      <c r="B50" s="305" t="s">
        <v>220</v>
      </c>
      <c r="C50" s="306"/>
      <c r="D50" s="307"/>
      <c r="E50" s="308"/>
      <c r="F50" s="309"/>
      <c r="G50" s="310"/>
      <c r="H50" s="189"/>
      <c r="I50" s="189"/>
      <c r="J50" s="189"/>
      <c r="K50" s="189"/>
      <c r="L50" s="190"/>
      <c r="M50" s="207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198</v>
      </c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4"/>
      <c r="B51" s="305" t="s">
        <v>221</v>
      </c>
      <c r="C51" s="306"/>
      <c r="D51" s="307"/>
      <c r="E51" s="308"/>
      <c r="F51" s="309"/>
      <c r="G51" s="310"/>
      <c r="H51" s="189"/>
      <c r="I51" s="189"/>
      <c r="J51" s="189"/>
      <c r="K51" s="189"/>
      <c r="L51" s="190"/>
      <c r="M51" s="207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>
        <v>1</v>
      </c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ht="22.5" outlineLevel="1" x14ac:dyDescent="0.2">
      <c r="A52" s="205">
        <v>10</v>
      </c>
      <c r="B52" s="176" t="s">
        <v>222</v>
      </c>
      <c r="C52" s="242" t="s">
        <v>1611</v>
      </c>
      <c r="D52" s="180" t="s">
        <v>191</v>
      </c>
      <c r="E52" s="184">
        <v>0.61599999999999999</v>
      </c>
      <c r="F52" s="191"/>
      <c r="G52" s="189">
        <f>ROUND(E52*F52,2)</f>
        <v>0</v>
      </c>
      <c r="H52" s="189">
        <v>2.5249999999999999</v>
      </c>
      <c r="I52" s="189">
        <f>ROUND(E52*H52,2)</f>
        <v>1.56</v>
      </c>
      <c r="J52" s="189">
        <v>0</v>
      </c>
      <c r="K52" s="189">
        <f>ROUND(E52*J52,2)</f>
        <v>0</v>
      </c>
      <c r="L52" s="190" t="s">
        <v>218</v>
      </c>
      <c r="M52" s="207" t="s">
        <v>193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194</v>
      </c>
      <c r="AF52" s="165"/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4"/>
      <c r="B53" s="177"/>
      <c r="C53" s="201" t="s">
        <v>224</v>
      </c>
      <c r="D53" s="181"/>
      <c r="E53" s="185">
        <v>0.62</v>
      </c>
      <c r="F53" s="189"/>
      <c r="G53" s="189"/>
      <c r="H53" s="189"/>
      <c r="I53" s="189"/>
      <c r="J53" s="189"/>
      <c r="K53" s="189"/>
      <c r="L53" s="190"/>
      <c r="M53" s="207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4"/>
      <c r="B54" s="177"/>
      <c r="C54" s="300"/>
      <c r="D54" s="301"/>
      <c r="E54" s="302"/>
      <c r="F54" s="303"/>
      <c r="G54" s="304"/>
      <c r="H54" s="189"/>
      <c r="I54" s="189"/>
      <c r="J54" s="189"/>
      <c r="K54" s="189"/>
      <c r="L54" s="190"/>
      <c r="M54" s="207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4"/>
      <c r="B55" s="305" t="s">
        <v>225</v>
      </c>
      <c r="C55" s="306"/>
      <c r="D55" s="307"/>
      <c r="E55" s="308"/>
      <c r="F55" s="309"/>
      <c r="G55" s="310"/>
      <c r="H55" s="189"/>
      <c r="I55" s="189"/>
      <c r="J55" s="189"/>
      <c r="K55" s="189"/>
      <c r="L55" s="190"/>
      <c r="M55" s="207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>
        <v>0</v>
      </c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4"/>
      <c r="B56" s="305" t="s">
        <v>226</v>
      </c>
      <c r="C56" s="306"/>
      <c r="D56" s="307"/>
      <c r="E56" s="308"/>
      <c r="F56" s="309"/>
      <c r="G56" s="310"/>
      <c r="H56" s="189"/>
      <c r="I56" s="189"/>
      <c r="J56" s="189"/>
      <c r="K56" s="189"/>
      <c r="L56" s="190"/>
      <c r="M56" s="20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198</v>
      </c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5">
        <v>11</v>
      </c>
      <c r="B57" s="176" t="s">
        <v>227</v>
      </c>
      <c r="C57" s="242" t="s">
        <v>1612</v>
      </c>
      <c r="D57" s="180" t="s">
        <v>191</v>
      </c>
      <c r="E57" s="184">
        <v>0.29249999999999998</v>
      </c>
      <c r="F57" s="191"/>
      <c r="G57" s="189">
        <f>ROUND(E57*F57,2)</f>
        <v>0</v>
      </c>
      <c r="H57" s="189">
        <v>3.0263900000000001</v>
      </c>
      <c r="I57" s="189">
        <f>ROUND(E57*H57,2)</f>
        <v>0.89</v>
      </c>
      <c r="J57" s="189">
        <v>0</v>
      </c>
      <c r="K57" s="189">
        <f>ROUND(E57*J57,2)</f>
        <v>0</v>
      </c>
      <c r="L57" s="190" t="s">
        <v>192</v>
      </c>
      <c r="M57" s="207" t="s">
        <v>193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194</v>
      </c>
      <c r="AF57" s="165"/>
      <c r="AG57" s="165"/>
      <c r="AH57" s="165"/>
      <c r="AI57" s="165"/>
      <c r="AJ57" s="165"/>
      <c r="AK57" s="165"/>
      <c r="AL57" s="165"/>
      <c r="AM57" s="165">
        <v>21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4"/>
      <c r="B58" s="177"/>
      <c r="C58" s="201" t="s">
        <v>228</v>
      </c>
      <c r="D58" s="181"/>
      <c r="E58" s="185">
        <v>0.28999999999999998</v>
      </c>
      <c r="F58" s="189"/>
      <c r="G58" s="189"/>
      <c r="H58" s="189"/>
      <c r="I58" s="189"/>
      <c r="J58" s="189"/>
      <c r="K58" s="189"/>
      <c r="L58" s="190"/>
      <c r="M58" s="207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4"/>
      <c r="B59" s="177"/>
      <c r="C59" s="300"/>
      <c r="D59" s="301"/>
      <c r="E59" s="302"/>
      <c r="F59" s="303"/>
      <c r="G59" s="304"/>
      <c r="H59" s="189"/>
      <c r="I59" s="189"/>
      <c r="J59" s="189"/>
      <c r="K59" s="189"/>
      <c r="L59" s="190"/>
      <c r="M59" s="207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5">
        <v>12</v>
      </c>
      <c r="B60" s="176" t="s">
        <v>229</v>
      </c>
      <c r="C60" s="242" t="s">
        <v>230</v>
      </c>
      <c r="D60" s="180" t="s">
        <v>231</v>
      </c>
      <c r="E60" s="184">
        <v>2.6</v>
      </c>
      <c r="F60" s="191"/>
      <c r="G60" s="189">
        <f>ROUND(E60*F60,2)</f>
        <v>0</v>
      </c>
      <c r="H60" s="189">
        <v>0.12683</v>
      </c>
      <c r="I60" s="189">
        <f>ROUND(E60*H60,2)</f>
        <v>0.33</v>
      </c>
      <c r="J60" s="189">
        <v>0</v>
      </c>
      <c r="K60" s="189">
        <f>ROUND(E60*J60,2)</f>
        <v>0</v>
      </c>
      <c r="L60" s="190"/>
      <c r="M60" s="207" t="s">
        <v>232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 t="s">
        <v>233</v>
      </c>
      <c r="AF60" s="165" t="s">
        <v>234</v>
      </c>
      <c r="AG60" s="165"/>
      <c r="AH60" s="165"/>
      <c r="AI60" s="165"/>
      <c r="AJ60" s="165"/>
      <c r="AK60" s="165"/>
      <c r="AL60" s="165"/>
      <c r="AM60" s="165">
        <v>21</v>
      </c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4"/>
      <c r="B61" s="177"/>
      <c r="C61" s="201" t="s">
        <v>235</v>
      </c>
      <c r="D61" s="181"/>
      <c r="E61" s="185">
        <v>2.6</v>
      </c>
      <c r="F61" s="189"/>
      <c r="G61" s="189"/>
      <c r="H61" s="189"/>
      <c r="I61" s="189"/>
      <c r="J61" s="189"/>
      <c r="K61" s="189"/>
      <c r="L61" s="190"/>
      <c r="M61" s="207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4"/>
      <c r="B63" s="305" t="s">
        <v>236</v>
      </c>
      <c r="C63" s="306"/>
      <c r="D63" s="307"/>
      <c r="E63" s="308"/>
      <c r="F63" s="309"/>
      <c r="G63" s="310"/>
      <c r="H63" s="189"/>
      <c r="I63" s="189"/>
      <c r="J63" s="189"/>
      <c r="K63" s="189"/>
      <c r="L63" s="190"/>
      <c r="M63" s="207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>
        <v>0</v>
      </c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305" t="s">
        <v>237</v>
      </c>
      <c r="C64" s="306"/>
      <c r="D64" s="307"/>
      <c r="E64" s="308"/>
      <c r="F64" s="309"/>
      <c r="G64" s="310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 t="s">
        <v>198</v>
      </c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5">
        <v>13</v>
      </c>
      <c r="B65" s="176" t="s">
        <v>238</v>
      </c>
      <c r="C65" s="242" t="s">
        <v>1613</v>
      </c>
      <c r="D65" s="180" t="s">
        <v>214</v>
      </c>
      <c r="E65" s="184">
        <v>16.04</v>
      </c>
      <c r="F65" s="191"/>
      <c r="G65" s="189">
        <f>ROUND(E65*F65,2)</f>
        <v>0</v>
      </c>
      <c r="H65" s="189">
        <v>3.916E-2</v>
      </c>
      <c r="I65" s="189">
        <f>ROUND(E65*H65,2)</f>
        <v>0.63</v>
      </c>
      <c r="J65" s="189">
        <v>0</v>
      </c>
      <c r="K65" s="189">
        <f>ROUND(E65*J65,2)</f>
        <v>0</v>
      </c>
      <c r="L65" s="190" t="s">
        <v>192</v>
      </c>
      <c r="M65" s="207" t="s">
        <v>193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194</v>
      </c>
      <c r="AF65" s="165"/>
      <c r="AG65" s="165"/>
      <c r="AH65" s="165"/>
      <c r="AI65" s="165"/>
      <c r="AJ65" s="165"/>
      <c r="AK65" s="165"/>
      <c r="AL65" s="165"/>
      <c r="AM65" s="165">
        <v>21</v>
      </c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4"/>
      <c r="B66" s="177"/>
      <c r="C66" s="201" t="s">
        <v>239</v>
      </c>
      <c r="D66" s="181"/>
      <c r="E66" s="185">
        <v>16.04</v>
      </c>
      <c r="F66" s="189"/>
      <c r="G66" s="189"/>
      <c r="H66" s="189"/>
      <c r="I66" s="189"/>
      <c r="J66" s="189"/>
      <c r="K66" s="189"/>
      <c r="L66" s="190"/>
      <c r="M66" s="207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4"/>
      <c r="B67" s="177"/>
      <c r="C67" s="300"/>
      <c r="D67" s="301"/>
      <c r="E67" s="302"/>
      <c r="F67" s="303"/>
      <c r="G67" s="304"/>
      <c r="H67" s="189"/>
      <c r="I67" s="189"/>
      <c r="J67" s="189"/>
      <c r="K67" s="189"/>
      <c r="L67" s="190"/>
      <c r="M67" s="207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4"/>
      <c r="B68" s="305" t="s">
        <v>240</v>
      </c>
      <c r="C68" s="306"/>
      <c r="D68" s="307"/>
      <c r="E68" s="308"/>
      <c r="F68" s="309"/>
      <c r="G68" s="310"/>
      <c r="H68" s="189"/>
      <c r="I68" s="189"/>
      <c r="J68" s="189"/>
      <c r="K68" s="189"/>
      <c r="L68" s="190"/>
      <c r="M68" s="207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>
        <v>0</v>
      </c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ht="22.5" outlineLevel="1" x14ac:dyDescent="0.2">
      <c r="A69" s="204"/>
      <c r="B69" s="305" t="s">
        <v>241</v>
      </c>
      <c r="C69" s="306"/>
      <c r="D69" s="307"/>
      <c r="E69" s="308"/>
      <c r="F69" s="309"/>
      <c r="G69" s="310"/>
      <c r="H69" s="189"/>
      <c r="I69" s="189"/>
      <c r="J69" s="189"/>
      <c r="K69" s="189"/>
      <c r="L69" s="190"/>
      <c r="M69" s="207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198</v>
      </c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8" t="str">
        <f>B69</f>
        <v>přesun hmot pro budovy občanské výstavby (JKSO 801), budovy pro bydlení (JKSO 803) budovy pro výrobu a služby (JKSO 812) s nosnou svislou konstrukcí monolitickou betonovou tyčovou nebo plošnou</v>
      </c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5">
        <v>14</v>
      </c>
      <c r="B70" s="176" t="s">
        <v>242</v>
      </c>
      <c r="C70" s="242" t="s">
        <v>1614</v>
      </c>
      <c r="D70" s="180" t="s">
        <v>243</v>
      </c>
      <c r="E70" s="184">
        <v>7.6980000000000004</v>
      </c>
      <c r="F70" s="191"/>
      <c r="G70" s="189">
        <f>ROUND(E70*F70,2)</f>
        <v>0</v>
      </c>
      <c r="H70" s="189">
        <v>0</v>
      </c>
      <c r="I70" s="189">
        <f>ROUND(E70*H70,2)</f>
        <v>0</v>
      </c>
      <c r="J70" s="189">
        <v>0</v>
      </c>
      <c r="K70" s="189">
        <f>ROUND(E70*J70,2)</f>
        <v>0</v>
      </c>
      <c r="L70" s="190" t="s">
        <v>218</v>
      </c>
      <c r="M70" s="207" t="s">
        <v>193</v>
      </c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 t="s">
        <v>194</v>
      </c>
      <c r="AF70" s="165"/>
      <c r="AG70" s="165"/>
      <c r="AH70" s="165"/>
      <c r="AI70" s="165"/>
      <c r="AJ70" s="165"/>
      <c r="AK70" s="165"/>
      <c r="AL70" s="165"/>
      <c r="AM70" s="165">
        <v>21</v>
      </c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4"/>
      <c r="B71" s="177"/>
      <c r="C71" s="300"/>
      <c r="D71" s="301"/>
      <c r="E71" s="302"/>
      <c r="F71" s="303"/>
      <c r="G71" s="304"/>
      <c r="H71" s="189"/>
      <c r="I71" s="189"/>
      <c r="J71" s="189"/>
      <c r="K71" s="189"/>
      <c r="L71" s="190"/>
      <c r="M71" s="207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x14ac:dyDescent="0.2">
      <c r="A72" s="203" t="s">
        <v>187</v>
      </c>
      <c r="B72" s="175" t="s">
        <v>77</v>
      </c>
      <c r="C72" s="199" t="s">
        <v>80</v>
      </c>
      <c r="D72" s="179"/>
      <c r="E72" s="183"/>
      <c r="F72" s="316">
        <f>SUM(G73:G338)</f>
        <v>0</v>
      </c>
      <c r="G72" s="317"/>
      <c r="H72" s="187"/>
      <c r="I72" s="187">
        <f>SUM(I73:I338)</f>
        <v>134.77999999999989</v>
      </c>
      <c r="J72" s="187"/>
      <c r="K72" s="187">
        <f>SUM(K73:K338)</f>
        <v>0</v>
      </c>
      <c r="L72" s="241"/>
      <c r="M72" s="206"/>
      <c r="AE72" t="s">
        <v>188</v>
      </c>
    </row>
    <row r="73" spans="1:60" outlineLevel="1" x14ac:dyDescent="0.2">
      <c r="A73" s="204"/>
      <c r="B73" s="318" t="s">
        <v>244</v>
      </c>
      <c r="C73" s="319"/>
      <c r="D73" s="320"/>
      <c r="E73" s="321"/>
      <c r="F73" s="322"/>
      <c r="G73" s="323"/>
      <c r="H73" s="189"/>
      <c r="I73" s="189"/>
      <c r="J73" s="189"/>
      <c r="K73" s="189"/>
      <c r="L73" s="190"/>
      <c r="M73" s="207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>
        <v>0</v>
      </c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ht="22.5" outlineLevel="1" x14ac:dyDescent="0.2">
      <c r="A74" s="205">
        <v>15</v>
      </c>
      <c r="B74" s="176" t="s">
        <v>245</v>
      </c>
      <c r="C74" s="242" t="s">
        <v>1615</v>
      </c>
      <c r="D74" s="180" t="s">
        <v>214</v>
      </c>
      <c r="E74" s="184">
        <v>12.4</v>
      </c>
      <c r="F74" s="191"/>
      <c r="G74" s="189">
        <f>ROUND(E74*F74,2)</f>
        <v>0</v>
      </c>
      <c r="H74" s="189">
        <v>0.124</v>
      </c>
      <c r="I74" s="189">
        <f>ROUND(E74*H74,2)</f>
        <v>1.54</v>
      </c>
      <c r="J74" s="189">
        <v>0</v>
      </c>
      <c r="K74" s="189">
        <f>ROUND(E74*J74,2)</f>
        <v>0</v>
      </c>
      <c r="L74" s="190" t="s">
        <v>192</v>
      </c>
      <c r="M74" s="207" t="s">
        <v>193</v>
      </c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 t="s">
        <v>194</v>
      </c>
      <c r="AF74" s="165"/>
      <c r="AG74" s="165"/>
      <c r="AH74" s="165"/>
      <c r="AI74" s="165"/>
      <c r="AJ74" s="165"/>
      <c r="AK74" s="165"/>
      <c r="AL74" s="165"/>
      <c r="AM74" s="165">
        <v>21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4"/>
      <c r="B75" s="177"/>
      <c r="C75" s="300"/>
      <c r="D75" s="301"/>
      <c r="E75" s="302"/>
      <c r="F75" s="303"/>
      <c r="G75" s="304"/>
      <c r="H75" s="189"/>
      <c r="I75" s="189"/>
      <c r="J75" s="189"/>
      <c r="K75" s="189"/>
      <c r="L75" s="190"/>
      <c r="M75" s="207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ht="22.5" outlineLevel="1" x14ac:dyDescent="0.2">
      <c r="A76" s="205">
        <v>16</v>
      </c>
      <c r="B76" s="176" t="s">
        <v>245</v>
      </c>
      <c r="C76" s="242" t="s">
        <v>1616</v>
      </c>
      <c r="D76" s="180" t="s">
        <v>214</v>
      </c>
      <c r="E76" s="184">
        <v>41.93</v>
      </c>
      <c r="F76" s="191"/>
      <c r="G76" s="189">
        <f>ROUND(E76*F76,2)</f>
        <v>0</v>
      </c>
      <c r="H76" s="189">
        <v>0.124</v>
      </c>
      <c r="I76" s="189">
        <f>ROUND(E76*H76,2)</f>
        <v>5.2</v>
      </c>
      <c r="J76" s="189">
        <v>0</v>
      </c>
      <c r="K76" s="189">
        <f>ROUND(E76*J76,2)</f>
        <v>0</v>
      </c>
      <c r="L76" s="190" t="s">
        <v>192</v>
      </c>
      <c r="M76" s="207" t="s">
        <v>193</v>
      </c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 t="s">
        <v>194</v>
      </c>
      <c r="AF76" s="165"/>
      <c r="AG76" s="165"/>
      <c r="AH76" s="165"/>
      <c r="AI76" s="165"/>
      <c r="AJ76" s="165"/>
      <c r="AK76" s="165"/>
      <c r="AL76" s="165"/>
      <c r="AM76" s="165">
        <v>21</v>
      </c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4"/>
      <c r="B77" s="177"/>
      <c r="C77" s="300"/>
      <c r="D77" s="301"/>
      <c r="E77" s="302"/>
      <c r="F77" s="303"/>
      <c r="G77" s="304"/>
      <c r="H77" s="189"/>
      <c r="I77" s="189"/>
      <c r="J77" s="189"/>
      <c r="K77" s="189"/>
      <c r="L77" s="190"/>
      <c r="M77" s="207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5">
        <v>17</v>
      </c>
      <c r="B78" s="176" t="s">
        <v>246</v>
      </c>
      <c r="C78" s="242" t="s">
        <v>1617</v>
      </c>
      <c r="D78" s="180" t="s">
        <v>214</v>
      </c>
      <c r="E78" s="184">
        <v>38.06</v>
      </c>
      <c r="F78" s="191"/>
      <c r="G78" s="189">
        <f>ROUND(E78*F78,2)</f>
        <v>0</v>
      </c>
      <c r="H78" s="189">
        <v>0.18232000000000001</v>
      </c>
      <c r="I78" s="189">
        <f>ROUND(E78*H78,2)</f>
        <v>6.94</v>
      </c>
      <c r="J78" s="189">
        <v>0</v>
      </c>
      <c r="K78" s="189">
        <f>ROUND(E78*J78,2)</f>
        <v>0</v>
      </c>
      <c r="L78" s="190" t="s">
        <v>192</v>
      </c>
      <c r="M78" s="207" t="s">
        <v>193</v>
      </c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 t="s">
        <v>194</v>
      </c>
      <c r="AF78" s="165"/>
      <c r="AG78" s="165"/>
      <c r="AH78" s="165"/>
      <c r="AI78" s="165"/>
      <c r="AJ78" s="165"/>
      <c r="AK78" s="165"/>
      <c r="AL78" s="165"/>
      <c r="AM78" s="165">
        <v>21</v>
      </c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4"/>
      <c r="B79" s="177"/>
      <c r="C79" s="300"/>
      <c r="D79" s="301"/>
      <c r="E79" s="302"/>
      <c r="F79" s="303"/>
      <c r="G79" s="304"/>
      <c r="H79" s="189"/>
      <c r="I79" s="189"/>
      <c r="J79" s="189"/>
      <c r="K79" s="189"/>
      <c r="L79" s="190"/>
      <c r="M79" s="207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5">
        <v>18</v>
      </c>
      <c r="B80" s="176" t="s">
        <v>246</v>
      </c>
      <c r="C80" s="242" t="s">
        <v>1618</v>
      </c>
      <c r="D80" s="180" t="s">
        <v>214</v>
      </c>
      <c r="E80" s="184">
        <v>8.6199999999999992</v>
      </c>
      <c r="F80" s="191"/>
      <c r="G80" s="189">
        <f>ROUND(E80*F80,2)</f>
        <v>0</v>
      </c>
      <c r="H80" s="189">
        <v>0.18232000000000001</v>
      </c>
      <c r="I80" s="189">
        <f>ROUND(E80*H80,2)</f>
        <v>1.57</v>
      </c>
      <c r="J80" s="189">
        <v>0</v>
      </c>
      <c r="K80" s="189">
        <f>ROUND(E80*J80,2)</f>
        <v>0</v>
      </c>
      <c r="L80" s="190" t="s">
        <v>192</v>
      </c>
      <c r="M80" s="207" t="s">
        <v>193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 t="s">
        <v>194</v>
      </c>
      <c r="AF80" s="165"/>
      <c r="AG80" s="165"/>
      <c r="AH80" s="165"/>
      <c r="AI80" s="165"/>
      <c r="AJ80" s="165"/>
      <c r="AK80" s="165"/>
      <c r="AL80" s="165"/>
      <c r="AM80" s="165">
        <v>21</v>
      </c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4"/>
      <c r="B81" s="177"/>
      <c r="C81" s="300"/>
      <c r="D81" s="301"/>
      <c r="E81" s="302"/>
      <c r="F81" s="303"/>
      <c r="G81" s="304"/>
      <c r="H81" s="189"/>
      <c r="I81" s="189"/>
      <c r="J81" s="189"/>
      <c r="K81" s="189"/>
      <c r="L81" s="190"/>
      <c r="M81" s="207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ht="22.5" outlineLevel="1" x14ac:dyDescent="0.2">
      <c r="A82" s="205">
        <v>19</v>
      </c>
      <c r="B82" s="176" t="s">
        <v>245</v>
      </c>
      <c r="C82" s="242" t="s">
        <v>1619</v>
      </c>
      <c r="D82" s="180" t="s">
        <v>214</v>
      </c>
      <c r="E82" s="184">
        <v>43</v>
      </c>
      <c r="F82" s="191"/>
      <c r="G82" s="189">
        <f>ROUND(E82*F82,2)</f>
        <v>0</v>
      </c>
      <c r="H82" s="189">
        <v>0.124</v>
      </c>
      <c r="I82" s="189">
        <f>ROUND(E82*H82,2)</f>
        <v>5.33</v>
      </c>
      <c r="J82" s="189">
        <v>0</v>
      </c>
      <c r="K82" s="189">
        <f>ROUND(E82*J82,2)</f>
        <v>0</v>
      </c>
      <c r="L82" s="190" t="s">
        <v>192</v>
      </c>
      <c r="M82" s="207" t="s">
        <v>193</v>
      </c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194</v>
      </c>
      <c r="AF82" s="165"/>
      <c r="AG82" s="165"/>
      <c r="AH82" s="165"/>
      <c r="AI82" s="165"/>
      <c r="AJ82" s="165"/>
      <c r="AK82" s="165"/>
      <c r="AL82" s="165"/>
      <c r="AM82" s="165">
        <v>21</v>
      </c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4"/>
      <c r="B83" s="177"/>
      <c r="C83" s="300"/>
      <c r="D83" s="301"/>
      <c r="E83" s="302"/>
      <c r="F83" s="303"/>
      <c r="G83" s="304"/>
      <c r="H83" s="189"/>
      <c r="I83" s="189"/>
      <c r="J83" s="189"/>
      <c r="K83" s="189"/>
      <c r="L83" s="190"/>
      <c r="M83" s="207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5">
        <v>20</v>
      </c>
      <c r="B84" s="176" t="s">
        <v>246</v>
      </c>
      <c r="C84" s="242" t="s">
        <v>1620</v>
      </c>
      <c r="D84" s="180" t="s">
        <v>214</v>
      </c>
      <c r="E84" s="184">
        <v>28.5</v>
      </c>
      <c r="F84" s="191"/>
      <c r="G84" s="189">
        <f>ROUND(E84*F84,2)</f>
        <v>0</v>
      </c>
      <c r="H84" s="189">
        <v>0.18232000000000001</v>
      </c>
      <c r="I84" s="189">
        <f>ROUND(E84*H84,2)</f>
        <v>5.2</v>
      </c>
      <c r="J84" s="189">
        <v>0</v>
      </c>
      <c r="K84" s="189">
        <f>ROUND(E84*J84,2)</f>
        <v>0</v>
      </c>
      <c r="L84" s="190" t="s">
        <v>192</v>
      </c>
      <c r="M84" s="207" t="s">
        <v>193</v>
      </c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 t="s">
        <v>194</v>
      </c>
      <c r="AF84" s="165"/>
      <c r="AG84" s="165"/>
      <c r="AH84" s="165"/>
      <c r="AI84" s="165"/>
      <c r="AJ84" s="165"/>
      <c r="AK84" s="165"/>
      <c r="AL84" s="165"/>
      <c r="AM84" s="165">
        <v>21</v>
      </c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4"/>
      <c r="B85" s="177"/>
      <c r="C85" s="300"/>
      <c r="D85" s="301"/>
      <c r="E85" s="302"/>
      <c r="F85" s="303"/>
      <c r="G85" s="304"/>
      <c r="H85" s="189"/>
      <c r="I85" s="189"/>
      <c r="J85" s="189"/>
      <c r="K85" s="189"/>
      <c r="L85" s="190"/>
      <c r="M85" s="207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ht="22.5" outlineLevel="1" x14ac:dyDescent="0.2">
      <c r="A86" s="205">
        <v>21</v>
      </c>
      <c r="B86" s="176" t="s">
        <v>245</v>
      </c>
      <c r="C86" s="242" t="s">
        <v>1621</v>
      </c>
      <c r="D86" s="180" t="s">
        <v>214</v>
      </c>
      <c r="E86" s="184">
        <v>43</v>
      </c>
      <c r="F86" s="191"/>
      <c r="G86" s="189">
        <f>ROUND(E86*F86,2)</f>
        <v>0</v>
      </c>
      <c r="H86" s="189">
        <v>0.124</v>
      </c>
      <c r="I86" s="189">
        <f>ROUND(E86*H86,2)</f>
        <v>5.33</v>
      </c>
      <c r="J86" s="189">
        <v>0</v>
      </c>
      <c r="K86" s="189">
        <f>ROUND(E86*J86,2)</f>
        <v>0</v>
      </c>
      <c r="L86" s="190" t="s">
        <v>192</v>
      </c>
      <c r="M86" s="207" t="s">
        <v>193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 t="s">
        <v>194</v>
      </c>
      <c r="AF86" s="165"/>
      <c r="AG86" s="165"/>
      <c r="AH86" s="165"/>
      <c r="AI86" s="165"/>
      <c r="AJ86" s="165"/>
      <c r="AK86" s="165"/>
      <c r="AL86" s="165"/>
      <c r="AM86" s="165">
        <v>21</v>
      </c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4"/>
      <c r="B87" s="177"/>
      <c r="C87" s="300"/>
      <c r="D87" s="301"/>
      <c r="E87" s="302"/>
      <c r="F87" s="303"/>
      <c r="G87" s="304"/>
      <c r="H87" s="189"/>
      <c r="I87" s="189"/>
      <c r="J87" s="189"/>
      <c r="K87" s="189"/>
      <c r="L87" s="190"/>
      <c r="M87" s="207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5">
        <v>22</v>
      </c>
      <c r="B88" s="176" t="s">
        <v>246</v>
      </c>
      <c r="C88" s="242" t="s">
        <v>1622</v>
      </c>
      <c r="D88" s="180" t="s">
        <v>214</v>
      </c>
      <c r="E88" s="184">
        <v>18.54</v>
      </c>
      <c r="F88" s="191"/>
      <c r="G88" s="189">
        <f>ROUND(E88*F88,2)</f>
        <v>0</v>
      </c>
      <c r="H88" s="189">
        <v>0.18232000000000001</v>
      </c>
      <c r="I88" s="189">
        <f>ROUND(E88*H88,2)</f>
        <v>3.38</v>
      </c>
      <c r="J88" s="189">
        <v>0</v>
      </c>
      <c r="K88" s="189">
        <f>ROUND(E88*J88,2)</f>
        <v>0</v>
      </c>
      <c r="L88" s="190" t="s">
        <v>192</v>
      </c>
      <c r="M88" s="207" t="s">
        <v>193</v>
      </c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 t="s">
        <v>194</v>
      </c>
      <c r="AF88" s="165"/>
      <c r="AG88" s="165"/>
      <c r="AH88" s="165"/>
      <c r="AI88" s="165"/>
      <c r="AJ88" s="165"/>
      <c r="AK88" s="165"/>
      <c r="AL88" s="165"/>
      <c r="AM88" s="165">
        <v>21</v>
      </c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4"/>
      <c r="B89" s="177"/>
      <c r="C89" s="300"/>
      <c r="D89" s="301"/>
      <c r="E89" s="302"/>
      <c r="F89" s="303"/>
      <c r="G89" s="304"/>
      <c r="H89" s="189"/>
      <c r="I89" s="189"/>
      <c r="J89" s="189"/>
      <c r="K89" s="189"/>
      <c r="L89" s="190"/>
      <c r="M89" s="207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5">
        <v>23</v>
      </c>
      <c r="B90" s="176" t="s">
        <v>246</v>
      </c>
      <c r="C90" s="242" t="s">
        <v>1623</v>
      </c>
      <c r="D90" s="180" t="s">
        <v>214</v>
      </c>
      <c r="E90" s="184">
        <v>38.06</v>
      </c>
      <c r="F90" s="191"/>
      <c r="G90" s="189">
        <f>ROUND(E90*F90,2)</f>
        <v>0</v>
      </c>
      <c r="H90" s="189">
        <v>0.18232000000000001</v>
      </c>
      <c r="I90" s="189">
        <f>ROUND(E90*H90,2)</f>
        <v>6.94</v>
      </c>
      <c r="J90" s="189">
        <v>0</v>
      </c>
      <c r="K90" s="189">
        <f>ROUND(E90*J90,2)</f>
        <v>0</v>
      </c>
      <c r="L90" s="190" t="s">
        <v>192</v>
      </c>
      <c r="M90" s="207" t="s">
        <v>193</v>
      </c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 t="s">
        <v>194</v>
      </c>
      <c r="AF90" s="165"/>
      <c r="AG90" s="165"/>
      <c r="AH90" s="165"/>
      <c r="AI90" s="165"/>
      <c r="AJ90" s="165"/>
      <c r="AK90" s="165"/>
      <c r="AL90" s="165"/>
      <c r="AM90" s="165">
        <v>21</v>
      </c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4"/>
      <c r="B91" s="177"/>
      <c r="C91" s="300"/>
      <c r="D91" s="301"/>
      <c r="E91" s="302"/>
      <c r="F91" s="303"/>
      <c r="G91" s="304"/>
      <c r="H91" s="189"/>
      <c r="I91" s="189"/>
      <c r="J91" s="189"/>
      <c r="K91" s="189"/>
      <c r="L91" s="190"/>
      <c r="M91" s="207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4"/>
      <c r="B92" s="305" t="s">
        <v>247</v>
      </c>
      <c r="C92" s="306"/>
      <c r="D92" s="307"/>
      <c r="E92" s="308"/>
      <c r="F92" s="309"/>
      <c r="G92" s="310"/>
      <c r="H92" s="189"/>
      <c r="I92" s="189"/>
      <c r="J92" s="189"/>
      <c r="K92" s="189"/>
      <c r="L92" s="190"/>
      <c r="M92" s="207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>
        <v>0</v>
      </c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4"/>
      <c r="B93" s="305" t="s">
        <v>248</v>
      </c>
      <c r="C93" s="306"/>
      <c r="D93" s="307"/>
      <c r="E93" s="308"/>
      <c r="F93" s="309"/>
      <c r="G93" s="310"/>
      <c r="H93" s="189"/>
      <c r="I93" s="189"/>
      <c r="J93" s="189"/>
      <c r="K93" s="189"/>
      <c r="L93" s="190"/>
      <c r="M93" s="207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>
        <v>1</v>
      </c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5">
        <v>24</v>
      </c>
      <c r="B94" s="176" t="s">
        <v>249</v>
      </c>
      <c r="C94" s="242" t="s">
        <v>1624</v>
      </c>
      <c r="D94" s="180" t="s">
        <v>214</v>
      </c>
      <c r="E94" s="184">
        <v>6.17</v>
      </c>
      <c r="F94" s="191"/>
      <c r="G94" s="189">
        <f>ROUND(E94*F94,2)</f>
        <v>0</v>
      </c>
      <c r="H94" s="189">
        <v>0.21215000000000001</v>
      </c>
      <c r="I94" s="189">
        <f>ROUND(E94*H94,2)</f>
        <v>1.31</v>
      </c>
      <c r="J94" s="189">
        <v>0</v>
      </c>
      <c r="K94" s="189">
        <f>ROUND(E94*J94,2)</f>
        <v>0</v>
      </c>
      <c r="L94" s="190" t="s">
        <v>218</v>
      </c>
      <c r="M94" s="207" t="s">
        <v>193</v>
      </c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 t="s">
        <v>194</v>
      </c>
      <c r="AF94" s="165"/>
      <c r="AG94" s="165"/>
      <c r="AH94" s="165"/>
      <c r="AI94" s="165"/>
      <c r="AJ94" s="165"/>
      <c r="AK94" s="165"/>
      <c r="AL94" s="165"/>
      <c r="AM94" s="165">
        <v>21</v>
      </c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4"/>
      <c r="B95" s="177"/>
      <c r="C95" s="201" t="s">
        <v>250</v>
      </c>
      <c r="D95" s="181"/>
      <c r="E95" s="185">
        <v>6.17</v>
      </c>
      <c r="F95" s="189"/>
      <c r="G95" s="189"/>
      <c r="H95" s="189"/>
      <c r="I95" s="189"/>
      <c r="J95" s="189"/>
      <c r="K95" s="189"/>
      <c r="L95" s="190"/>
      <c r="M95" s="207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4"/>
      <c r="B96" s="177"/>
      <c r="C96" s="300"/>
      <c r="D96" s="301"/>
      <c r="E96" s="302"/>
      <c r="F96" s="303"/>
      <c r="G96" s="304"/>
      <c r="H96" s="189"/>
      <c r="I96" s="189"/>
      <c r="J96" s="189"/>
      <c r="K96" s="189"/>
      <c r="L96" s="190"/>
      <c r="M96" s="207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4"/>
      <c r="B97" s="305" t="s">
        <v>247</v>
      </c>
      <c r="C97" s="306"/>
      <c r="D97" s="307"/>
      <c r="E97" s="308"/>
      <c r="F97" s="309"/>
      <c r="G97" s="310"/>
      <c r="H97" s="189"/>
      <c r="I97" s="189"/>
      <c r="J97" s="189"/>
      <c r="K97" s="189"/>
      <c r="L97" s="190"/>
      <c r="M97" s="207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>
        <v>0</v>
      </c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4"/>
      <c r="B98" s="305" t="s">
        <v>248</v>
      </c>
      <c r="C98" s="306"/>
      <c r="D98" s="307"/>
      <c r="E98" s="308"/>
      <c r="F98" s="309"/>
      <c r="G98" s="310"/>
      <c r="H98" s="189"/>
      <c r="I98" s="189"/>
      <c r="J98" s="189"/>
      <c r="K98" s="189"/>
      <c r="L98" s="190"/>
      <c r="M98" s="20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>
        <v>1</v>
      </c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5">
        <v>25</v>
      </c>
      <c r="B99" s="176" t="s">
        <v>249</v>
      </c>
      <c r="C99" s="242" t="s">
        <v>1625</v>
      </c>
      <c r="D99" s="180" t="s">
        <v>214</v>
      </c>
      <c r="E99" s="184">
        <v>18.14</v>
      </c>
      <c r="F99" s="191"/>
      <c r="G99" s="189">
        <f>ROUND(E99*F99,2)</f>
        <v>0</v>
      </c>
      <c r="H99" s="189">
        <v>0.21215000000000001</v>
      </c>
      <c r="I99" s="189">
        <f>ROUND(E99*H99,2)</f>
        <v>3.85</v>
      </c>
      <c r="J99" s="189">
        <v>0</v>
      </c>
      <c r="K99" s="189">
        <f>ROUND(E99*J99,2)</f>
        <v>0</v>
      </c>
      <c r="L99" s="190" t="s">
        <v>218</v>
      </c>
      <c r="M99" s="207" t="s">
        <v>193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 t="s">
        <v>194</v>
      </c>
      <c r="AF99" s="165"/>
      <c r="AG99" s="165"/>
      <c r="AH99" s="165"/>
      <c r="AI99" s="165"/>
      <c r="AJ99" s="165"/>
      <c r="AK99" s="165"/>
      <c r="AL99" s="165"/>
      <c r="AM99" s="165">
        <v>21</v>
      </c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4"/>
      <c r="B100" s="177"/>
      <c r="C100" s="201" t="s">
        <v>251</v>
      </c>
      <c r="D100" s="181"/>
      <c r="E100" s="185">
        <v>18.14</v>
      </c>
      <c r="F100" s="189"/>
      <c r="G100" s="189"/>
      <c r="H100" s="189"/>
      <c r="I100" s="189"/>
      <c r="J100" s="189"/>
      <c r="K100" s="189"/>
      <c r="L100" s="190"/>
      <c r="M100" s="207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4"/>
      <c r="B101" s="177"/>
      <c r="C101" s="300"/>
      <c r="D101" s="301"/>
      <c r="E101" s="302"/>
      <c r="F101" s="303"/>
      <c r="G101" s="304"/>
      <c r="H101" s="189"/>
      <c r="I101" s="189"/>
      <c r="J101" s="189"/>
      <c r="K101" s="189"/>
      <c r="L101" s="190"/>
      <c r="M101" s="207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204"/>
      <c r="B102" s="305" t="s">
        <v>247</v>
      </c>
      <c r="C102" s="306"/>
      <c r="D102" s="307"/>
      <c r="E102" s="308"/>
      <c r="F102" s="309"/>
      <c r="G102" s="310"/>
      <c r="H102" s="189"/>
      <c r="I102" s="189"/>
      <c r="J102" s="189"/>
      <c r="K102" s="189"/>
      <c r="L102" s="190"/>
      <c r="M102" s="207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>
        <v>0</v>
      </c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204"/>
      <c r="B103" s="305" t="s">
        <v>248</v>
      </c>
      <c r="C103" s="306"/>
      <c r="D103" s="307"/>
      <c r="E103" s="308"/>
      <c r="F103" s="309"/>
      <c r="G103" s="310"/>
      <c r="H103" s="189"/>
      <c r="I103" s="189"/>
      <c r="J103" s="189"/>
      <c r="K103" s="189"/>
      <c r="L103" s="190"/>
      <c r="M103" s="207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>
        <v>1</v>
      </c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5">
        <v>26</v>
      </c>
      <c r="B104" s="176" t="s">
        <v>249</v>
      </c>
      <c r="C104" s="242" t="s">
        <v>1626</v>
      </c>
      <c r="D104" s="180" t="s">
        <v>214</v>
      </c>
      <c r="E104" s="184">
        <v>18.14</v>
      </c>
      <c r="F104" s="191"/>
      <c r="G104" s="189">
        <f>ROUND(E104*F104,2)</f>
        <v>0</v>
      </c>
      <c r="H104" s="189">
        <v>0.21215000000000001</v>
      </c>
      <c r="I104" s="189">
        <f>ROUND(E104*H104,2)</f>
        <v>3.85</v>
      </c>
      <c r="J104" s="189">
        <v>0</v>
      </c>
      <c r="K104" s="189">
        <f>ROUND(E104*J104,2)</f>
        <v>0</v>
      </c>
      <c r="L104" s="190" t="s">
        <v>218</v>
      </c>
      <c r="M104" s="207" t="s">
        <v>193</v>
      </c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 t="s">
        <v>194</v>
      </c>
      <c r="AF104" s="165"/>
      <c r="AG104" s="165"/>
      <c r="AH104" s="165"/>
      <c r="AI104" s="165"/>
      <c r="AJ104" s="165"/>
      <c r="AK104" s="165"/>
      <c r="AL104" s="165"/>
      <c r="AM104" s="165">
        <v>21</v>
      </c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4"/>
      <c r="B105" s="177"/>
      <c r="C105" s="201" t="s">
        <v>251</v>
      </c>
      <c r="D105" s="181"/>
      <c r="E105" s="185">
        <v>18.14</v>
      </c>
      <c r="F105" s="189"/>
      <c r="G105" s="189"/>
      <c r="H105" s="189"/>
      <c r="I105" s="189"/>
      <c r="J105" s="189"/>
      <c r="K105" s="189"/>
      <c r="L105" s="190"/>
      <c r="M105" s="207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4"/>
      <c r="B106" s="177"/>
      <c r="C106" s="300"/>
      <c r="D106" s="301"/>
      <c r="E106" s="302"/>
      <c r="F106" s="303"/>
      <c r="G106" s="304"/>
      <c r="H106" s="189"/>
      <c r="I106" s="189"/>
      <c r="J106" s="189"/>
      <c r="K106" s="189"/>
      <c r="L106" s="190"/>
      <c r="M106" s="207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204"/>
      <c r="B107" s="305" t="s">
        <v>247</v>
      </c>
      <c r="C107" s="306"/>
      <c r="D107" s="307"/>
      <c r="E107" s="308"/>
      <c r="F107" s="309"/>
      <c r="G107" s="310"/>
      <c r="H107" s="189"/>
      <c r="I107" s="189"/>
      <c r="J107" s="189"/>
      <c r="K107" s="189"/>
      <c r="L107" s="190"/>
      <c r="M107" s="207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>
        <v>0</v>
      </c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4"/>
      <c r="B108" s="305" t="s">
        <v>248</v>
      </c>
      <c r="C108" s="306"/>
      <c r="D108" s="307"/>
      <c r="E108" s="308"/>
      <c r="F108" s="309"/>
      <c r="G108" s="310"/>
      <c r="H108" s="189"/>
      <c r="I108" s="189"/>
      <c r="J108" s="189"/>
      <c r="K108" s="189"/>
      <c r="L108" s="190"/>
      <c r="M108" s="207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>
        <v>1</v>
      </c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5">
        <v>27</v>
      </c>
      <c r="B109" s="176" t="s">
        <v>249</v>
      </c>
      <c r="C109" s="242" t="s">
        <v>1627</v>
      </c>
      <c r="D109" s="180" t="s">
        <v>214</v>
      </c>
      <c r="E109" s="184">
        <v>18.14</v>
      </c>
      <c r="F109" s="191"/>
      <c r="G109" s="189">
        <f>ROUND(E109*F109,2)</f>
        <v>0</v>
      </c>
      <c r="H109" s="189">
        <v>0.21215000000000001</v>
      </c>
      <c r="I109" s="189">
        <f>ROUND(E109*H109,2)</f>
        <v>3.85</v>
      </c>
      <c r="J109" s="189">
        <v>0</v>
      </c>
      <c r="K109" s="189">
        <f>ROUND(E109*J109,2)</f>
        <v>0</v>
      </c>
      <c r="L109" s="190" t="s">
        <v>218</v>
      </c>
      <c r="M109" s="207" t="s">
        <v>193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194</v>
      </c>
      <c r="AF109" s="165"/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4"/>
      <c r="B110" s="177"/>
      <c r="C110" s="201" t="s">
        <v>251</v>
      </c>
      <c r="D110" s="181"/>
      <c r="E110" s="185">
        <v>18.14</v>
      </c>
      <c r="F110" s="189"/>
      <c r="G110" s="189"/>
      <c r="H110" s="189"/>
      <c r="I110" s="189"/>
      <c r="J110" s="189"/>
      <c r="K110" s="189"/>
      <c r="L110" s="190"/>
      <c r="M110" s="207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4"/>
      <c r="B111" s="177"/>
      <c r="C111" s="300"/>
      <c r="D111" s="301"/>
      <c r="E111" s="302"/>
      <c r="F111" s="303"/>
      <c r="G111" s="304"/>
      <c r="H111" s="189"/>
      <c r="I111" s="189"/>
      <c r="J111" s="189"/>
      <c r="K111" s="189"/>
      <c r="L111" s="190"/>
      <c r="M111" s="207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4"/>
      <c r="B112" s="305" t="s">
        <v>252</v>
      </c>
      <c r="C112" s="306"/>
      <c r="D112" s="307"/>
      <c r="E112" s="308"/>
      <c r="F112" s="309"/>
      <c r="G112" s="310"/>
      <c r="H112" s="189"/>
      <c r="I112" s="189"/>
      <c r="J112" s="189"/>
      <c r="K112" s="189"/>
      <c r="L112" s="190"/>
      <c r="M112" s="207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>
        <v>0</v>
      </c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ht="22.5" outlineLevel="1" x14ac:dyDescent="0.2">
      <c r="A113" s="204"/>
      <c r="B113" s="305" t="s">
        <v>253</v>
      </c>
      <c r="C113" s="306"/>
      <c r="D113" s="307"/>
      <c r="E113" s="308"/>
      <c r="F113" s="309"/>
      <c r="G113" s="310"/>
      <c r="H113" s="189"/>
      <c r="I113" s="189"/>
      <c r="J113" s="189"/>
      <c r="K113" s="189"/>
      <c r="L113" s="190"/>
      <c r="M113" s="207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198</v>
      </c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8" t="str">
        <f>B113</f>
        <v>vytvoření požlábku v ohybu izolace vodorovné na svislou, se zatřenou cementovou omítkou z malty MC 10 tloušťky 20 mm pod izolaci a včetně penetračního nátěru a izolace pásem Bitagit a včetně její ochrany cementovou maltou o tloušťce 25 mm.</v>
      </c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5">
        <v>28</v>
      </c>
      <c r="B114" s="176" t="s">
        <v>254</v>
      </c>
      <c r="C114" s="242" t="s">
        <v>1628</v>
      </c>
      <c r="D114" s="180" t="s">
        <v>214</v>
      </c>
      <c r="E114" s="184">
        <v>9.15</v>
      </c>
      <c r="F114" s="191"/>
      <c r="G114" s="189">
        <f>ROUND(E114*F114,2)</f>
        <v>0</v>
      </c>
      <c r="H114" s="189">
        <v>0.37570999999999999</v>
      </c>
      <c r="I114" s="189">
        <f>ROUND(E114*H114,2)</f>
        <v>3.44</v>
      </c>
      <c r="J114" s="189">
        <v>0</v>
      </c>
      <c r="K114" s="189">
        <f>ROUND(E114*J114,2)</f>
        <v>0</v>
      </c>
      <c r="L114" s="190" t="s">
        <v>192</v>
      </c>
      <c r="M114" s="207" t="s">
        <v>193</v>
      </c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 t="s">
        <v>194</v>
      </c>
      <c r="AF114" s="165"/>
      <c r="AG114" s="165"/>
      <c r="AH114" s="165"/>
      <c r="AI114" s="165"/>
      <c r="AJ114" s="165"/>
      <c r="AK114" s="165"/>
      <c r="AL114" s="165"/>
      <c r="AM114" s="165">
        <v>21</v>
      </c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4"/>
      <c r="B115" s="177"/>
      <c r="C115" s="300"/>
      <c r="D115" s="301"/>
      <c r="E115" s="302"/>
      <c r="F115" s="303"/>
      <c r="G115" s="304"/>
      <c r="H115" s="189"/>
      <c r="I115" s="189"/>
      <c r="J115" s="189"/>
      <c r="K115" s="189"/>
      <c r="L115" s="190"/>
      <c r="M115" s="207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4"/>
      <c r="B116" s="305" t="s">
        <v>247</v>
      </c>
      <c r="C116" s="306"/>
      <c r="D116" s="307"/>
      <c r="E116" s="308"/>
      <c r="F116" s="309"/>
      <c r="G116" s="310"/>
      <c r="H116" s="189"/>
      <c r="I116" s="189"/>
      <c r="J116" s="189"/>
      <c r="K116" s="189"/>
      <c r="L116" s="190"/>
      <c r="M116" s="207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>
        <v>0</v>
      </c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4"/>
      <c r="B117" s="305" t="s">
        <v>255</v>
      </c>
      <c r="C117" s="306"/>
      <c r="D117" s="307"/>
      <c r="E117" s="308"/>
      <c r="F117" s="309"/>
      <c r="G117" s="310"/>
      <c r="H117" s="189"/>
      <c r="I117" s="189"/>
      <c r="J117" s="189"/>
      <c r="K117" s="189"/>
      <c r="L117" s="190"/>
      <c r="M117" s="207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>
        <v>1</v>
      </c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5">
        <v>29</v>
      </c>
      <c r="B118" s="176" t="s">
        <v>256</v>
      </c>
      <c r="C118" s="242" t="s">
        <v>1629</v>
      </c>
      <c r="D118" s="180" t="s">
        <v>191</v>
      </c>
      <c r="E118" s="184">
        <v>1.4456</v>
      </c>
      <c r="F118" s="191"/>
      <c r="G118" s="189">
        <f>ROUND(E118*F118,2)</f>
        <v>0</v>
      </c>
      <c r="H118" s="189">
        <v>1.9535199999999999</v>
      </c>
      <c r="I118" s="189">
        <f>ROUND(E118*H118,2)</f>
        <v>2.82</v>
      </c>
      <c r="J118" s="189">
        <v>0</v>
      </c>
      <c r="K118" s="189">
        <f>ROUND(E118*J118,2)</f>
        <v>0</v>
      </c>
      <c r="L118" s="190" t="s">
        <v>218</v>
      </c>
      <c r="M118" s="207" t="s">
        <v>193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 t="s">
        <v>194</v>
      </c>
      <c r="AF118" s="165"/>
      <c r="AG118" s="165"/>
      <c r="AH118" s="165"/>
      <c r="AI118" s="165"/>
      <c r="AJ118" s="165"/>
      <c r="AK118" s="165"/>
      <c r="AL118" s="165"/>
      <c r="AM118" s="165">
        <v>21</v>
      </c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4"/>
      <c r="B119" s="177"/>
      <c r="C119" s="201" t="s">
        <v>257</v>
      </c>
      <c r="D119" s="181"/>
      <c r="E119" s="185">
        <v>1.45</v>
      </c>
      <c r="F119" s="189"/>
      <c r="G119" s="189"/>
      <c r="H119" s="189"/>
      <c r="I119" s="189"/>
      <c r="J119" s="189"/>
      <c r="K119" s="189"/>
      <c r="L119" s="190"/>
      <c r="M119" s="207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4"/>
      <c r="B120" s="177"/>
      <c r="C120" s="300"/>
      <c r="D120" s="301"/>
      <c r="E120" s="302"/>
      <c r="F120" s="303"/>
      <c r="G120" s="304"/>
      <c r="H120" s="189"/>
      <c r="I120" s="189"/>
      <c r="J120" s="189"/>
      <c r="K120" s="189"/>
      <c r="L120" s="190"/>
      <c r="M120" s="207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5">
        <v>30</v>
      </c>
      <c r="B121" s="176" t="s">
        <v>258</v>
      </c>
      <c r="C121" s="242" t="s">
        <v>259</v>
      </c>
      <c r="D121" s="180" t="s">
        <v>191</v>
      </c>
      <c r="E121" s="184">
        <v>1.6053999999999999</v>
      </c>
      <c r="F121" s="191"/>
      <c r="G121" s="189">
        <f>ROUND(E121*F121,2)</f>
        <v>0</v>
      </c>
      <c r="H121" s="189">
        <v>3.00265</v>
      </c>
      <c r="I121" s="189">
        <f>ROUND(E121*H121,2)</f>
        <v>4.82</v>
      </c>
      <c r="J121" s="189">
        <v>0</v>
      </c>
      <c r="K121" s="189">
        <f>ROUND(E121*J121,2)</f>
        <v>0</v>
      </c>
      <c r="L121" s="190"/>
      <c r="M121" s="207" t="s">
        <v>232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 t="s">
        <v>233</v>
      </c>
      <c r="AF121" s="165" t="s">
        <v>234</v>
      </c>
      <c r="AG121" s="165"/>
      <c r="AH121" s="165"/>
      <c r="AI121" s="165"/>
      <c r="AJ121" s="165"/>
      <c r="AK121" s="165"/>
      <c r="AL121" s="165"/>
      <c r="AM121" s="165">
        <v>21</v>
      </c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4"/>
      <c r="B122" s="177"/>
      <c r="C122" s="201" t="s">
        <v>260</v>
      </c>
      <c r="D122" s="181"/>
      <c r="E122" s="185">
        <v>1.61</v>
      </c>
      <c r="F122" s="189"/>
      <c r="G122" s="189"/>
      <c r="H122" s="189"/>
      <c r="I122" s="189"/>
      <c r="J122" s="189"/>
      <c r="K122" s="189"/>
      <c r="L122" s="190"/>
      <c r="M122" s="207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4"/>
      <c r="B123" s="177"/>
      <c r="C123" s="300"/>
      <c r="D123" s="301"/>
      <c r="E123" s="302"/>
      <c r="F123" s="303"/>
      <c r="G123" s="304"/>
      <c r="H123" s="189"/>
      <c r="I123" s="189"/>
      <c r="J123" s="189"/>
      <c r="K123" s="189"/>
      <c r="L123" s="190"/>
      <c r="M123" s="207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4"/>
      <c r="B124" s="305" t="s">
        <v>261</v>
      </c>
      <c r="C124" s="306"/>
      <c r="D124" s="307"/>
      <c r="E124" s="308"/>
      <c r="F124" s="309"/>
      <c r="G124" s="310"/>
      <c r="H124" s="189"/>
      <c r="I124" s="189"/>
      <c r="J124" s="189"/>
      <c r="K124" s="189"/>
      <c r="L124" s="190"/>
      <c r="M124" s="207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>
        <v>0</v>
      </c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204"/>
      <c r="B125" s="305" t="s">
        <v>262</v>
      </c>
      <c r="C125" s="306"/>
      <c r="D125" s="307"/>
      <c r="E125" s="308"/>
      <c r="F125" s="309"/>
      <c r="G125" s="310"/>
      <c r="H125" s="189"/>
      <c r="I125" s="189"/>
      <c r="J125" s="189"/>
      <c r="K125" s="189"/>
      <c r="L125" s="190"/>
      <c r="M125" s="207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>
        <v>1</v>
      </c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4"/>
      <c r="B126" s="305" t="s">
        <v>263</v>
      </c>
      <c r="C126" s="306"/>
      <c r="D126" s="307"/>
      <c r="E126" s="308"/>
      <c r="F126" s="309"/>
      <c r="G126" s="310"/>
      <c r="H126" s="189"/>
      <c r="I126" s="189"/>
      <c r="J126" s="189"/>
      <c r="K126" s="189"/>
      <c r="L126" s="190"/>
      <c r="M126" s="207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>
        <v>2</v>
      </c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5">
        <v>31</v>
      </c>
      <c r="B127" s="176" t="s">
        <v>264</v>
      </c>
      <c r="C127" s="242" t="s">
        <v>1630</v>
      </c>
      <c r="D127" s="180" t="s">
        <v>214</v>
      </c>
      <c r="E127" s="184">
        <v>23.13</v>
      </c>
      <c r="F127" s="191"/>
      <c r="G127" s="189">
        <f>ROUND(E127*F127,2)</f>
        <v>0</v>
      </c>
      <c r="H127" s="189">
        <v>2.5819999999999999E-2</v>
      </c>
      <c r="I127" s="189">
        <f>ROUND(E127*H127,2)</f>
        <v>0.6</v>
      </c>
      <c r="J127" s="189">
        <v>0</v>
      </c>
      <c r="K127" s="189">
        <f>ROUND(E127*J127,2)</f>
        <v>0</v>
      </c>
      <c r="L127" s="190" t="s">
        <v>218</v>
      </c>
      <c r="M127" s="207" t="s">
        <v>193</v>
      </c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 t="s">
        <v>194</v>
      </c>
      <c r="AF127" s="165"/>
      <c r="AG127" s="165"/>
      <c r="AH127" s="165"/>
      <c r="AI127" s="165"/>
      <c r="AJ127" s="165"/>
      <c r="AK127" s="165"/>
      <c r="AL127" s="165"/>
      <c r="AM127" s="165">
        <v>21</v>
      </c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4"/>
      <c r="B128" s="177"/>
      <c r="C128" s="300"/>
      <c r="D128" s="301"/>
      <c r="E128" s="302"/>
      <c r="F128" s="303"/>
      <c r="G128" s="304"/>
      <c r="H128" s="189"/>
      <c r="I128" s="189"/>
      <c r="J128" s="189"/>
      <c r="K128" s="189"/>
      <c r="L128" s="190"/>
      <c r="M128" s="207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4"/>
      <c r="B129" s="305" t="s">
        <v>265</v>
      </c>
      <c r="C129" s="306"/>
      <c r="D129" s="307"/>
      <c r="E129" s="308"/>
      <c r="F129" s="309"/>
      <c r="G129" s="310"/>
      <c r="H129" s="189"/>
      <c r="I129" s="189"/>
      <c r="J129" s="189"/>
      <c r="K129" s="189"/>
      <c r="L129" s="190"/>
      <c r="M129" s="207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>
        <v>0</v>
      </c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4"/>
      <c r="B130" s="305" t="s">
        <v>266</v>
      </c>
      <c r="C130" s="306"/>
      <c r="D130" s="307"/>
      <c r="E130" s="308"/>
      <c r="F130" s="309"/>
      <c r="G130" s="310"/>
      <c r="H130" s="189"/>
      <c r="I130" s="189"/>
      <c r="J130" s="189"/>
      <c r="K130" s="189"/>
      <c r="L130" s="190"/>
      <c r="M130" s="207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198</v>
      </c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4"/>
      <c r="B131" s="305" t="s">
        <v>267</v>
      </c>
      <c r="C131" s="306"/>
      <c r="D131" s="307"/>
      <c r="E131" s="308"/>
      <c r="F131" s="309"/>
      <c r="G131" s="310"/>
      <c r="H131" s="189"/>
      <c r="I131" s="189"/>
      <c r="J131" s="189"/>
      <c r="K131" s="189"/>
      <c r="L131" s="190"/>
      <c r="M131" s="207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>
        <v>1</v>
      </c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5">
        <v>32</v>
      </c>
      <c r="B132" s="176" t="s">
        <v>268</v>
      </c>
      <c r="C132" s="242" t="s">
        <v>1631</v>
      </c>
      <c r="D132" s="180" t="s">
        <v>214</v>
      </c>
      <c r="E132" s="184">
        <v>202.82499999999999</v>
      </c>
      <c r="F132" s="191"/>
      <c r="G132" s="189">
        <f>ROUND(E132*F132,2)</f>
        <v>0</v>
      </c>
      <c r="H132" s="189">
        <v>5.0630000000000001E-2</v>
      </c>
      <c r="I132" s="189">
        <f>ROUND(E132*H132,2)</f>
        <v>10.27</v>
      </c>
      <c r="J132" s="189">
        <v>0</v>
      </c>
      <c r="K132" s="189">
        <f>ROUND(E132*J132,2)</f>
        <v>0</v>
      </c>
      <c r="L132" s="190" t="s">
        <v>218</v>
      </c>
      <c r="M132" s="207" t="s">
        <v>193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194</v>
      </c>
      <c r="AF132" s="165"/>
      <c r="AG132" s="165"/>
      <c r="AH132" s="165"/>
      <c r="AI132" s="165"/>
      <c r="AJ132" s="165"/>
      <c r="AK132" s="165"/>
      <c r="AL132" s="165"/>
      <c r="AM132" s="165">
        <v>21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204"/>
      <c r="B133" s="177"/>
      <c r="C133" s="201" t="s">
        <v>269</v>
      </c>
      <c r="D133" s="181"/>
      <c r="E133" s="185">
        <v>202.82</v>
      </c>
      <c r="F133" s="189"/>
      <c r="G133" s="189"/>
      <c r="H133" s="189"/>
      <c r="I133" s="189"/>
      <c r="J133" s="189"/>
      <c r="K133" s="189"/>
      <c r="L133" s="190"/>
      <c r="M133" s="207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204"/>
      <c r="B134" s="177"/>
      <c r="C134" s="300"/>
      <c r="D134" s="301"/>
      <c r="E134" s="302"/>
      <c r="F134" s="303"/>
      <c r="G134" s="304"/>
      <c r="H134" s="189"/>
      <c r="I134" s="189"/>
      <c r="J134" s="189"/>
      <c r="K134" s="189"/>
      <c r="L134" s="190"/>
      <c r="M134" s="207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4"/>
      <c r="B135" s="305" t="s">
        <v>265</v>
      </c>
      <c r="C135" s="306"/>
      <c r="D135" s="307"/>
      <c r="E135" s="308"/>
      <c r="F135" s="309"/>
      <c r="G135" s="310"/>
      <c r="H135" s="189"/>
      <c r="I135" s="189"/>
      <c r="J135" s="189"/>
      <c r="K135" s="189"/>
      <c r="L135" s="190"/>
      <c r="M135" s="207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>
        <v>0</v>
      </c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4"/>
      <c r="B136" s="305" t="s">
        <v>266</v>
      </c>
      <c r="C136" s="306"/>
      <c r="D136" s="307"/>
      <c r="E136" s="308"/>
      <c r="F136" s="309"/>
      <c r="G136" s="310"/>
      <c r="H136" s="189"/>
      <c r="I136" s="189"/>
      <c r="J136" s="189"/>
      <c r="K136" s="189"/>
      <c r="L136" s="190"/>
      <c r="M136" s="207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 t="s">
        <v>198</v>
      </c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4"/>
      <c r="B137" s="305" t="s">
        <v>267</v>
      </c>
      <c r="C137" s="306"/>
      <c r="D137" s="307"/>
      <c r="E137" s="308"/>
      <c r="F137" s="309"/>
      <c r="G137" s="310"/>
      <c r="H137" s="189"/>
      <c r="I137" s="189"/>
      <c r="J137" s="189"/>
      <c r="K137" s="189"/>
      <c r="L137" s="190"/>
      <c r="M137" s="207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>
        <v>1</v>
      </c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205">
        <v>33</v>
      </c>
      <c r="B138" s="176" t="s">
        <v>268</v>
      </c>
      <c r="C138" s="242" t="s">
        <v>1632</v>
      </c>
      <c r="D138" s="180" t="s">
        <v>214</v>
      </c>
      <c r="E138" s="184">
        <v>3.7210000000000001</v>
      </c>
      <c r="F138" s="191"/>
      <c r="G138" s="189">
        <f>ROUND(E138*F138,2)</f>
        <v>0</v>
      </c>
      <c r="H138" s="189">
        <v>5.0630000000000001E-2</v>
      </c>
      <c r="I138" s="189">
        <f>ROUND(E138*H138,2)</f>
        <v>0.19</v>
      </c>
      <c r="J138" s="189">
        <v>0</v>
      </c>
      <c r="K138" s="189">
        <f>ROUND(E138*J138,2)</f>
        <v>0</v>
      </c>
      <c r="L138" s="190" t="s">
        <v>218</v>
      </c>
      <c r="M138" s="207" t="s">
        <v>193</v>
      </c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 t="s">
        <v>194</v>
      </c>
      <c r="AF138" s="165"/>
      <c r="AG138" s="165"/>
      <c r="AH138" s="165"/>
      <c r="AI138" s="165"/>
      <c r="AJ138" s="165"/>
      <c r="AK138" s="165"/>
      <c r="AL138" s="165"/>
      <c r="AM138" s="165">
        <v>21</v>
      </c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204"/>
      <c r="B139" s="177"/>
      <c r="C139" s="201" t="s">
        <v>270</v>
      </c>
      <c r="D139" s="181"/>
      <c r="E139" s="185">
        <v>3.72</v>
      </c>
      <c r="F139" s="189"/>
      <c r="G139" s="189"/>
      <c r="H139" s="189"/>
      <c r="I139" s="189"/>
      <c r="J139" s="189"/>
      <c r="K139" s="189"/>
      <c r="L139" s="190"/>
      <c r="M139" s="207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4"/>
      <c r="B140" s="177"/>
      <c r="C140" s="300"/>
      <c r="D140" s="301"/>
      <c r="E140" s="302"/>
      <c r="F140" s="303"/>
      <c r="G140" s="304"/>
      <c r="H140" s="189"/>
      <c r="I140" s="189"/>
      <c r="J140" s="189"/>
      <c r="K140" s="189"/>
      <c r="L140" s="190"/>
      <c r="M140" s="207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4"/>
      <c r="B141" s="305" t="s">
        <v>265</v>
      </c>
      <c r="C141" s="306"/>
      <c r="D141" s="307"/>
      <c r="E141" s="308"/>
      <c r="F141" s="309"/>
      <c r="G141" s="310"/>
      <c r="H141" s="189"/>
      <c r="I141" s="189"/>
      <c r="J141" s="189"/>
      <c r="K141" s="189"/>
      <c r="L141" s="190"/>
      <c r="M141" s="207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>
        <v>0</v>
      </c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4"/>
      <c r="B142" s="305" t="s">
        <v>266</v>
      </c>
      <c r="C142" s="306"/>
      <c r="D142" s="307"/>
      <c r="E142" s="308"/>
      <c r="F142" s="309"/>
      <c r="G142" s="310"/>
      <c r="H142" s="189"/>
      <c r="I142" s="189"/>
      <c r="J142" s="189"/>
      <c r="K142" s="189"/>
      <c r="L142" s="190"/>
      <c r="M142" s="207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 t="s">
        <v>198</v>
      </c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4"/>
      <c r="B143" s="305" t="s">
        <v>267</v>
      </c>
      <c r="C143" s="306"/>
      <c r="D143" s="307"/>
      <c r="E143" s="308"/>
      <c r="F143" s="309"/>
      <c r="G143" s="310"/>
      <c r="H143" s="189"/>
      <c r="I143" s="189"/>
      <c r="J143" s="189"/>
      <c r="K143" s="189"/>
      <c r="L143" s="190"/>
      <c r="M143" s="207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>
        <v>1</v>
      </c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5">
        <v>34</v>
      </c>
      <c r="B144" s="176" t="s">
        <v>268</v>
      </c>
      <c r="C144" s="242" t="s">
        <v>1633</v>
      </c>
      <c r="D144" s="180" t="s">
        <v>214</v>
      </c>
      <c r="E144" s="184">
        <v>202.82499999999999</v>
      </c>
      <c r="F144" s="191"/>
      <c r="G144" s="189">
        <f>ROUND(E144*F144,2)</f>
        <v>0</v>
      </c>
      <c r="H144" s="189">
        <v>5.0630000000000001E-2</v>
      </c>
      <c r="I144" s="189">
        <f>ROUND(E144*H144,2)</f>
        <v>10.27</v>
      </c>
      <c r="J144" s="189">
        <v>0</v>
      </c>
      <c r="K144" s="189">
        <f>ROUND(E144*J144,2)</f>
        <v>0</v>
      </c>
      <c r="L144" s="190" t="s">
        <v>218</v>
      </c>
      <c r="M144" s="207" t="s">
        <v>193</v>
      </c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 t="s">
        <v>194</v>
      </c>
      <c r="AF144" s="165"/>
      <c r="AG144" s="165"/>
      <c r="AH144" s="165"/>
      <c r="AI144" s="165"/>
      <c r="AJ144" s="165"/>
      <c r="AK144" s="165"/>
      <c r="AL144" s="165"/>
      <c r="AM144" s="165">
        <v>21</v>
      </c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4"/>
      <c r="B145" s="177"/>
      <c r="C145" s="201" t="s">
        <v>269</v>
      </c>
      <c r="D145" s="181"/>
      <c r="E145" s="185">
        <v>202.82</v>
      </c>
      <c r="F145" s="189"/>
      <c r="G145" s="189"/>
      <c r="H145" s="189"/>
      <c r="I145" s="189"/>
      <c r="J145" s="189"/>
      <c r="K145" s="189"/>
      <c r="L145" s="190"/>
      <c r="M145" s="207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204"/>
      <c r="B146" s="177"/>
      <c r="C146" s="300"/>
      <c r="D146" s="301"/>
      <c r="E146" s="302"/>
      <c r="F146" s="303"/>
      <c r="G146" s="304"/>
      <c r="H146" s="189"/>
      <c r="I146" s="189"/>
      <c r="J146" s="189"/>
      <c r="K146" s="189"/>
      <c r="L146" s="190"/>
      <c r="M146" s="207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204"/>
      <c r="B147" s="305" t="s">
        <v>265</v>
      </c>
      <c r="C147" s="306"/>
      <c r="D147" s="307"/>
      <c r="E147" s="308"/>
      <c r="F147" s="309"/>
      <c r="G147" s="310"/>
      <c r="H147" s="189"/>
      <c r="I147" s="189"/>
      <c r="J147" s="189"/>
      <c r="K147" s="189"/>
      <c r="L147" s="190"/>
      <c r="M147" s="207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>
        <v>0</v>
      </c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204"/>
      <c r="B148" s="305" t="s">
        <v>266</v>
      </c>
      <c r="C148" s="306"/>
      <c r="D148" s="307"/>
      <c r="E148" s="308"/>
      <c r="F148" s="309"/>
      <c r="G148" s="310"/>
      <c r="H148" s="189"/>
      <c r="I148" s="189"/>
      <c r="J148" s="189"/>
      <c r="K148" s="189"/>
      <c r="L148" s="190"/>
      <c r="M148" s="207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 t="s">
        <v>198</v>
      </c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204"/>
      <c r="B149" s="305" t="s">
        <v>267</v>
      </c>
      <c r="C149" s="306"/>
      <c r="D149" s="307"/>
      <c r="E149" s="308"/>
      <c r="F149" s="309"/>
      <c r="G149" s="310"/>
      <c r="H149" s="189"/>
      <c r="I149" s="189"/>
      <c r="J149" s="189"/>
      <c r="K149" s="189"/>
      <c r="L149" s="190"/>
      <c r="M149" s="207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>
        <v>1</v>
      </c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205">
        <v>35</v>
      </c>
      <c r="B150" s="176" t="s">
        <v>268</v>
      </c>
      <c r="C150" s="242" t="s">
        <v>1634</v>
      </c>
      <c r="D150" s="180" t="s">
        <v>214</v>
      </c>
      <c r="E150" s="184">
        <v>3.7210000000000001</v>
      </c>
      <c r="F150" s="191"/>
      <c r="G150" s="189">
        <f>ROUND(E150*F150,2)</f>
        <v>0</v>
      </c>
      <c r="H150" s="189">
        <v>5.0630000000000001E-2</v>
      </c>
      <c r="I150" s="189">
        <f>ROUND(E150*H150,2)</f>
        <v>0.19</v>
      </c>
      <c r="J150" s="189">
        <v>0</v>
      </c>
      <c r="K150" s="189">
        <f>ROUND(E150*J150,2)</f>
        <v>0</v>
      </c>
      <c r="L150" s="190" t="s">
        <v>218</v>
      </c>
      <c r="M150" s="207" t="s">
        <v>193</v>
      </c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 t="s">
        <v>194</v>
      </c>
      <c r="AF150" s="165"/>
      <c r="AG150" s="165"/>
      <c r="AH150" s="165"/>
      <c r="AI150" s="165"/>
      <c r="AJ150" s="165"/>
      <c r="AK150" s="165"/>
      <c r="AL150" s="165"/>
      <c r="AM150" s="165">
        <v>21</v>
      </c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204"/>
      <c r="B151" s="177"/>
      <c r="C151" s="201" t="s">
        <v>270</v>
      </c>
      <c r="D151" s="181"/>
      <c r="E151" s="185">
        <v>3.72</v>
      </c>
      <c r="F151" s="189"/>
      <c r="G151" s="189"/>
      <c r="H151" s="189"/>
      <c r="I151" s="189"/>
      <c r="J151" s="189"/>
      <c r="K151" s="189"/>
      <c r="L151" s="190"/>
      <c r="M151" s="207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4"/>
      <c r="B152" s="177"/>
      <c r="C152" s="300"/>
      <c r="D152" s="301"/>
      <c r="E152" s="302"/>
      <c r="F152" s="303"/>
      <c r="G152" s="304"/>
      <c r="H152" s="189"/>
      <c r="I152" s="189"/>
      <c r="J152" s="189"/>
      <c r="K152" s="189"/>
      <c r="L152" s="190"/>
      <c r="M152" s="207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204"/>
      <c r="B153" s="305" t="s">
        <v>265</v>
      </c>
      <c r="C153" s="306"/>
      <c r="D153" s="307"/>
      <c r="E153" s="308"/>
      <c r="F153" s="309"/>
      <c r="G153" s="310"/>
      <c r="H153" s="189"/>
      <c r="I153" s="189"/>
      <c r="J153" s="189"/>
      <c r="K153" s="189"/>
      <c r="L153" s="190"/>
      <c r="M153" s="207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>
        <v>0</v>
      </c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204"/>
      <c r="B154" s="305" t="s">
        <v>266</v>
      </c>
      <c r="C154" s="306"/>
      <c r="D154" s="307"/>
      <c r="E154" s="308"/>
      <c r="F154" s="309"/>
      <c r="G154" s="310"/>
      <c r="H154" s="189"/>
      <c r="I154" s="189"/>
      <c r="J154" s="189"/>
      <c r="K154" s="189"/>
      <c r="L154" s="190"/>
      <c r="M154" s="207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 t="s">
        <v>198</v>
      </c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204"/>
      <c r="B155" s="305" t="s">
        <v>271</v>
      </c>
      <c r="C155" s="306"/>
      <c r="D155" s="307"/>
      <c r="E155" s="308"/>
      <c r="F155" s="309"/>
      <c r="G155" s="310"/>
      <c r="H155" s="189"/>
      <c r="I155" s="189"/>
      <c r="J155" s="189"/>
      <c r="K155" s="189"/>
      <c r="L155" s="190"/>
      <c r="M155" s="207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>
        <v>1</v>
      </c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205">
        <v>36</v>
      </c>
      <c r="B156" s="176" t="s">
        <v>272</v>
      </c>
      <c r="C156" s="242" t="s">
        <v>1635</v>
      </c>
      <c r="D156" s="180" t="s">
        <v>214</v>
      </c>
      <c r="E156" s="184">
        <v>22.9665</v>
      </c>
      <c r="F156" s="191"/>
      <c r="G156" s="189">
        <f>ROUND(E156*F156,2)</f>
        <v>0</v>
      </c>
      <c r="H156" s="189">
        <v>5.2940000000000001E-2</v>
      </c>
      <c r="I156" s="189">
        <f>ROUND(E156*H156,2)</f>
        <v>1.22</v>
      </c>
      <c r="J156" s="189">
        <v>0</v>
      </c>
      <c r="K156" s="189">
        <f>ROUND(E156*J156,2)</f>
        <v>0</v>
      </c>
      <c r="L156" s="190" t="s">
        <v>218</v>
      </c>
      <c r="M156" s="207" t="s">
        <v>193</v>
      </c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 t="s">
        <v>194</v>
      </c>
      <c r="AF156" s="165"/>
      <c r="AG156" s="165"/>
      <c r="AH156" s="165"/>
      <c r="AI156" s="165"/>
      <c r="AJ156" s="165"/>
      <c r="AK156" s="165"/>
      <c r="AL156" s="165"/>
      <c r="AM156" s="165">
        <v>21</v>
      </c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204"/>
      <c r="B157" s="177"/>
      <c r="C157" s="201" t="s">
        <v>273</v>
      </c>
      <c r="D157" s="181"/>
      <c r="E157" s="185">
        <v>22.97</v>
      </c>
      <c r="F157" s="189"/>
      <c r="G157" s="189"/>
      <c r="H157" s="189"/>
      <c r="I157" s="189"/>
      <c r="J157" s="189"/>
      <c r="K157" s="189"/>
      <c r="L157" s="190"/>
      <c r="M157" s="207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204"/>
      <c r="B158" s="177"/>
      <c r="C158" s="300"/>
      <c r="D158" s="301"/>
      <c r="E158" s="302"/>
      <c r="F158" s="303"/>
      <c r="G158" s="304"/>
      <c r="H158" s="189"/>
      <c r="I158" s="189"/>
      <c r="J158" s="189"/>
      <c r="K158" s="189"/>
      <c r="L158" s="190"/>
      <c r="M158" s="207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204"/>
      <c r="B159" s="305" t="s">
        <v>265</v>
      </c>
      <c r="C159" s="306"/>
      <c r="D159" s="307"/>
      <c r="E159" s="308"/>
      <c r="F159" s="309"/>
      <c r="G159" s="310"/>
      <c r="H159" s="189"/>
      <c r="I159" s="189"/>
      <c r="J159" s="189"/>
      <c r="K159" s="189"/>
      <c r="L159" s="190"/>
      <c r="M159" s="207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>
        <v>0</v>
      </c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204"/>
      <c r="B160" s="305" t="s">
        <v>266</v>
      </c>
      <c r="C160" s="306"/>
      <c r="D160" s="307"/>
      <c r="E160" s="308"/>
      <c r="F160" s="309"/>
      <c r="G160" s="310"/>
      <c r="H160" s="189"/>
      <c r="I160" s="189"/>
      <c r="J160" s="189"/>
      <c r="K160" s="189"/>
      <c r="L160" s="190"/>
      <c r="M160" s="207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 t="s">
        <v>198</v>
      </c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204"/>
      <c r="B161" s="305" t="s">
        <v>267</v>
      </c>
      <c r="C161" s="306"/>
      <c r="D161" s="307"/>
      <c r="E161" s="308"/>
      <c r="F161" s="309"/>
      <c r="G161" s="310"/>
      <c r="H161" s="189"/>
      <c r="I161" s="189"/>
      <c r="J161" s="189"/>
      <c r="K161" s="189"/>
      <c r="L161" s="190"/>
      <c r="M161" s="207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>
        <v>1</v>
      </c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205">
        <v>37</v>
      </c>
      <c r="B162" s="176" t="s">
        <v>268</v>
      </c>
      <c r="C162" s="242" t="s">
        <v>1636</v>
      </c>
      <c r="D162" s="180" t="s">
        <v>214</v>
      </c>
      <c r="E162" s="184">
        <v>3.7210000000000001</v>
      </c>
      <c r="F162" s="191"/>
      <c r="G162" s="189">
        <f>ROUND(E162*F162,2)</f>
        <v>0</v>
      </c>
      <c r="H162" s="189">
        <v>5.0630000000000001E-2</v>
      </c>
      <c r="I162" s="189">
        <f>ROUND(E162*H162,2)</f>
        <v>0.19</v>
      </c>
      <c r="J162" s="189">
        <v>0</v>
      </c>
      <c r="K162" s="189">
        <f>ROUND(E162*J162,2)</f>
        <v>0</v>
      </c>
      <c r="L162" s="190" t="s">
        <v>218</v>
      </c>
      <c r="M162" s="207" t="s">
        <v>193</v>
      </c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 t="s">
        <v>194</v>
      </c>
      <c r="AF162" s="165"/>
      <c r="AG162" s="165"/>
      <c r="AH162" s="165"/>
      <c r="AI162" s="165"/>
      <c r="AJ162" s="165"/>
      <c r="AK162" s="165"/>
      <c r="AL162" s="165"/>
      <c r="AM162" s="165">
        <v>21</v>
      </c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204"/>
      <c r="B163" s="177"/>
      <c r="C163" s="201" t="s">
        <v>270</v>
      </c>
      <c r="D163" s="181"/>
      <c r="E163" s="185">
        <v>3.72</v>
      </c>
      <c r="F163" s="189"/>
      <c r="G163" s="189"/>
      <c r="H163" s="189"/>
      <c r="I163" s="189"/>
      <c r="J163" s="189"/>
      <c r="K163" s="189"/>
      <c r="L163" s="190"/>
      <c r="M163" s="207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204"/>
      <c r="B164" s="177"/>
      <c r="C164" s="300"/>
      <c r="D164" s="301"/>
      <c r="E164" s="302"/>
      <c r="F164" s="303"/>
      <c r="G164" s="304"/>
      <c r="H164" s="189"/>
      <c r="I164" s="189"/>
      <c r="J164" s="189"/>
      <c r="K164" s="189"/>
      <c r="L164" s="190"/>
      <c r="M164" s="207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204"/>
      <c r="B165" s="305" t="s">
        <v>265</v>
      </c>
      <c r="C165" s="306"/>
      <c r="D165" s="307"/>
      <c r="E165" s="308"/>
      <c r="F165" s="309"/>
      <c r="G165" s="310"/>
      <c r="H165" s="189"/>
      <c r="I165" s="189"/>
      <c r="J165" s="189"/>
      <c r="K165" s="189"/>
      <c r="L165" s="190"/>
      <c r="M165" s="207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>
        <v>0</v>
      </c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204"/>
      <c r="B166" s="305" t="s">
        <v>266</v>
      </c>
      <c r="C166" s="306"/>
      <c r="D166" s="307"/>
      <c r="E166" s="308"/>
      <c r="F166" s="309"/>
      <c r="G166" s="310"/>
      <c r="H166" s="189"/>
      <c r="I166" s="189"/>
      <c r="J166" s="189"/>
      <c r="K166" s="189"/>
      <c r="L166" s="190"/>
      <c r="M166" s="207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 t="s">
        <v>198</v>
      </c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204"/>
      <c r="B167" s="305" t="s">
        <v>267</v>
      </c>
      <c r="C167" s="306"/>
      <c r="D167" s="307"/>
      <c r="E167" s="308"/>
      <c r="F167" s="309"/>
      <c r="G167" s="310"/>
      <c r="H167" s="189"/>
      <c r="I167" s="189"/>
      <c r="J167" s="189"/>
      <c r="K167" s="189"/>
      <c r="L167" s="190"/>
      <c r="M167" s="207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>
        <v>1</v>
      </c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205">
        <v>38</v>
      </c>
      <c r="B168" s="176" t="s">
        <v>268</v>
      </c>
      <c r="C168" s="242" t="s">
        <v>1637</v>
      </c>
      <c r="D168" s="180" t="s">
        <v>214</v>
      </c>
      <c r="E168" s="184">
        <v>202.82499999999999</v>
      </c>
      <c r="F168" s="191"/>
      <c r="G168" s="189">
        <f>ROUND(E168*F168,2)</f>
        <v>0</v>
      </c>
      <c r="H168" s="189">
        <v>5.0630000000000001E-2</v>
      </c>
      <c r="I168" s="189">
        <f>ROUND(E168*H168,2)</f>
        <v>10.27</v>
      </c>
      <c r="J168" s="189">
        <v>0</v>
      </c>
      <c r="K168" s="189">
        <f>ROUND(E168*J168,2)</f>
        <v>0</v>
      </c>
      <c r="L168" s="190" t="s">
        <v>218</v>
      </c>
      <c r="M168" s="207" t="s">
        <v>193</v>
      </c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 t="s">
        <v>194</v>
      </c>
      <c r="AF168" s="165"/>
      <c r="AG168" s="165"/>
      <c r="AH168" s="165"/>
      <c r="AI168" s="165"/>
      <c r="AJ168" s="165"/>
      <c r="AK168" s="165"/>
      <c r="AL168" s="165"/>
      <c r="AM168" s="165">
        <v>21</v>
      </c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204"/>
      <c r="B169" s="177"/>
      <c r="C169" s="201" t="s">
        <v>269</v>
      </c>
      <c r="D169" s="181"/>
      <c r="E169" s="185">
        <v>202.82</v>
      </c>
      <c r="F169" s="189"/>
      <c r="G169" s="189"/>
      <c r="H169" s="189"/>
      <c r="I169" s="189"/>
      <c r="J169" s="189"/>
      <c r="K169" s="189"/>
      <c r="L169" s="190"/>
      <c r="M169" s="207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204"/>
      <c r="B170" s="177"/>
      <c r="C170" s="300"/>
      <c r="D170" s="301"/>
      <c r="E170" s="302"/>
      <c r="F170" s="303"/>
      <c r="G170" s="304"/>
      <c r="H170" s="189"/>
      <c r="I170" s="189"/>
      <c r="J170" s="189"/>
      <c r="K170" s="189"/>
      <c r="L170" s="190"/>
      <c r="M170" s="207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204"/>
      <c r="B171" s="305" t="s">
        <v>265</v>
      </c>
      <c r="C171" s="306"/>
      <c r="D171" s="307"/>
      <c r="E171" s="308"/>
      <c r="F171" s="309"/>
      <c r="G171" s="310"/>
      <c r="H171" s="189"/>
      <c r="I171" s="189"/>
      <c r="J171" s="189"/>
      <c r="K171" s="189"/>
      <c r="L171" s="190"/>
      <c r="M171" s="207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>
        <v>0</v>
      </c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204"/>
      <c r="B172" s="305" t="s">
        <v>266</v>
      </c>
      <c r="C172" s="306"/>
      <c r="D172" s="307"/>
      <c r="E172" s="308"/>
      <c r="F172" s="309"/>
      <c r="G172" s="310"/>
      <c r="H172" s="189"/>
      <c r="I172" s="189"/>
      <c r="J172" s="189"/>
      <c r="K172" s="189"/>
      <c r="L172" s="190"/>
      <c r="M172" s="207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 t="s">
        <v>198</v>
      </c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204"/>
      <c r="B173" s="305" t="s">
        <v>271</v>
      </c>
      <c r="C173" s="306"/>
      <c r="D173" s="307"/>
      <c r="E173" s="308"/>
      <c r="F173" s="309"/>
      <c r="G173" s="310"/>
      <c r="H173" s="189"/>
      <c r="I173" s="189"/>
      <c r="J173" s="189"/>
      <c r="K173" s="189"/>
      <c r="L173" s="190"/>
      <c r="M173" s="207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>
        <v>1</v>
      </c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205">
        <v>39</v>
      </c>
      <c r="B174" s="176" t="s">
        <v>272</v>
      </c>
      <c r="C174" s="242" t="s">
        <v>1638</v>
      </c>
      <c r="D174" s="180" t="s">
        <v>214</v>
      </c>
      <c r="E174" s="184">
        <v>22.9665</v>
      </c>
      <c r="F174" s="191"/>
      <c r="G174" s="189">
        <f>ROUND(E174*F174,2)</f>
        <v>0</v>
      </c>
      <c r="H174" s="189">
        <v>5.2940000000000001E-2</v>
      </c>
      <c r="I174" s="189">
        <f>ROUND(E174*H174,2)</f>
        <v>1.22</v>
      </c>
      <c r="J174" s="189">
        <v>0</v>
      </c>
      <c r="K174" s="189">
        <f>ROUND(E174*J174,2)</f>
        <v>0</v>
      </c>
      <c r="L174" s="190" t="s">
        <v>218</v>
      </c>
      <c r="M174" s="207" t="s">
        <v>193</v>
      </c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 t="s">
        <v>194</v>
      </c>
      <c r="AF174" s="165"/>
      <c r="AG174" s="165"/>
      <c r="AH174" s="165"/>
      <c r="AI174" s="165"/>
      <c r="AJ174" s="165"/>
      <c r="AK174" s="165"/>
      <c r="AL174" s="165"/>
      <c r="AM174" s="165">
        <v>21</v>
      </c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204"/>
      <c r="B175" s="177"/>
      <c r="C175" s="201" t="s">
        <v>273</v>
      </c>
      <c r="D175" s="181"/>
      <c r="E175" s="185">
        <v>22.97</v>
      </c>
      <c r="F175" s="189"/>
      <c r="G175" s="189"/>
      <c r="H175" s="189"/>
      <c r="I175" s="189"/>
      <c r="J175" s="189"/>
      <c r="K175" s="189"/>
      <c r="L175" s="190"/>
      <c r="M175" s="207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outlineLevel="1" x14ac:dyDescent="0.2">
      <c r="A176" s="204"/>
      <c r="B176" s="177"/>
      <c r="C176" s="300"/>
      <c r="D176" s="301"/>
      <c r="E176" s="302"/>
      <c r="F176" s="303"/>
      <c r="G176" s="304"/>
      <c r="H176" s="189"/>
      <c r="I176" s="189"/>
      <c r="J176" s="189"/>
      <c r="K176" s="189"/>
      <c r="L176" s="190"/>
      <c r="M176" s="207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</row>
    <row r="177" spans="1:60" outlineLevel="1" x14ac:dyDescent="0.2">
      <c r="A177" s="204"/>
      <c r="B177" s="305" t="s">
        <v>265</v>
      </c>
      <c r="C177" s="306"/>
      <c r="D177" s="307"/>
      <c r="E177" s="308"/>
      <c r="F177" s="309"/>
      <c r="G177" s="310"/>
      <c r="H177" s="189"/>
      <c r="I177" s="189"/>
      <c r="J177" s="189"/>
      <c r="K177" s="189"/>
      <c r="L177" s="190"/>
      <c r="M177" s="207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>
        <v>0</v>
      </c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</row>
    <row r="178" spans="1:60" outlineLevel="1" x14ac:dyDescent="0.2">
      <c r="A178" s="204"/>
      <c r="B178" s="305" t="s">
        <v>266</v>
      </c>
      <c r="C178" s="306"/>
      <c r="D178" s="307"/>
      <c r="E178" s="308"/>
      <c r="F178" s="309"/>
      <c r="G178" s="310"/>
      <c r="H178" s="189"/>
      <c r="I178" s="189"/>
      <c r="J178" s="189"/>
      <c r="K178" s="189"/>
      <c r="L178" s="190"/>
      <c r="M178" s="207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 t="s">
        <v>198</v>
      </c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</row>
    <row r="179" spans="1:60" outlineLevel="1" x14ac:dyDescent="0.2">
      <c r="A179" s="204"/>
      <c r="B179" s="305" t="s">
        <v>271</v>
      </c>
      <c r="C179" s="306"/>
      <c r="D179" s="307"/>
      <c r="E179" s="308"/>
      <c r="F179" s="309"/>
      <c r="G179" s="310"/>
      <c r="H179" s="189"/>
      <c r="I179" s="189"/>
      <c r="J179" s="189"/>
      <c r="K179" s="189"/>
      <c r="L179" s="190"/>
      <c r="M179" s="207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>
        <v>1</v>
      </c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</row>
    <row r="180" spans="1:60" outlineLevel="1" x14ac:dyDescent="0.2">
      <c r="A180" s="205">
        <v>40</v>
      </c>
      <c r="B180" s="176" t="s">
        <v>272</v>
      </c>
      <c r="C180" s="242" t="s">
        <v>1639</v>
      </c>
      <c r="D180" s="180" t="s">
        <v>214</v>
      </c>
      <c r="E180" s="184">
        <v>22.9665</v>
      </c>
      <c r="F180" s="191"/>
      <c r="G180" s="189">
        <f>ROUND(E180*F180,2)</f>
        <v>0</v>
      </c>
      <c r="H180" s="189">
        <v>5.2940000000000001E-2</v>
      </c>
      <c r="I180" s="189">
        <f>ROUND(E180*H180,2)</f>
        <v>1.22</v>
      </c>
      <c r="J180" s="189">
        <v>0</v>
      </c>
      <c r="K180" s="189">
        <f>ROUND(E180*J180,2)</f>
        <v>0</v>
      </c>
      <c r="L180" s="190" t="s">
        <v>218</v>
      </c>
      <c r="M180" s="207" t="s">
        <v>193</v>
      </c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 t="s">
        <v>194</v>
      </c>
      <c r="AF180" s="165"/>
      <c r="AG180" s="165"/>
      <c r="AH180" s="165"/>
      <c r="AI180" s="165"/>
      <c r="AJ180" s="165"/>
      <c r="AK180" s="165"/>
      <c r="AL180" s="165"/>
      <c r="AM180" s="165">
        <v>21</v>
      </c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outlineLevel="1" x14ac:dyDescent="0.2">
      <c r="A181" s="204"/>
      <c r="B181" s="177"/>
      <c r="C181" s="201" t="s">
        <v>273</v>
      </c>
      <c r="D181" s="181"/>
      <c r="E181" s="185">
        <v>22.97</v>
      </c>
      <c r="F181" s="189"/>
      <c r="G181" s="189"/>
      <c r="H181" s="189"/>
      <c r="I181" s="189"/>
      <c r="J181" s="189"/>
      <c r="K181" s="189"/>
      <c r="L181" s="190"/>
      <c r="M181" s="207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</row>
    <row r="182" spans="1:60" outlineLevel="1" x14ac:dyDescent="0.2">
      <c r="A182" s="204"/>
      <c r="B182" s="177"/>
      <c r="C182" s="300"/>
      <c r="D182" s="301"/>
      <c r="E182" s="302"/>
      <c r="F182" s="303"/>
      <c r="G182" s="304"/>
      <c r="H182" s="189"/>
      <c r="I182" s="189"/>
      <c r="J182" s="189"/>
      <c r="K182" s="189"/>
      <c r="L182" s="190"/>
      <c r="M182" s="207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</row>
    <row r="183" spans="1:60" outlineLevel="1" x14ac:dyDescent="0.2">
      <c r="A183" s="204"/>
      <c r="B183" s="305" t="s">
        <v>265</v>
      </c>
      <c r="C183" s="306"/>
      <c r="D183" s="307"/>
      <c r="E183" s="308"/>
      <c r="F183" s="309"/>
      <c r="G183" s="310"/>
      <c r="H183" s="189"/>
      <c r="I183" s="189"/>
      <c r="J183" s="189"/>
      <c r="K183" s="189"/>
      <c r="L183" s="190"/>
      <c r="M183" s="207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>
        <v>0</v>
      </c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outlineLevel="1" x14ac:dyDescent="0.2">
      <c r="A184" s="204"/>
      <c r="B184" s="305" t="s">
        <v>266</v>
      </c>
      <c r="C184" s="306"/>
      <c r="D184" s="307"/>
      <c r="E184" s="308"/>
      <c r="F184" s="309"/>
      <c r="G184" s="310"/>
      <c r="H184" s="189"/>
      <c r="I184" s="189"/>
      <c r="J184" s="189"/>
      <c r="K184" s="189"/>
      <c r="L184" s="190"/>
      <c r="M184" s="207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 t="s">
        <v>198</v>
      </c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</row>
    <row r="185" spans="1:60" outlineLevel="1" x14ac:dyDescent="0.2">
      <c r="A185" s="204"/>
      <c r="B185" s="305" t="s">
        <v>271</v>
      </c>
      <c r="C185" s="306"/>
      <c r="D185" s="307"/>
      <c r="E185" s="308"/>
      <c r="F185" s="309"/>
      <c r="G185" s="310"/>
      <c r="H185" s="189"/>
      <c r="I185" s="189"/>
      <c r="J185" s="189"/>
      <c r="K185" s="189"/>
      <c r="L185" s="190"/>
      <c r="M185" s="207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>
        <v>1</v>
      </c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</row>
    <row r="186" spans="1:60" outlineLevel="1" x14ac:dyDescent="0.2">
      <c r="A186" s="205">
        <v>41</v>
      </c>
      <c r="B186" s="176" t="s">
        <v>272</v>
      </c>
      <c r="C186" s="242" t="s">
        <v>1640</v>
      </c>
      <c r="D186" s="180" t="s">
        <v>214</v>
      </c>
      <c r="E186" s="184">
        <v>13.664</v>
      </c>
      <c r="F186" s="191"/>
      <c r="G186" s="189">
        <f>ROUND(E186*F186,2)</f>
        <v>0</v>
      </c>
      <c r="H186" s="189">
        <v>5.2940000000000001E-2</v>
      </c>
      <c r="I186" s="189">
        <f>ROUND(E186*H186,2)</f>
        <v>0.72</v>
      </c>
      <c r="J186" s="189">
        <v>0</v>
      </c>
      <c r="K186" s="189">
        <f>ROUND(E186*J186,2)</f>
        <v>0</v>
      </c>
      <c r="L186" s="190" t="s">
        <v>218</v>
      </c>
      <c r="M186" s="207" t="s">
        <v>193</v>
      </c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 t="s">
        <v>194</v>
      </c>
      <c r="AF186" s="165"/>
      <c r="AG186" s="165"/>
      <c r="AH186" s="165"/>
      <c r="AI186" s="165"/>
      <c r="AJ186" s="165"/>
      <c r="AK186" s="165"/>
      <c r="AL186" s="165"/>
      <c r="AM186" s="165">
        <v>21</v>
      </c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</row>
    <row r="187" spans="1:60" outlineLevel="1" x14ac:dyDescent="0.2">
      <c r="A187" s="204"/>
      <c r="B187" s="177"/>
      <c r="C187" s="201" t="s">
        <v>274</v>
      </c>
      <c r="D187" s="181"/>
      <c r="E187" s="185">
        <v>13.66</v>
      </c>
      <c r="F187" s="189"/>
      <c r="G187" s="189"/>
      <c r="H187" s="189"/>
      <c r="I187" s="189"/>
      <c r="J187" s="189"/>
      <c r="K187" s="189"/>
      <c r="L187" s="190"/>
      <c r="M187" s="207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</row>
    <row r="188" spans="1:60" outlineLevel="1" x14ac:dyDescent="0.2">
      <c r="A188" s="204"/>
      <c r="B188" s="177"/>
      <c r="C188" s="300"/>
      <c r="D188" s="301"/>
      <c r="E188" s="302"/>
      <c r="F188" s="303"/>
      <c r="G188" s="304"/>
      <c r="H188" s="189"/>
      <c r="I188" s="189"/>
      <c r="J188" s="189"/>
      <c r="K188" s="189"/>
      <c r="L188" s="190"/>
      <c r="M188" s="207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</row>
    <row r="189" spans="1:60" outlineLevel="1" x14ac:dyDescent="0.2">
      <c r="A189" s="204"/>
      <c r="B189" s="305" t="s">
        <v>265</v>
      </c>
      <c r="C189" s="306"/>
      <c r="D189" s="307"/>
      <c r="E189" s="308"/>
      <c r="F189" s="309"/>
      <c r="G189" s="310"/>
      <c r="H189" s="189"/>
      <c r="I189" s="189"/>
      <c r="J189" s="189"/>
      <c r="K189" s="189"/>
      <c r="L189" s="190"/>
      <c r="M189" s="207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>
        <v>0</v>
      </c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</row>
    <row r="190" spans="1:60" outlineLevel="1" x14ac:dyDescent="0.2">
      <c r="A190" s="204"/>
      <c r="B190" s="305" t="s">
        <v>266</v>
      </c>
      <c r="C190" s="306"/>
      <c r="D190" s="307"/>
      <c r="E190" s="308"/>
      <c r="F190" s="309"/>
      <c r="G190" s="310"/>
      <c r="H190" s="189"/>
      <c r="I190" s="189"/>
      <c r="J190" s="189"/>
      <c r="K190" s="189"/>
      <c r="L190" s="190"/>
      <c r="M190" s="207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 t="s">
        <v>198</v>
      </c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</row>
    <row r="191" spans="1:60" outlineLevel="1" x14ac:dyDescent="0.2">
      <c r="A191" s="204"/>
      <c r="B191" s="305" t="s">
        <v>271</v>
      </c>
      <c r="C191" s="306"/>
      <c r="D191" s="307"/>
      <c r="E191" s="308"/>
      <c r="F191" s="309"/>
      <c r="G191" s="310"/>
      <c r="H191" s="189"/>
      <c r="I191" s="189"/>
      <c r="J191" s="189"/>
      <c r="K191" s="189"/>
      <c r="L191" s="190"/>
      <c r="M191" s="207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>
        <v>1</v>
      </c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</row>
    <row r="192" spans="1:60" outlineLevel="1" x14ac:dyDescent="0.2">
      <c r="A192" s="205">
        <v>42</v>
      </c>
      <c r="B192" s="176" t="s">
        <v>272</v>
      </c>
      <c r="C192" s="242" t="s">
        <v>1641</v>
      </c>
      <c r="D192" s="180" t="s">
        <v>214</v>
      </c>
      <c r="E192" s="184">
        <v>13.664</v>
      </c>
      <c r="F192" s="191"/>
      <c r="G192" s="189">
        <f>ROUND(E192*F192,2)</f>
        <v>0</v>
      </c>
      <c r="H192" s="189">
        <v>5.2940000000000001E-2</v>
      </c>
      <c r="I192" s="189">
        <f>ROUND(E192*H192,2)</f>
        <v>0.72</v>
      </c>
      <c r="J192" s="189">
        <v>0</v>
      </c>
      <c r="K192" s="189">
        <f>ROUND(E192*J192,2)</f>
        <v>0</v>
      </c>
      <c r="L192" s="190" t="s">
        <v>218</v>
      </c>
      <c r="M192" s="207" t="s">
        <v>193</v>
      </c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 t="s">
        <v>194</v>
      </c>
      <c r="AF192" s="165"/>
      <c r="AG192" s="165"/>
      <c r="AH192" s="165"/>
      <c r="AI192" s="165"/>
      <c r="AJ192" s="165"/>
      <c r="AK192" s="165"/>
      <c r="AL192" s="165"/>
      <c r="AM192" s="165">
        <v>21</v>
      </c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</row>
    <row r="193" spans="1:60" outlineLevel="1" x14ac:dyDescent="0.2">
      <c r="A193" s="204"/>
      <c r="B193" s="177"/>
      <c r="C193" s="201" t="s">
        <v>274</v>
      </c>
      <c r="D193" s="181"/>
      <c r="E193" s="185">
        <v>13.66</v>
      </c>
      <c r="F193" s="189"/>
      <c r="G193" s="189"/>
      <c r="H193" s="189"/>
      <c r="I193" s="189"/>
      <c r="J193" s="189"/>
      <c r="K193" s="189"/>
      <c r="L193" s="190"/>
      <c r="M193" s="207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</row>
    <row r="194" spans="1:60" outlineLevel="1" x14ac:dyDescent="0.2">
      <c r="A194" s="204"/>
      <c r="B194" s="177"/>
      <c r="C194" s="300"/>
      <c r="D194" s="301"/>
      <c r="E194" s="302"/>
      <c r="F194" s="303"/>
      <c r="G194" s="304"/>
      <c r="H194" s="189"/>
      <c r="I194" s="189"/>
      <c r="J194" s="189"/>
      <c r="K194" s="189"/>
      <c r="L194" s="190"/>
      <c r="M194" s="207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</row>
    <row r="195" spans="1:60" outlineLevel="1" x14ac:dyDescent="0.2">
      <c r="A195" s="204"/>
      <c r="B195" s="305" t="s">
        <v>265</v>
      </c>
      <c r="C195" s="306"/>
      <c r="D195" s="307"/>
      <c r="E195" s="308"/>
      <c r="F195" s="309"/>
      <c r="G195" s="310"/>
      <c r="H195" s="189"/>
      <c r="I195" s="189"/>
      <c r="J195" s="189"/>
      <c r="K195" s="189"/>
      <c r="L195" s="190"/>
      <c r="M195" s="207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>
        <v>0</v>
      </c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</row>
    <row r="196" spans="1:60" outlineLevel="1" x14ac:dyDescent="0.2">
      <c r="A196" s="204"/>
      <c r="B196" s="305" t="s">
        <v>266</v>
      </c>
      <c r="C196" s="306"/>
      <c r="D196" s="307"/>
      <c r="E196" s="308"/>
      <c r="F196" s="309"/>
      <c r="G196" s="310"/>
      <c r="H196" s="189"/>
      <c r="I196" s="189"/>
      <c r="J196" s="189"/>
      <c r="K196" s="189"/>
      <c r="L196" s="190"/>
      <c r="M196" s="207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 t="s">
        <v>198</v>
      </c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</row>
    <row r="197" spans="1:60" outlineLevel="1" x14ac:dyDescent="0.2">
      <c r="A197" s="204"/>
      <c r="B197" s="305" t="s">
        <v>271</v>
      </c>
      <c r="C197" s="306"/>
      <c r="D197" s="307"/>
      <c r="E197" s="308"/>
      <c r="F197" s="309"/>
      <c r="G197" s="310"/>
      <c r="H197" s="189"/>
      <c r="I197" s="189"/>
      <c r="J197" s="189"/>
      <c r="K197" s="189"/>
      <c r="L197" s="190"/>
      <c r="M197" s="207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>
        <v>1</v>
      </c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</row>
    <row r="198" spans="1:60" outlineLevel="1" x14ac:dyDescent="0.2">
      <c r="A198" s="205">
        <v>43</v>
      </c>
      <c r="B198" s="176" t="s">
        <v>272</v>
      </c>
      <c r="C198" s="242" t="s">
        <v>1642</v>
      </c>
      <c r="D198" s="180" t="s">
        <v>214</v>
      </c>
      <c r="E198" s="184">
        <v>13.664</v>
      </c>
      <c r="F198" s="191"/>
      <c r="G198" s="189">
        <f>ROUND(E198*F198,2)</f>
        <v>0</v>
      </c>
      <c r="H198" s="189">
        <v>5.2940000000000001E-2</v>
      </c>
      <c r="I198" s="189">
        <f>ROUND(E198*H198,2)</f>
        <v>0.72</v>
      </c>
      <c r="J198" s="189">
        <v>0</v>
      </c>
      <c r="K198" s="189">
        <f>ROUND(E198*J198,2)</f>
        <v>0</v>
      </c>
      <c r="L198" s="190" t="s">
        <v>218</v>
      </c>
      <c r="M198" s="207" t="s">
        <v>193</v>
      </c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 t="s">
        <v>194</v>
      </c>
      <c r="AF198" s="165"/>
      <c r="AG198" s="165"/>
      <c r="AH198" s="165"/>
      <c r="AI198" s="165"/>
      <c r="AJ198" s="165"/>
      <c r="AK198" s="165"/>
      <c r="AL198" s="165"/>
      <c r="AM198" s="165">
        <v>21</v>
      </c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</row>
    <row r="199" spans="1:60" outlineLevel="1" x14ac:dyDescent="0.2">
      <c r="A199" s="204"/>
      <c r="B199" s="177"/>
      <c r="C199" s="201" t="s">
        <v>274</v>
      </c>
      <c r="D199" s="181"/>
      <c r="E199" s="185">
        <v>13.66</v>
      </c>
      <c r="F199" s="189"/>
      <c r="G199" s="189"/>
      <c r="H199" s="189"/>
      <c r="I199" s="189"/>
      <c r="J199" s="189"/>
      <c r="K199" s="189"/>
      <c r="L199" s="190"/>
      <c r="M199" s="207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</row>
    <row r="200" spans="1:60" outlineLevel="1" x14ac:dyDescent="0.2">
      <c r="A200" s="204"/>
      <c r="B200" s="177"/>
      <c r="C200" s="300"/>
      <c r="D200" s="301"/>
      <c r="E200" s="302"/>
      <c r="F200" s="303"/>
      <c r="G200" s="304"/>
      <c r="H200" s="189"/>
      <c r="I200" s="189"/>
      <c r="J200" s="189"/>
      <c r="K200" s="189"/>
      <c r="L200" s="190"/>
      <c r="M200" s="207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</row>
    <row r="201" spans="1:60" outlineLevel="1" x14ac:dyDescent="0.2">
      <c r="A201" s="204"/>
      <c r="B201" s="305" t="s">
        <v>265</v>
      </c>
      <c r="C201" s="306"/>
      <c r="D201" s="307"/>
      <c r="E201" s="308"/>
      <c r="F201" s="309"/>
      <c r="G201" s="310"/>
      <c r="H201" s="189"/>
      <c r="I201" s="189"/>
      <c r="J201" s="189"/>
      <c r="K201" s="189"/>
      <c r="L201" s="190"/>
      <c r="M201" s="207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>
        <v>0</v>
      </c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</row>
    <row r="202" spans="1:60" outlineLevel="1" x14ac:dyDescent="0.2">
      <c r="A202" s="204"/>
      <c r="B202" s="305" t="s">
        <v>266</v>
      </c>
      <c r="C202" s="306"/>
      <c r="D202" s="307"/>
      <c r="E202" s="308"/>
      <c r="F202" s="309"/>
      <c r="G202" s="310"/>
      <c r="H202" s="189"/>
      <c r="I202" s="189"/>
      <c r="J202" s="189"/>
      <c r="K202" s="189"/>
      <c r="L202" s="190"/>
      <c r="M202" s="207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 t="s">
        <v>198</v>
      </c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</row>
    <row r="203" spans="1:60" outlineLevel="1" x14ac:dyDescent="0.2">
      <c r="A203" s="204"/>
      <c r="B203" s="305" t="s">
        <v>271</v>
      </c>
      <c r="C203" s="306"/>
      <c r="D203" s="307"/>
      <c r="E203" s="308"/>
      <c r="F203" s="309"/>
      <c r="G203" s="310"/>
      <c r="H203" s="189"/>
      <c r="I203" s="189"/>
      <c r="J203" s="189"/>
      <c r="K203" s="189"/>
      <c r="L203" s="190"/>
      <c r="M203" s="207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>
        <v>1</v>
      </c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</row>
    <row r="204" spans="1:60" outlineLevel="1" x14ac:dyDescent="0.2">
      <c r="A204" s="205">
        <v>44</v>
      </c>
      <c r="B204" s="176" t="s">
        <v>272</v>
      </c>
      <c r="C204" s="242" t="s">
        <v>1643</v>
      </c>
      <c r="D204" s="180" t="s">
        <v>214</v>
      </c>
      <c r="E204" s="184">
        <v>3.9039999999999999</v>
      </c>
      <c r="F204" s="191"/>
      <c r="G204" s="189">
        <f>ROUND(E204*F204,2)</f>
        <v>0</v>
      </c>
      <c r="H204" s="189">
        <v>5.2940000000000001E-2</v>
      </c>
      <c r="I204" s="189">
        <f>ROUND(E204*H204,2)</f>
        <v>0.21</v>
      </c>
      <c r="J204" s="189">
        <v>0</v>
      </c>
      <c r="K204" s="189">
        <f>ROUND(E204*J204,2)</f>
        <v>0</v>
      </c>
      <c r="L204" s="190" t="s">
        <v>218</v>
      </c>
      <c r="M204" s="207" t="s">
        <v>193</v>
      </c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 t="s">
        <v>194</v>
      </c>
      <c r="AF204" s="165"/>
      <c r="AG204" s="165"/>
      <c r="AH204" s="165"/>
      <c r="AI204" s="165"/>
      <c r="AJ204" s="165"/>
      <c r="AK204" s="165"/>
      <c r="AL204" s="165"/>
      <c r="AM204" s="165">
        <v>21</v>
      </c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</row>
    <row r="205" spans="1:60" outlineLevel="1" x14ac:dyDescent="0.2">
      <c r="A205" s="204"/>
      <c r="B205" s="177"/>
      <c r="C205" s="201" t="s">
        <v>275</v>
      </c>
      <c r="D205" s="181"/>
      <c r="E205" s="185">
        <v>3.9</v>
      </c>
      <c r="F205" s="189"/>
      <c r="G205" s="189"/>
      <c r="H205" s="189"/>
      <c r="I205" s="189"/>
      <c r="J205" s="189"/>
      <c r="K205" s="189"/>
      <c r="L205" s="190"/>
      <c r="M205" s="207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</row>
    <row r="206" spans="1:60" outlineLevel="1" x14ac:dyDescent="0.2">
      <c r="A206" s="204"/>
      <c r="B206" s="177"/>
      <c r="C206" s="300"/>
      <c r="D206" s="301"/>
      <c r="E206" s="302"/>
      <c r="F206" s="303"/>
      <c r="G206" s="304"/>
      <c r="H206" s="189"/>
      <c r="I206" s="189"/>
      <c r="J206" s="189"/>
      <c r="K206" s="189"/>
      <c r="L206" s="190"/>
      <c r="M206" s="207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</row>
    <row r="207" spans="1:60" outlineLevel="1" x14ac:dyDescent="0.2">
      <c r="A207" s="204"/>
      <c r="B207" s="305" t="s">
        <v>265</v>
      </c>
      <c r="C207" s="306"/>
      <c r="D207" s="307"/>
      <c r="E207" s="308"/>
      <c r="F207" s="309"/>
      <c r="G207" s="310"/>
      <c r="H207" s="189"/>
      <c r="I207" s="189"/>
      <c r="J207" s="189"/>
      <c r="K207" s="189"/>
      <c r="L207" s="190"/>
      <c r="M207" s="207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>
        <v>0</v>
      </c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</row>
    <row r="208" spans="1:60" outlineLevel="1" x14ac:dyDescent="0.2">
      <c r="A208" s="204"/>
      <c r="B208" s="305" t="s">
        <v>266</v>
      </c>
      <c r="C208" s="306"/>
      <c r="D208" s="307"/>
      <c r="E208" s="308"/>
      <c r="F208" s="309"/>
      <c r="G208" s="310"/>
      <c r="H208" s="189"/>
      <c r="I208" s="189"/>
      <c r="J208" s="189"/>
      <c r="K208" s="189"/>
      <c r="L208" s="190"/>
      <c r="M208" s="207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 t="s">
        <v>198</v>
      </c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</row>
    <row r="209" spans="1:60" outlineLevel="1" x14ac:dyDescent="0.2">
      <c r="A209" s="204"/>
      <c r="B209" s="305" t="s">
        <v>271</v>
      </c>
      <c r="C209" s="306"/>
      <c r="D209" s="307"/>
      <c r="E209" s="308"/>
      <c r="F209" s="309"/>
      <c r="G209" s="310"/>
      <c r="H209" s="189"/>
      <c r="I209" s="189"/>
      <c r="J209" s="189"/>
      <c r="K209" s="189"/>
      <c r="L209" s="190"/>
      <c r="M209" s="207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>
        <v>1</v>
      </c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</row>
    <row r="210" spans="1:60" outlineLevel="1" x14ac:dyDescent="0.2">
      <c r="A210" s="205">
        <v>45</v>
      </c>
      <c r="B210" s="176" t="s">
        <v>272</v>
      </c>
      <c r="C210" s="242" t="s">
        <v>1644</v>
      </c>
      <c r="D210" s="180" t="s">
        <v>214</v>
      </c>
      <c r="E210" s="184">
        <v>3.9039999999999999</v>
      </c>
      <c r="F210" s="191"/>
      <c r="G210" s="189">
        <f>ROUND(E210*F210,2)</f>
        <v>0</v>
      </c>
      <c r="H210" s="189">
        <v>5.2940000000000001E-2</v>
      </c>
      <c r="I210" s="189">
        <f>ROUND(E210*H210,2)</f>
        <v>0.21</v>
      </c>
      <c r="J210" s="189">
        <v>0</v>
      </c>
      <c r="K210" s="189">
        <f>ROUND(E210*J210,2)</f>
        <v>0</v>
      </c>
      <c r="L210" s="190" t="s">
        <v>218</v>
      </c>
      <c r="M210" s="207" t="s">
        <v>193</v>
      </c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 t="s">
        <v>194</v>
      </c>
      <c r="AF210" s="165"/>
      <c r="AG210" s="165"/>
      <c r="AH210" s="165"/>
      <c r="AI210" s="165"/>
      <c r="AJ210" s="165"/>
      <c r="AK210" s="165"/>
      <c r="AL210" s="165"/>
      <c r="AM210" s="165">
        <v>21</v>
      </c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</row>
    <row r="211" spans="1:60" outlineLevel="1" x14ac:dyDescent="0.2">
      <c r="A211" s="204"/>
      <c r="B211" s="177"/>
      <c r="C211" s="201" t="s">
        <v>275</v>
      </c>
      <c r="D211" s="181"/>
      <c r="E211" s="185">
        <v>3.9</v>
      </c>
      <c r="F211" s="189"/>
      <c r="G211" s="189"/>
      <c r="H211" s="189"/>
      <c r="I211" s="189"/>
      <c r="J211" s="189"/>
      <c r="K211" s="189"/>
      <c r="L211" s="190"/>
      <c r="M211" s="207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</row>
    <row r="212" spans="1:60" outlineLevel="1" x14ac:dyDescent="0.2">
      <c r="A212" s="204"/>
      <c r="B212" s="177"/>
      <c r="C212" s="300"/>
      <c r="D212" s="301"/>
      <c r="E212" s="302"/>
      <c r="F212" s="303"/>
      <c r="G212" s="304"/>
      <c r="H212" s="189"/>
      <c r="I212" s="189"/>
      <c r="J212" s="189"/>
      <c r="K212" s="189"/>
      <c r="L212" s="190"/>
      <c r="M212" s="207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</row>
    <row r="213" spans="1:60" outlineLevel="1" x14ac:dyDescent="0.2">
      <c r="A213" s="204"/>
      <c r="B213" s="305" t="s">
        <v>265</v>
      </c>
      <c r="C213" s="306"/>
      <c r="D213" s="307"/>
      <c r="E213" s="308"/>
      <c r="F213" s="309"/>
      <c r="G213" s="310"/>
      <c r="H213" s="189"/>
      <c r="I213" s="189"/>
      <c r="J213" s="189"/>
      <c r="K213" s="189"/>
      <c r="L213" s="190"/>
      <c r="M213" s="207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>
        <v>0</v>
      </c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</row>
    <row r="214" spans="1:60" outlineLevel="1" x14ac:dyDescent="0.2">
      <c r="A214" s="204"/>
      <c r="B214" s="305" t="s">
        <v>266</v>
      </c>
      <c r="C214" s="306"/>
      <c r="D214" s="307"/>
      <c r="E214" s="308"/>
      <c r="F214" s="309"/>
      <c r="G214" s="310"/>
      <c r="H214" s="189"/>
      <c r="I214" s="189"/>
      <c r="J214" s="189"/>
      <c r="K214" s="189"/>
      <c r="L214" s="190"/>
      <c r="M214" s="207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 t="s">
        <v>198</v>
      </c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</row>
    <row r="215" spans="1:60" outlineLevel="1" x14ac:dyDescent="0.2">
      <c r="A215" s="204"/>
      <c r="B215" s="305" t="s">
        <v>271</v>
      </c>
      <c r="C215" s="306"/>
      <c r="D215" s="307"/>
      <c r="E215" s="308"/>
      <c r="F215" s="309"/>
      <c r="G215" s="310"/>
      <c r="H215" s="189"/>
      <c r="I215" s="189"/>
      <c r="J215" s="189"/>
      <c r="K215" s="189"/>
      <c r="L215" s="190"/>
      <c r="M215" s="207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>
        <v>1</v>
      </c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</row>
    <row r="216" spans="1:60" outlineLevel="1" x14ac:dyDescent="0.2">
      <c r="A216" s="205">
        <v>46</v>
      </c>
      <c r="B216" s="176" t="s">
        <v>272</v>
      </c>
      <c r="C216" s="242" t="s">
        <v>1645</v>
      </c>
      <c r="D216" s="180" t="s">
        <v>214</v>
      </c>
      <c r="E216" s="184">
        <v>3.9039999999999999</v>
      </c>
      <c r="F216" s="191"/>
      <c r="G216" s="189">
        <f>ROUND(E216*F216,2)</f>
        <v>0</v>
      </c>
      <c r="H216" s="189">
        <v>5.2940000000000001E-2</v>
      </c>
      <c r="I216" s="189">
        <f>ROUND(E216*H216,2)</f>
        <v>0.21</v>
      </c>
      <c r="J216" s="189">
        <v>0</v>
      </c>
      <c r="K216" s="189">
        <f>ROUND(E216*J216,2)</f>
        <v>0</v>
      </c>
      <c r="L216" s="190" t="s">
        <v>218</v>
      </c>
      <c r="M216" s="207" t="s">
        <v>193</v>
      </c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 t="s">
        <v>194</v>
      </c>
      <c r="AF216" s="165"/>
      <c r="AG216" s="165"/>
      <c r="AH216" s="165"/>
      <c r="AI216" s="165"/>
      <c r="AJ216" s="165"/>
      <c r="AK216" s="165"/>
      <c r="AL216" s="165"/>
      <c r="AM216" s="165">
        <v>21</v>
      </c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</row>
    <row r="217" spans="1:60" outlineLevel="1" x14ac:dyDescent="0.2">
      <c r="A217" s="204"/>
      <c r="B217" s="177"/>
      <c r="C217" s="201" t="s">
        <v>275</v>
      </c>
      <c r="D217" s="181"/>
      <c r="E217" s="185">
        <v>3.9</v>
      </c>
      <c r="F217" s="189"/>
      <c r="G217" s="189"/>
      <c r="H217" s="189"/>
      <c r="I217" s="189"/>
      <c r="J217" s="189"/>
      <c r="K217" s="189"/>
      <c r="L217" s="190"/>
      <c r="M217" s="207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</row>
    <row r="218" spans="1:60" outlineLevel="1" x14ac:dyDescent="0.2">
      <c r="A218" s="204"/>
      <c r="B218" s="177"/>
      <c r="C218" s="300"/>
      <c r="D218" s="301"/>
      <c r="E218" s="302"/>
      <c r="F218" s="303"/>
      <c r="G218" s="304"/>
      <c r="H218" s="189"/>
      <c r="I218" s="189"/>
      <c r="J218" s="189"/>
      <c r="K218" s="189"/>
      <c r="L218" s="190"/>
      <c r="M218" s="207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</row>
    <row r="219" spans="1:60" outlineLevel="1" x14ac:dyDescent="0.2">
      <c r="A219" s="204"/>
      <c r="B219" s="305" t="s">
        <v>265</v>
      </c>
      <c r="C219" s="306"/>
      <c r="D219" s="307"/>
      <c r="E219" s="308"/>
      <c r="F219" s="309"/>
      <c r="G219" s="310"/>
      <c r="H219" s="189"/>
      <c r="I219" s="189"/>
      <c r="J219" s="189"/>
      <c r="K219" s="189"/>
      <c r="L219" s="190"/>
      <c r="M219" s="207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>
        <v>0</v>
      </c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</row>
    <row r="220" spans="1:60" outlineLevel="1" x14ac:dyDescent="0.2">
      <c r="A220" s="204"/>
      <c r="B220" s="305" t="s">
        <v>266</v>
      </c>
      <c r="C220" s="306"/>
      <c r="D220" s="307"/>
      <c r="E220" s="308"/>
      <c r="F220" s="309"/>
      <c r="G220" s="310"/>
      <c r="H220" s="189"/>
      <c r="I220" s="189"/>
      <c r="J220" s="189"/>
      <c r="K220" s="189"/>
      <c r="L220" s="190"/>
      <c r="M220" s="207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 t="s">
        <v>198</v>
      </c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</row>
    <row r="221" spans="1:60" outlineLevel="1" x14ac:dyDescent="0.2">
      <c r="A221" s="204"/>
      <c r="B221" s="305" t="s">
        <v>271</v>
      </c>
      <c r="C221" s="306"/>
      <c r="D221" s="307"/>
      <c r="E221" s="308"/>
      <c r="F221" s="309"/>
      <c r="G221" s="310"/>
      <c r="H221" s="189"/>
      <c r="I221" s="189"/>
      <c r="J221" s="189"/>
      <c r="K221" s="189"/>
      <c r="L221" s="190"/>
      <c r="M221" s="207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>
        <v>1</v>
      </c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</row>
    <row r="222" spans="1:60" outlineLevel="1" x14ac:dyDescent="0.2">
      <c r="A222" s="205">
        <v>47</v>
      </c>
      <c r="B222" s="176" t="s">
        <v>272</v>
      </c>
      <c r="C222" s="242" t="s">
        <v>1646</v>
      </c>
      <c r="D222" s="180" t="s">
        <v>214</v>
      </c>
      <c r="E222" s="184">
        <v>4.1174999999999997</v>
      </c>
      <c r="F222" s="191"/>
      <c r="G222" s="189">
        <f>ROUND(E222*F222,2)</f>
        <v>0</v>
      </c>
      <c r="H222" s="189">
        <v>5.2940000000000001E-2</v>
      </c>
      <c r="I222" s="189">
        <f>ROUND(E222*H222,2)</f>
        <v>0.22</v>
      </c>
      <c r="J222" s="189">
        <v>0</v>
      </c>
      <c r="K222" s="189">
        <f>ROUND(E222*J222,2)</f>
        <v>0</v>
      </c>
      <c r="L222" s="190" t="s">
        <v>218</v>
      </c>
      <c r="M222" s="207" t="s">
        <v>193</v>
      </c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 t="s">
        <v>194</v>
      </c>
      <c r="AF222" s="165"/>
      <c r="AG222" s="165"/>
      <c r="AH222" s="165"/>
      <c r="AI222" s="165"/>
      <c r="AJ222" s="165"/>
      <c r="AK222" s="165"/>
      <c r="AL222" s="165"/>
      <c r="AM222" s="165">
        <v>21</v>
      </c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</row>
    <row r="223" spans="1:60" outlineLevel="1" x14ac:dyDescent="0.2">
      <c r="A223" s="204"/>
      <c r="B223" s="177"/>
      <c r="C223" s="201" t="s">
        <v>276</v>
      </c>
      <c r="D223" s="181"/>
      <c r="E223" s="185">
        <v>4.12</v>
      </c>
      <c r="F223" s="189"/>
      <c r="G223" s="189"/>
      <c r="H223" s="189"/>
      <c r="I223" s="189"/>
      <c r="J223" s="189"/>
      <c r="K223" s="189"/>
      <c r="L223" s="190"/>
      <c r="M223" s="207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</row>
    <row r="224" spans="1:60" outlineLevel="1" x14ac:dyDescent="0.2">
      <c r="A224" s="204"/>
      <c r="B224" s="177"/>
      <c r="C224" s="300"/>
      <c r="D224" s="301"/>
      <c r="E224" s="302"/>
      <c r="F224" s="303"/>
      <c r="G224" s="304"/>
      <c r="H224" s="189"/>
      <c r="I224" s="189"/>
      <c r="J224" s="189"/>
      <c r="K224" s="189"/>
      <c r="L224" s="190"/>
      <c r="M224" s="207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H224" s="165"/>
    </row>
    <row r="225" spans="1:60" outlineLevel="1" x14ac:dyDescent="0.2">
      <c r="A225" s="204"/>
      <c r="B225" s="305" t="s">
        <v>265</v>
      </c>
      <c r="C225" s="306"/>
      <c r="D225" s="307"/>
      <c r="E225" s="308"/>
      <c r="F225" s="309"/>
      <c r="G225" s="310"/>
      <c r="H225" s="189"/>
      <c r="I225" s="189"/>
      <c r="J225" s="189"/>
      <c r="K225" s="189"/>
      <c r="L225" s="190"/>
      <c r="M225" s="207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>
        <v>0</v>
      </c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</row>
    <row r="226" spans="1:60" outlineLevel="1" x14ac:dyDescent="0.2">
      <c r="A226" s="204"/>
      <c r="B226" s="305" t="s">
        <v>266</v>
      </c>
      <c r="C226" s="306"/>
      <c r="D226" s="307"/>
      <c r="E226" s="308"/>
      <c r="F226" s="309"/>
      <c r="G226" s="310"/>
      <c r="H226" s="189"/>
      <c r="I226" s="189"/>
      <c r="J226" s="189"/>
      <c r="K226" s="189"/>
      <c r="L226" s="190"/>
      <c r="M226" s="207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 t="s">
        <v>198</v>
      </c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</row>
    <row r="227" spans="1:60" outlineLevel="1" x14ac:dyDescent="0.2">
      <c r="A227" s="204"/>
      <c r="B227" s="305" t="s">
        <v>271</v>
      </c>
      <c r="C227" s="306"/>
      <c r="D227" s="307"/>
      <c r="E227" s="308"/>
      <c r="F227" s="309"/>
      <c r="G227" s="310"/>
      <c r="H227" s="189"/>
      <c r="I227" s="189"/>
      <c r="J227" s="189"/>
      <c r="K227" s="189"/>
      <c r="L227" s="190"/>
      <c r="M227" s="207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>
        <v>1</v>
      </c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</row>
    <row r="228" spans="1:60" outlineLevel="1" x14ac:dyDescent="0.2">
      <c r="A228" s="205">
        <v>48</v>
      </c>
      <c r="B228" s="176" t="s">
        <v>272</v>
      </c>
      <c r="C228" s="242" t="s">
        <v>1647</v>
      </c>
      <c r="D228" s="180" t="s">
        <v>214</v>
      </c>
      <c r="E228" s="184">
        <v>4.1174999999999997</v>
      </c>
      <c r="F228" s="191"/>
      <c r="G228" s="189">
        <f>ROUND(E228*F228,2)</f>
        <v>0</v>
      </c>
      <c r="H228" s="189">
        <v>5.2940000000000001E-2</v>
      </c>
      <c r="I228" s="189">
        <f>ROUND(E228*H228,2)</f>
        <v>0.22</v>
      </c>
      <c r="J228" s="189">
        <v>0</v>
      </c>
      <c r="K228" s="189">
        <f>ROUND(E228*J228,2)</f>
        <v>0</v>
      </c>
      <c r="L228" s="190" t="s">
        <v>218</v>
      </c>
      <c r="M228" s="207" t="s">
        <v>193</v>
      </c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 t="s">
        <v>194</v>
      </c>
      <c r="AF228" s="165"/>
      <c r="AG228" s="165"/>
      <c r="AH228" s="165"/>
      <c r="AI228" s="165"/>
      <c r="AJ228" s="165"/>
      <c r="AK228" s="165"/>
      <c r="AL228" s="165"/>
      <c r="AM228" s="165">
        <v>21</v>
      </c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</row>
    <row r="229" spans="1:60" outlineLevel="1" x14ac:dyDescent="0.2">
      <c r="A229" s="204"/>
      <c r="B229" s="177"/>
      <c r="C229" s="201" t="s">
        <v>276</v>
      </c>
      <c r="D229" s="181"/>
      <c r="E229" s="185">
        <v>4.12</v>
      </c>
      <c r="F229" s="189"/>
      <c r="G229" s="189"/>
      <c r="H229" s="189"/>
      <c r="I229" s="189"/>
      <c r="J229" s="189"/>
      <c r="K229" s="189"/>
      <c r="L229" s="190"/>
      <c r="M229" s="207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</row>
    <row r="230" spans="1:60" outlineLevel="1" x14ac:dyDescent="0.2">
      <c r="A230" s="204"/>
      <c r="B230" s="177"/>
      <c r="C230" s="300"/>
      <c r="D230" s="301"/>
      <c r="E230" s="302"/>
      <c r="F230" s="303"/>
      <c r="G230" s="304"/>
      <c r="H230" s="189"/>
      <c r="I230" s="189"/>
      <c r="J230" s="189"/>
      <c r="K230" s="189"/>
      <c r="L230" s="190"/>
      <c r="M230" s="207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</row>
    <row r="231" spans="1:60" outlineLevel="1" x14ac:dyDescent="0.2">
      <c r="A231" s="204"/>
      <c r="B231" s="305" t="s">
        <v>265</v>
      </c>
      <c r="C231" s="306"/>
      <c r="D231" s="307"/>
      <c r="E231" s="308"/>
      <c r="F231" s="309"/>
      <c r="G231" s="310"/>
      <c r="H231" s="189"/>
      <c r="I231" s="189"/>
      <c r="J231" s="189"/>
      <c r="K231" s="189"/>
      <c r="L231" s="190"/>
      <c r="M231" s="207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>
        <v>0</v>
      </c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</row>
    <row r="232" spans="1:60" outlineLevel="1" x14ac:dyDescent="0.2">
      <c r="A232" s="204"/>
      <c r="B232" s="305" t="s">
        <v>266</v>
      </c>
      <c r="C232" s="306"/>
      <c r="D232" s="307"/>
      <c r="E232" s="308"/>
      <c r="F232" s="309"/>
      <c r="G232" s="310"/>
      <c r="H232" s="189"/>
      <c r="I232" s="189"/>
      <c r="J232" s="189"/>
      <c r="K232" s="189"/>
      <c r="L232" s="190"/>
      <c r="M232" s="207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 t="s">
        <v>198</v>
      </c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</row>
    <row r="233" spans="1:60" outlineLevel="1" x14ac:dyDescent="0.2">
      <c r="A233" s="204"/>
      <c r="B233" s="305" t="s">
        <v>271</v>
      </c>
      <c r="C233" s="306"/>
      <c r="D233" s="307"/>
      <c r="E233" s="308"/>
      <c r="F233" s="309"/>
      <c r="G233" s="310"/>
      <c r="H233" s="189"/>
      <c r="I233" s="189"/>
      <c r="J233" s="189"/>
      <c r="K233" s="189"/>
      <c r="L233" s="190"/>
      <c r="M233" s="207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>
        <v>1</v>
      </c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</row>
    <row r="234" spans="1:60" outlineLevel="1" x14ac:dyDescent="0.2">
      <c r="A234" s="205">
        <v>49</v>
      </c>
      <c r="B234" s="176" t="s">
        <v>272</v>
      </c>
      <c r="C234" s="242" t="s">
        <v>1648</v>
      </c>
      <c r="D234" s="180" t="s">
        <v>214</v>
      </c>
      <c r="E234" s="184">
        <v>4.1174999999999997</v>
      </c>
      <c r="F234" s="191"/>
      <c r="G234" s="189">
        <f>ROUND(E234*F234,2)</f>
        <v>0</v>
      </c>
      <c r="H234" s="189">
        <v>5.2940000000000001E-2</v>
      </c>
      <c r="I234" s="189">
        <f>ROUND(E234*H234,2)</f>
        <v>0.22</v>
      </c>
      <c r="J234" s="189">
        <v>0</v>
      </c>
      <c r="K234" s="189">
        <f>ROUND(E234*J234,2)</f>
        <v>0</v>
      </c>
      <c r="L234" s="190" t="s">
        <v>218</v>
      </c>
      <c r="M234" s="207" t="s">
        <v>193</v>
      </c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 t="s">
        <v>194</v>
      </c>
      <c r="AF234" s="165"/>
      <c r="AG234" s="165"/>
      <c r="AH234" s="165"/>
      <c r="AI234" s="165"/>
      <c r="AJ234" s="165"/>
      <c r="AK234" s="165"/>
      <c r="AL234" s="165"/>
      <c r="AM234" s="165">
        <v>21</v>
      </c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</row>
    <row r="235" spans="1:60" outlineLevel="1" x14ac:dyDescent="0.2">
      <c r="A235" s="204"/>
      <c r="B235" s="177"/>
      <c r="C235" s="201" t="s">
        <v>276</v>
      </c>
      <c r="D235" s="181"/>
      <c r="E235" s="185">
        <v>4.12</v>
      </c>
      <c r="F235" s="189"/>
      <c r="G235" s="189"/>
      <c r="H235" s="189"/>
      <c r="I235" s="189"/>
      <c r="J235" s="189"/>
      <c r="K235" s="189"/>
      <c r="L235" s="190"/>
      <c r="M235" s="207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</row>
    <row r="236" spans="1:60" outlineLevel="1" x14ac:dyDescent="0.2">
      <c r="A236" s="204"/>
      <c r="B236" s="177"/>
      <c r="C236" s="300"/>
      <c r="D236" s="301"/>
      <c r="E236" s="302"/>
      <c r="F236" s="303"/>
      <c r="G236" s="304"/>
      <c r="H236" s="189"/>
      <c r="I236" s="189"/>
      <c r="J236" s="189"/>
      <c r="K236" s="189"/>
      <c r="L236" s="190"/>
      <c r="M236" s="207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</row>
    <row r="237" spans="1:60" outlineLevel="1" x14ac:dyDescent="0.2">
      <c r="A237" s="204"/>
      <c r="B237" s="305" t="s">
        <v>265</v>
      </c>
      <c r="C237" s="306"/>
      <c r="D237" s="307"/>
      <c r="E237" s="308"/>
      <c r="F237" s="309"/>
      <c r="G237" s="310"/>
      <c r="H237" s="189"/>
      <c r="I237" s="189"/>
      <c r="J237" s="189"/>
      <c r="K237" s="189"/>
      <c r="L237" s="190"/>
      <c r="M237" s="207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>
        <v>0</v>
      </c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</row>
    <row r="238" spans="1:60" outlineLevel="1" x14ac:dyDescent="0.2">
      <c r="A238" s="204"/>
      <c r="B238" s="305" t="s">
        <v>266</v>
      </c>
      <c r="C238" s="306"/>
      <c r="D238" s="307"/>
      <c r="E238" s="308"/>
      <c r="F238" s="309"/>
      <c r="G238" s="310"/>
      <c r="H238" s="189"/>
      <c r="I238" s="189"/>
      <c r="J238" s="189"/>
      <c r="K238" s="189"/>
      <c r="L238" s="190"/>
      <c r="M238" s="207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 t="s">
        <v>198</v>
      </c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</row>
    <row r="239" spans="1:60" outlineLevel="1" x14ac:dyDescent="0.2">
      <c r="A239" s="204"/>
      <c r="B239" s="305" t="s">
        <v>277</v>
      </c>
      <c r="C239" s="306"/>
      <c r="D239" s="307"/>
      <c r="E239" s="308"/>
      <c r="F239" s="309"/>
      <c r="G239" s="310"/>
      <c r="H239" s="189"/>
      <c r="I239" s="189"/>
      <c r="J239" s="189"/>
      <c r="K239" s="189"/>
      <c r="L239" s="190"/>
      <c r="M239" s="207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>
        <v>1</v>
      </c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</row>
    <row r="240" spans="1:60" outlineLevel="1" x14ac:dyDescent="0.2">
      <c r="A240" s="205">
        <v>50</v>
      </c>
      <c r="B240" s="176" t="s">
        <v>278</v>
      </c>
      <c r="C240" s="242" t="s">
        <v>1649</v>
      </c>
      <c r="D240" s="180" t="s">
        <v>214</v>
      </c>
      <c r="E240" s="184">
        <v>4.2699999999999996</v>
      </c>
      <c r="F240" s="191"/>
      <c r="G240" s="189">
        <f>ROUND(E240*F240,2)</f>
        <v>0</v>
      </c>
      <c r="H240" s="189">
        <v>2.5950000000000001E-2</v>
      </c>
      <c r="I240" s="189">
        <f>ROUND(E240*H240,2)</f>
        <v>0.11</v>
      </c>
      <c r="J240" s="189">
        <v>0</v>
      </c>
      <c r="K240" s="189">
        <f>ROUND(E240*J240,2)</f>
        <v>0</v>
      </c>
      <c r="L240" s="190" t="s">
        <v>218</v>
      </c>
      <c r="M240" s="207" t="s">
        <v>193</v>
      </c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 t="s">
        <v>194</v>
      </c>
      <c r="AF240" s="165"/>
      <c r="AG240" s="165"/>
      <c r="AH240" s="165"/>
      <c r="AI240" s="165"/>
      <c r="AJ240" s="165"/>
      <c r="AK240" s="165"/>
      <c r="AL240" s="165"/>
      <c r="AM240" s="165">
        <v>21</v>
      </c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</row>
    <row r="241" spans="1:60" outlineLevel="1" x14ac:dyDescent="0.2">
      <c r="A241" s="204"/>
      <c r="B241" s="177"/>
      <c r="C241" s="201" t="s">
        <v>279</v>
      </c>
      <c r="D241" s="181"/>
      <c r="E241" s="185">
        <v>4.2699999999999996</v>
      </c>
      <c r="F241" s="189"/>
      <c r="G241" s="189"/>
      <c r="H241" s="189"/>
      <c r="I241" s="189"/>
      <c r="J241" s="189"/>
      <c r="K241" s="189"/>
      <c r="L241" s="190"/>
      <c r="M241" s="207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</row>
    <row r="242" spans="1:60" outlineLevel="1" x14ac:dyDescent="0.2">
      <c r="A242" s="204"/>
      <c r="B242" s="177"/>
      <c r="C242" s="300"/>
      <c r="D242" s="301"/>
      <c r="E242" s="302"/>
      <c r="F242" s="303"/>
      <c r="G242" s="304"/>
      <c r="H242" s="189"/>
      <c r="I242" s="189"/>
      <c r="J242" s="189"/>
      <c r="K242" s="189"/>
      <c r="L242" s="190"/>
      <c r="M242" s="207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</row>
    <row r="243" spans="1:60" outlineLevel="1" x14ac:dyDescent="0.2">
      <c r="A243" s="204"/>
      <c r="B243" s="305" t="s">
        <v>280</v>
      </c>
      <c r="C243" s="306"/>
      <c r="D243" s="307"/>
      <c r="E243" s="308"/>
      <c r="F243" s="309"/>
      <c r="G243" s="310"/>
      <c r="H243" s="189"/>
      <c r="I243" s="189"/>
      <c r="J243" s="189"/>
      <c r="K243" s="189"/>
      <c r="L243" s="190"/>
      <c r="M243" s="207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>
        <v>0</v>
      </c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</row>
    <row r="244" spans="1:60" outlineLevel="1" x14ac:dyDescent="0.2">
      <c r="A244" s="204"/>
      <c r="B244" s="305" t="s">
        <v>281</v>
      </c>
      <c r="C244" s="306"/>
      <c r="D244" s="307"/>
      <c r="E244" s="308"/>
      <c r="F244" s="309"/>
      <c r="G244" s="310"/>
      <c r="H244" s="189"/>
      <c r="I244" s="189"/>
      <c r="J244" s="189"/>
      <c r="K244" s="189"/>
      <c r="L244" s="190"/>
      <c r="M244" s="207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>
        <v>1</v>
      </c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</row>
    <row r="245" spans="1:60" outlineLevel="1" x14ac:dyDescent="0.2">
      <c r="A245" s="205">
        <v>51</v>
      </c>
      <c r="B245" s="176" t="s">
        <v>282</v>
      </c>
      <c r="C245" s="242" t="s">
        <v>1650</v>
      </c>
      <c r="D245" s="180" t="s">
        <v>214</v>
      </c>
      <c r="E245" s="184">
        <v>47.884999999999998</v>
      </c>
      <c r="F245" s="191"/>
      <c r="G245" s="189">
        <f>ROUND(E245*F245,2)</f>
        <v>0</v>
      </c>
      <c r="H245" s="189">
        <v>1.469E-2</v>
      </c>
      <c r="I245" s="189">
        <f>ROUND(E245*H245,2)</f>
        <v>0.7</v>
      </c>
      <c r="J245" s="189">
        <v>0</v>
      </c>
      <c r="K245" s="189">
        <f>ROUND(E245*J245,2)</f>
        <v>0</v>
      </c>
      <c r="L245" s="190" t="s">
        <v>218</v>
      </c>
      <c r="M245" s="207" t="s">
        <v>193</v>
      </c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 t="s">
        <v>194</v>
      </c>
      <c r="AF245" s="165"/>
      <c r="AG245" s="165"/>
      <c r="AH245" s="165"/>
      <c r="AI245" s="165"/>
      <c r="AJ245" s="165"/>
      <c r="AK245" s="165"/>
      <c r="AL245" s="165"/>
      <c r="AM245" s="165">
        <v>21</v>
      </c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</row>
    <row r="246" spans="1:60" outlineLevel="1" x14ac:dyDescent="0.2">
      <c r="A246" s="204"/>
      <c r="B246" s="177"/>
      <c r="C246" s="201" t="s">
        <v>283</v>
      </c>
      <c r="D246" s="181"/>
      <c r="E246" s="185">
        <v>47.88</v>
      </c>
      <c r="F246" s="189"/>
      <c r="G246" s="189"/>
      <c r="H246" s="189"/>
      <c r="I246" s="189"/>
      <c r="J246" s="189"/>
      <c r="K246" s="189"/>
      <c r="L246" s="190"/>
      <c r="M246" s="207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</row>
    <row r="247" spans="1:60" outlineLevel="1" x14ac:dyDescent="0.2">
      <c r="A247" s="204"/>
      <c r="B247" s="177"/>
      <c r="C247" s="300"/>
      <c r="D247" s="301"/>
      <c r="E247" s="302"/>
      <c r="F247" s="303"/>
      <c r="G247" s="304"/>
      <c r="H247" s="189"/>
      <c r="I247" s="189"/>
      <c r="J247" s="189"/>
      <c r="K247" s="189"/>
      <c r="L247" s="190"/>
      <c r="M247" s="207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</row>
    <row r="248" spans="1:60" outlineLevel="1" x14ac:dyDescent="0.2">
      <c r="A248" s="204"/>
      <c r="B248" s="305" t="s">
        <v>265</v>
      </c>
      <c r="C248" s="306"/>
      <c r="D248" s="307"/>
      <c r="E248" s="308"/>
      <c r="F248" s="309"/>
      <c r="G248" s="310"/>
      <c r="H248" s="189"/>
      <c r="I248" s="189"/>
      <c r="J248" s="189"/>
      <c r="K248" s="189"/>
      <c r="L248" s="190"/>
      <c r="M248" s="207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>
        <v>0</v>
      </c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</row>
    <row r="249" spans="1:60" outlineLevel="1" x14ac:dyDescent="0.2">
      <c r="A249" s="204"/>
      <c r="B249" s="305" t="s">
        <v>266</v>
      </c>
      <c r="C249" s="306"/>
      <c r="D249" s="307"/>
      <c r="E249" s="308"/>
      <c r="F249" s="309"/>
      <c r="G249" s="310"/>
      <c r="H249" s="189"/>
      <c r="I249" s="189"/>
      <c r="J249" s="189"/>
      <c r="K249" s="189"/>
      <c r="L249" s="190"/>
      <c r="M249" s="207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 t="s">
        <v>198</v>
      </c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</row>
    <row r="250" spans="1:60" outlineLevel="1" x14ac:dyDescent="0.2">
      <c r="A250" s="204"/>
      <c r="B250" s="305" t="s">
        <v>277</v>
      </c>
      <c r="C250" s="306"/>
      <c r="D250" s="307"/>
      <c r="E250" s="308"/>
      <c r="F250" s="309"/>
      <c r="G250" s="310"/>
      <c r="H250" s="189"/>
      <c r="I250" s="189"/>
      <c r="J250" s="189"/>
      <c r="K250" s="189"/>
      <c r="L250" s="190"/>
      <c r="M250" s="207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>
        <v>1</v>
      </c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</row>
    <row r="251" spans="1:60" outlineLevel="1" x14ac:dyDescent="0.2">
      <c r="A251" s="205">
        <v>52</v>
      </c>
      <c r="B251" s="176" t="s">
        <v>278</v>
      </c>
      <c r="C251" s="242" t="s">
        <v>1651</v>
      </c>
      <c r="D251" s="180" t="s">
        <v>214</v>
      </c>
      <c r="E251" s="184">
        <v>4.2699999999999996</v>
      </c>
      <c r="F251" s="191"/>
      <c r="G251" s="189">
        <f>ROUND(E251*F251,2)</f>
        <v>0</v>
      </c>
      <c r="H251" s="189">
        <v>2.5950000000000001E-2</v>
      </c>
      <c r="I251" s="189">
        <f>ROUND(E251*H251,2)</f>
        <v>0.11</v>
      </c>
      <c r="J251" s="189">
        <v>0</v>
      </c>
      <c r="K251" s="189">
        <f>ROUND(E251*J251,2)</f>
        <v>0</v>
      </c>
      <c r="L251" s="190" t="s">
        <v>218</v>
      </c>
      <c r="M251" s="207" t="s">
        <v>193</v>
      </c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 t="s">
        <v>194</v>
      </c>
      <c r="AF251" s="165"/>
      <c r="AG251" s="165"/>
      <c r="AH251" s="165"/>
      <c r="AI251" s="165"/>
      <c r="AJ251" s="165"/>
      <c r="AK251" s="165"/>
      <c r="AL251" s="165"/>
      <c r="AM251" s="165">
        <v>21</v>
      </c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</row>
    <row r="252" spans="1:60" outlineLevel="1" x14ac:dyDescent="0.2">
      <c r="A252" s="204"/>
      <c r="B252" s="177"/>
      <c r="C252" s="201" t="s">
        <v>279</v>
      </c>
      <c r="D252" s="181"/>
      <c r="E252" s="185">
        <v>4.2699999999999996</v>
      </c>
      <c r="F252" s="189"/>
      <c r="G252" s="189"/>
      <c r="H252" s="189"/>
      <c r="I252" s="189"/>
      <c r="J252" s="189"/>
      <c r="K252" s="189"/>
      <c r="L252" s="190"/>
      <c r="M252" s="207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</row>
    <row r="253" spans="1:60" outlineLevel="1" x14ac:dyDescent="0.2">
      <c r="A253" s="204"/>
      <c r="B253" s="177"/>
      <c r="C253" s="300"/>
      <c r="D253" s="301"/>
      <c r="E253" s="302"/>
      <c r="F253" s="303"/>
      <c r="G253" s="304"/>
      <c r="H253" s="189"/>
      <c r="I253" s="189"/>
      <c r="J253" s="189"/>
      <c r="K253" s="189"/>
      <c r="L253" s="190"/>
      <c r="M253" s="207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</row>
    <row r="254" spans="1:60" outlineLevel="1" x14ac:dyDescent="0.2">
      <c r="A254" s="204"/>
      <c r="B254" s="305" t="s">
        <v>280</v>
      </c>
      <c r="C254" s="306"/>
      <c r="D254" s="307"/>
      <c r="E254" s="308"/>
      <c r="F254" s="309"/>
      <c r="G254" s="310"/>
      <c r="H254" s="189"/>
      <c r="I254" s="189"/>
      <c r="J254" s="189"/>
      <c r="K254" s="189"/>
      <c r="L254" s="190"/>
      <c r="M254" s="207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>
        <v>0</v>
      </c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</row>
    <row r="255" spans="1:60" outlineLevel="1" x14ac:dyDescent="0.2">
      <c r="A255" s="204"/>
      <c r="B255" s="305" t="s">
        <v>281</v>
      </c>
      <c r="C255" s="306"/>
      <c r="D255" s="307"/>
      <c r="E255" s="308"/>
      <c r="F255" s="309"/>
      <c r="G255" s="310"/>
      <c r="H255" s="189"/>
      <c r="I255" s="189"/>
      <c r="J255" s="189"/>
      <c r="K255" s="189"/>
      <c r="L255" s="190"/>
      <c r="M255" s="207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>
        <v>1</v>
      </c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</row>
    <row r="256" spans="1:60" outlineLevel="1" x14ac:dyDescent="0.2">
      <c r="A256" s="205">
        <v>53</v>
      </c>
      <c r="B256" s="176" t="s">
        <v>282</v>
      </c>
      <c r="C256" s="242" t="s">
        <v>1652</v>
      </c>
      <c r="D256" s="180" t="s">
        <v>214</v>
      </c>
      <c r="E256" s="184">
        <v>46.36</v>
      </c>
      <c r="F256" s="191"/>
      <c r="G256" s="189">
        <f>ROUND(E256*F256,2)</f>
        <v>0</v>
      </c>
      <c r="H256" s="189">
        <v>1.469E-2</v>
      </c>
      <c r="I256" s="189">
        <f>ROUND(E256*H256,2)</f>
        <v>0.68</v>
      </c>
      <c r="J256" s="189">
        <v>0</v>
      </c>
      <c r="K256" s="189">
        <f>ROUND(E256*J256,2)</f>
        <v>0</v>
      </c>
      <c r="L256" s="190" t="s">
        <v>218</v>
      </c>
      <c r="M256" s="207" t="s">
        <v>193</v>
      </c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 t="s">
        <v>194</v>
      </c>
      <c r="AF256" s="165"/>
      <c r="AG256" s="165"/>
      <c r="AH256" s="165"/>
      <c r="AI256" s="165"/>
      <c r="AJ256" s="165"/>
      <c r="AK256" s="165"/>
      <c r="AL256" s="165"/>
      <c r="AM256" s="165">
        <v>21</v>
      </c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</row>
    <row r="257" spans="1:60" outlineLevel="1" x14ac:dyDescent="0.2">
      <c r="A257" s="204"/>
      <c r="B257" s="177"/>
      <c r="C257" s="201" t="s">
        <v>284</v>
      </c>
      <c r="D257" s="181"/>
      <c r="E257" s="185">
        <v>46.36</v>
      </c>
      <c r="F257" s="189"/>
      <c r="G257" s="189"/>
      <c r="H257" s="189"/>
      <c r="I257" s="189"/>
      <c r="J257" s="189"/>
      <c r="K257" s="189"/>
      <c r="L257" s="190"/>
      <c r="M257" s="207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</row>
    <row r="258" spans="1:60" outlineLevel="1" x14ac:dyDescent="0.2">
      <c r="A258" s="204"/>
      <c r="B258" s="177"/>
      <c r="C258" s="300"/>
      <c r="D258" s="301"/>
      <c r="E258" s="302"/>
      <c r="F258" s="303"/>
      <c r="G258" s="304"/>
      <c r="H258" s="189"/>
      <c r="I258" s="189"/>
      <c r="J258" s="189"/>
      <c r="K258" s="189"/>
      <c r="L258" s="190"/>
      <c r="M258" s="207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</row>
    <row r="259" spans="1:60" outlineLevel="1" x14ac:dyDescent="0.2">
      <c r="A259" s="204"/>
      <c r="B259" s="305" t="s">
        <v>265</v>
      </c>
      <c r="C259" s="306"/>
      <c r="D259" s="307"/>
      <c r="E259" s="308"/>
      <c r="F259" s="309"/>
      <c r="G259" s="310"/>
      <c r="H259" s="189"/>
      <c r="I259" s="189"/>
      <c r="J259" s="189"/>
      <c r="K259" s="189"/>
      <c r="L259" s="190"/>
      <c r="M259" s="207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>
        <v>0</v>
      </c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</row>
    <row r="260" spans="1:60" outlineLevel="1" x14ac:dyDescent="0.2">
      <c r="A260" s="204"/>
      <c r="B260" s="305" t="s">
        <v>266</v>
      </c>
      <c r="C260" s="306"/>
      <c r="D260" s="307"/>
      <c r="E260" s="308"/>
      <c r="F260" s="309"/>
      <c r="G260" s="310"/>
      <c r="H260" s="189"/>
      <c r="I260" s="189"/>
      <c r="J260" s="189"/>
      <c r="K260" s="189"/>
      <c r="L260" s="190"/>
      <c r="M260" s="207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 t="s">
        <v>198</v>
      </c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</row>
    <row r="261" spans="1:60" outlineLevel="1" x14ac:dyDescent="0.2">
      <c r="A261" s="204"/>
      <c r="B261" s="305" t="s">
        <v>277</v>
      </c>
      <c r="C261" s="306"/>
      <c r="D261" s="307"/>
      <c r="E261" s="308"/>
      <c r="F261" s="309"/>
      <c r="G261" s="310"/>
      <c r="H261" s="189"/>
      <c r="I261" s="189"/>
      <c r="J261" s="189"/>
      <c r="K261" s="189"/>
      <c r="L261" s="190"/>
      <c r="M261" s="207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>
        <v>1</v>
      </c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</row>
    <row r="262" spans="1:60" outlineLevel="1" x14ac:dyDescent="0.2">
      <c r="A262" s="205">
        <v>54</v>
      </c>
      <c r="B262" s="176" t="s">
        <v>278</v>
      </c>
      <c r="C262" s="242" t="s">
        <v>1653</v>
      </c>
      <c r="D262" s="180" t="s">
        <v>214</v>
      </c>
      <c r="E262" s="184">
        <v>4.2699999999999996</v>
      </c>
      <c r="F262" s="191"/>
      <c r="G262" s="189">
        <f>ROUND(E262*F262,2)</f>
        <v>0</v>
      </c>
      <c r="H262" s="189">
        <v>2.5950000000000001E-2</v>
      </c>
      <c r="I262" s="189">
        <f>ROUND(E262*H262,2)</f>
        <v>0.11</v>
      </c>
      <c r="J262" s="189">
        <v>0</v>
      </c>
      <c r="K262" s="189">
        <f>ROUND(E262*J262,2)</f>
        <v>0</v>
      </c>
      <c r="L262" s="190" t="s">
        <v>218</v>
      </c>
      <c r="M262" s="207" t="s">
        <v>193</v>
      </c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 t="s">
        <v>194</v>
      </c>
      <c r="AF262" s="165"/>
      <c r="AG262" s="165"/>
      <c r="AH262" s="165"/>
      <c r="AI262" s="165"/>
      <c r="AJ262" s="165"/>
      <c r="AK262" s="165"/>
      <c r="AL262" s="165"/>
      <c r="AM262" s="165">
        <v>21</v>
      </c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</row>
    <row r="263" spans="1:60" outlineLevel="1" x14ac:dyDescent="0.2">
      <c r="A263" s="204"/>
      <c r="B263" s="177"/>
      <c r="C263" s="201" t="s">
        <v>279</v>
      </c>
      <c r="D263" s="181"/>
      <c r="E263" s="185">
        <v>4.2699999999999996</v>
      </c>
      <c r="F263" s="189"/>
      <c r="G263" s="189"/>
      <c r="H263" s="189"/>
      <c r="I263" s="189"/>
      <c r="J263" s="189"/>
      <c r="K263" s="189"/>
      <c r="L263" s="190"/>
      <c r="M263" s="207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</row>
    <row r="264" spans="1:60" outlineLevel="1" x14ac:dyDescent="0.2">
      <c r="A264" s="204"/>
      <c r="B264" s="177"/>
      <c r="C264" s="300"/>
      <c r="D264" s="301"/>
      <c r="E264" s="302"/>
      <c r="F264" s="303"/>
      <c r="G264" s="304"/>
      <c r="H264" s="189"/>
      <c r="I264" s="189"/>
      <c r="J264" s="189"/>
      <c r="K264" s="189"/>
      <c r="L264" s="190"/>
      <c r="M264" s="207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</row>
    <row r="265" spans="1:60" outlineLevel="1" x14ac:dyDescent="0.2">
      <c r="A265" s="204"/>
      <c r="B265" s="305" t="s">
        <v>280</v>
      </c>
      <c r="C265" s="306"/>
      <c r="D265" s="307"/>
      <c r="E265" s="308"/>
      <c r="F265" s="309"/>
      <c r="G265" s="310"/>
      <c r="H265" s="189"/>
      <c r="I265" s="189"/>
      <c r="J265" s="189"/>
      <c r="K265" s="189"/>
      <c r="L265" s="190"/>
      <c r="M265" s="207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>
        <v>0</v>
      </c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</row>
    <row r="266" spans="1:60" outlineLevel="1" x14ac:dyDescent="0.2">
      <c r="A266" s="204"/>
      <c r="B266" s="305" t="s">
        <v>281</v>
      </c>
      <c r="C266" s="306"/>
      <c r="D266" s="307"/>
      <c r="E266" s="308"/>
      <c r="F266" s="309"/>
      <c r="G266" s="310"/>
      <c r="H266" s="189"/>
      <c r="I266" s="189"/>
      <c r="J266" s="189"/>
      <c r="K266" s="189"/>
      <c r="L266" s="190"/>
      <c r="M266" s="207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>
        <v>1</v>
      </c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</row>
    <row r="267" spans="1:60" outlineLevel="1" x14ac:dyDescent="0.2">
      <c r="A267" s="205">
        <v>55</v>
      </c>
      <c r="B267" s="176" t="s">
        <v>282</v>
      </c>
      <c r="C267" s="242" t="s">
        <v>1654</v>
      </c>
      <c r="D267" s="180" t="s">
        <v>214</v>
      </c>
      <c r="E267" s="184">
        <v>46.36</v>
      </c>
      <c r="F267" s="191"/>
      <c r="G267" s="189">
        <f>ROUND(E267*F267,2)</f>
        <v>0</v>
      </c>
      <c r="H267" s="189">
        <v>1.469E-2</v>
      </c>
      <c r="I267" s="189">
        <f>ROUND(E267*H267,2)</f>
        <v>0.68</v>
      </c>
      <c r="J267" s="189">
        <v>0</v>
      </c>
      <c r="K267" s="189">
        <f>ROUND(E267*J267,2)</f>
        <v>0</v>
      </c>
      <c r="L267" s="190" t="s">
        <v>218</v>
      </c>
      <c r="M267" s="207" t="s">
        <v>193</v>
      </c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 t="s">
        <v>194</v>
      </c>
      <c r="AF267" s="165"/>
      <c r="AG267" s="165"/>
      <c r="AH267" s="165"/>
      <c r="AI267" s="165"/>
      <c r="AJ267" s="165"/>
      <c r="AK267" s="165"/>
      <c r="AL267" s="165"/>
      <c r="AM267" s="165">
        <v>21</v>
      </c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</row>
    <row r="268" spans="1:60" outlineLevel="1" x14ac:dyDescent="0.2">
      <c r="A268" s="204"/>
      <c r="B268" s="177"/>
      <c r="C268" s="201" t="s">
        <v>284</v>
      </c>
      <c r="D268" s="181"/>
      <c r="E268" s="185">
        <v>46.36</v>
      </c>
      <c r="F268" s="189"/>
      <c r="G268" s="189"/>
      <c r="H268" s="189"/>
      <c r="I268" s="189"/>
      <c r="J268" s="189"/>
      <c r="K268" s="189"/>
      <c r="L268" s="190"/>
      <c r="M268" s="207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</row>
    <row r="269" spans="1:60" outlineLevel="1" x14ac:dyDescent="0.2">
      <c r="A269" s="204"/>
      <c r="B269" s="177"/>
      <c r="C269" s="300"/>
      <c r="D269" s="301"/>
      <c r="E269" s="302"/>
      <c r="F269" s="303"/>
      <c r="G269" s="304"/>
      <c r="H269" s="189"/>
      <c r="I269" s="189"/>
      <c r="J269" s="189"/>
      <c r="K269" s="189"/>
      <c r="L269" s="190"/>
      <c r="M269" s="207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</row>
    <row r="270" spans="1:60" outlineLevel="1" x14ac:dyDescent="0.2">
      <c r="A270" s="204"/>
      <c r="B270" s="305" t="s">
        <v>285</v>
      </c>
      <c r="C270" s="306"/>
      <c r="D270" s="307"/>
      <c r="E270" s="308"/>
      <c r="F270" s="309"/>
      <c r="G270" s="310"/>
      <c r="H270" s="189"/>
      <c r="I270" s="189"/>
      <c r="J270" s="189"/>
      <c r="K270" s="189"/>
      <c r="L270" s="190"/>
      <c r="M270" s="207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>
        <v>0</v>
      </c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</row>
    <row r="271" spans="1:60" outlineLevel="1" x14ac:dyDescent="0.2">
      <c r="A271" s="204"/>
      <c r="B271" s="305" t="s">
        <v>286</v>
      </c>
      <c r="C271" s="306"/>
      <c r="D271" s="307"/>
      <c r="E271" s="308"/>
      <c r="F271" s="309"/>
      <c r="G271" s="310"/>
      <c r="H271" s="189"/>
      <c r="I271" s="189"/>
      <c r="J271" s="189"/>
      <c r="K271" s="189"/>
      <c r="L271" s="190"/>
      <c r="M271" s="207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 t="s">
        <v>198</v>
      </c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</row>
    <row r="272" spans="1:60" outlineLevel="1" x14ac:dyDescent="0.2">
      <c r="A272" s="205">
        <v>56</v>
      </c>
      <c r="B272" s="176" t="s">
        <v>287</v>
      </c>
      <c r="C272" s="242" t="s">
        <v>1583</v>
      </c>
      <c r="D272" s="180" t="s">
        <v>214</v>
      </c>
      <c r="E272" s="184">
        <v>405.65</v>
      </c>
      <c r="F272" s="191"/>
      <c r="G272" s="189">
        <f>ROUND(E272*F272,2)</f>
        <v>0</v>
      </c>
      <c r="H272" s="189">
        <v>1.8200000000000001E-2</v>
      </c>
      <c r="I272" s="189">
        <f>ROUND(E272*H272,2)</f>
        <v>7.38</v>
      </c>
      <c r="J272" s="189">
        <v>0</v>
      </c>
      <c r="K272" s="189">
        <f>ROUND(E272*J272,2)</f>
        <v>0</v>
      </c>
      <c r="L272" s="190" t="s">
        <v>192</v>
      </c>
      <c r="M272" s="207" t="s">
        <v>193</v>
      </c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 t="s">
        <v>194</v>
      </c>
      <c r="AF272" s="165"/>
      <c r="AG272" s="165"/>
      <c r="AH272" s="165"/>
      <c r="AI272" s="165"/>
      <c r="AJ272" s="165"/>
      <c r="AK272" s="165"/>
      <c r="AL272" s="165"/>
      <c r="AM272" s="165">
        <v>21</v>
      </c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</row>
    <row r="273" spans="1:60" outlineLevel="1" x14ac:dyDescent="0.2">
      <c r="A273" s="204"/>
      <c r="B273" s="177"/>
      <c r="C273" s="201" t="s">
        <v>288</v>
      </c>
      <c r="D273" s="181"/>
      <c r="E273" s="185">
        <v>405.65</v>
      </c>
      <c r="F273" s="189"/>
      <c r="G273" s="189"/>
      <c r="H273" s="189"/>
      <c r="I273" s="189"/>
      <c r="J273" s="189"/>
      <c r="K273" s="189"/>
      <c r="L273" s="190"/>
      <c r="M273" s="207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</row>
    <row r="274" spans="1:60" outlineLevel="1" x14ac:dyDescent="0.2">
      <c r="A274" s="204"/>
      <c r="B274" s="177"/>
      <c r="C274" s="300"/>
      <c r="D274" s="301"/>
      <c r="E274" s="302"/>
      <c r="F274" s="303"/>
      <c r="G274" s="304"/>
      <c r="H274" s="189"/>
      <c r="I274" s="189"/>
      <c r="J274" s="189"/>
      <c r="K274" s="189"/>
      <c r="L274" s="190"/>
      <c r="M274" s="207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</row>
    <row r="275" spans="1:60" outlineLevel="1" x14ac:dyDescent="0.2">
      <c r="A275" s="205">
        <v>57</v>
      </c>
      <c r="B275" s="176" t="s">
        <v>287</v>
      </c>
      <c r="C275" s="242" t="s">
        <v>1584</v>
      </c>
      <c r="D275" s="180" t="s">
        <v>214</v>
      </c>
      <c r="E275" s="184">
        <v>8.5399999999999991</v>
      </c>
      <c r="F275" s="191"/>
      <c r="G275" s="189">
        <f>ROUND(E275*F275,2)</f>
        <v>0</v>
      </c>
      <c r="H275" s="189">
        <v>1.8200000000000001E-2</v>
      </c>
      <c r="I275" s="189">
        <f>ROUND(E275*H275,2)</f>
        <v>0.16</v>
      </c>
      <c r="J275" s="189">
        <v>0</v>
      </c>
      <c r="K275" s="189">
        <f>ROUND(E275*J275,2)</f>
        <v>0</v>
      </c>
      <c r="L275" s="190" t="s">
        <v>192</v>
      </c>
      <c r="M275" s="207" t="s">
        <v>193</v>
      </c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 t="s">
        <v>194</v>
      </c>
      <c r="AF275" s="165"/>
      <c r="AG275" s="165"/>
      <c r="AH275" s="165"/>
      <c r="AI275" s="165"/>
      <c r="AJ275" s="165"/>
      <c r="AK275" s="165"/>
      <c r="AL275" s="165"/>
      <c r="AM275" s="165">
        <v>21</v>
      </c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</row>
    <row r="276" spans="1:60" outlineLevel="1" x14ac:dyDescent="0.2">
      <c r="A276" s="204"/>
      <c r="B276" s="177"/>
      <c r="C276" s="201" t="s">
        <v>289</v>
      </c>
      <c r="D276" s="181"/>
      <c r="E276" s="185">
        <v>8.5399999999999991</v>
      </c>
      <c r="F276" s="189"/>
      <c r="G276" s="189"/>
      <c r="H276" s="189"/>
      <c r="I276" s="189"/>
      <c r="J276" s="189"/>
      <c r="K276" s="189"/>
      <c r="L276" s="190"/>
      <c r="M276" s="207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</row>
    <row r="277" spans="1:60" outlineLevel="1" x14ac:dyDescent="0.2">
      <c r="A277" s="204"/>
      <c r="B277" s="177"/>
      <c r="C277" s="300"/>
      <c r="D277" s="301"/>
      <c r="E277" s="302"/>
      <c r="F277" s="303"/>
      <c r="G277" s="304"/>
      <c r="H277" s="189"/>
      <c r="I277" s="189"/>
      <c r="J277" s="189"/>
      <c r="K277" s="189"/>
      <c r="L277" s="190"/>
      <c r="M277" s="207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</row>
    <row r="278" spans="1:60" outlineLevel="1" x14ac:dyDescent="0.2">
      <c r="A278" s="205">
        <v>58</v>
      </c>
      <c r="B278" s="176" t="s">
        <v>287</v>
      </c>
      <c r="C278" s="242" t="s">
        <v>1585</v>
      </c>
      <c r="D278" s="180" t="s">
        <v>214</v>
      </c>
      <c r="E278" s="184">
        <v>405.65</v>
      </c>
      <c r="F278" s="191"/>
      <c r="G278" s="189">
        <f>ROUND(E278*F278,2)</f>
        <v>0</v>
      </c>
      <c r="H278" s="189">
        <v>1.8200000000000001E-2</v>
      </c>
      <c r="I278" s="189">
        <f>ROUND(E278*H278,2)</f>
        <v>7.38</v>
      </c>
      <c r="J278" s="189">
        <v>0</v>
      </c>
      <c r="K278" s="189">
        <f>ROUND(E278*J278,2)</f>
        <v>0</v>
      </c>
      <c r="L278" s="190" t="s">
        <v>192</v>
      </c>
      <c r="M278" s="207" t="s">
        <v>193</v>
      </c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 t="s">
        <v>194</v>
      </c>
      <c r="AF278" s="165"/>
      <c r="AG278" s="165"/>
      <c r="AH278" s="165"/>
      <c r="AI278" s="165"/>
      <c r="AJ278" s="165"/>
      <c r="AK278" s="165"/>
      <c r="AL278" s="165"/>
      <c r="AM278" s="165">
        <v>21</v>
      </c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</row>
    <row r="279" spans="1:60" outlineLevel="1" x14ac:dyDescent="0.2">
      <c r="A279" s="204"/>
      <c r="B279" s="177"/>
      <c r="C279" s="201" t="s">
        <v>288</v>
      </c>
      <c r="D279" s="181"/>
      <c r="E279" s="185">
        <v>405.65</v>
      </c>
      <c r="F279" s="189"/>
      <c r="G279" s="189"/>
      <c r="H279" s="189"/>
      <c r="I279" s="189"/>
      <c r="J279" s="189"/>
      <c r="K279" s="189"/>
      <c r="L279" s="190"/>
      <c r="M279" s="207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</row>
    <row r="280" spans="1:60" outlineLevel="1" x14ac:dyDescent="0.2">
      <c r="A280" s="204"/>
      <c r="B280" s="177"/>
      <c r="C280" s="300"/>
      <c r="D280" s="301"/>
      <c r="E280" s="302"/>
      <c r="F280" s="303"/>
      <c r="G280" s="304"/>
      <c r="H280" s="189"/>
      <c r="I280" s="189"/>
      <c r="J280" s="189"/>
      <c r="K280" s="189"/>
      <c r="L280" s="190"/>
      <c r="M280" s="207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</row>
    <row r="281" spans="1:60" outlineLevel="1" x14ac:dyDescent="0.2">
      <c r="A281" s="205">
        <v>59</v>
      </c>
      <c r="B281" s="176" t="s">
        <v>287</v>
      </c>
      <c r="C281" s="165" t="s">
        <v>1586</v>
      </c>
      <c r="D281" s="180" t="s">
        <v>214</v>
      </c>
      <c r="E281" s="184">
        <v>8.5399999999999991</v>
      </c>
      <c r="F281" s="191"/>
      <c r="G281" s="189">
        <f>ROUND(E281*F281,2)</f>
        <v>0</v>
      </c>
      <c r="H281" s="189">
        <v>1.8200000000000001E-2</v>
      </c>
      <c r="I281" s="189">
        <f>ROUND(E281*H281,2)</f>
        <v>0.16</v>
      </c>
      <c r="J281" s="189">
        <v>0</v>
      </c>
      <c r="K281" s="189">
        <f>ROUND(E281*J281,2)</f>
        <v>0</v>
      </c>
      <c r="L281" s="190" t="s">
        <v>192</v>
      </c>
      <c r="M281" s="207" t="s">
        <v>193</v>
      </c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 t="s">
        <v>194</v>
      </c>
      <c r="AF281" s="165"/>
      <c r="AG281" s="165"/>
      <c r="AH281" s="165"/>
      <c r="AI281" s="165"/>
      <c r="AJ281" s="165"/>
      <c r="AK281" s="165"/>
      <c r="AL281" s="165"/>
      <c r="AM281" s="165">
        <v>21</v>
      </c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</row>
    <row r="282" spans="1:60" outlineLevel="1" x14ac:dyDescent="0.2">
      <c r="A282" s="204"/>
      <c r="B282" s="177"/>
      <c r="C282" s="201" t="s">
        <v>289</v>
      </c>
      <c r="D282" s="181"/>
      <c r="E282" s="185">
        <v>8.5399999999999991</v>
      </c>
      <c r="F282" s="189"/>
      <c r="G282" s="189"/>
      <c r="H282" s="189"/>
      <c r="I282" s="189"/>
      <c r="J282" s="189"/>
      <c r="K282" s="189"/>
      <c r="L282" s="190"/>
      <c r="M282" s="207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</row>
    <row r="283" spans="1:60" outlineLevel="1" x14ac:dyDescent="0.2">
      <c r="A283" s="204"/>
      <c r="B283" s="177"/>
      <c r="C283" s="300"/>
      <c r="D283" s="301"/>
      <c r="E283" s="302"/>
      <c r="F283" s="303"/>
      <c r="G283" s="304"/>
      <c r="H283" s="189"/>
      <c r="I283" s="189"/>
      <c r="J283" s="189"/>
      <c r="K283" s="189"/>
      <c r="L283" s="190"/>
      <c r="M283" s="207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</row>
    <row r="284" spans="1:60" outlineLevel="1" x14ac:dyDescent="0.2">
      <c r="A284" s="205">
        <v>60</v>
      </c>
      <c r="B284" s="176" t="s">
        <v>287</v>
      </c>
      <c r="C284" s="200" t="s">
        <v>1587</v>
      </c>
      <c r="D284" s="180" t="s">
        <v>214</v>
      </c>
      <c r="E284" s="184">
        <v>405.65</v>
      </c>
      <c r="F284" s="191"/>
      <c r="G284" s="189">
        <f>ROUND(E284*F284,2)</f>
        <v>0</v>
      </c>
      <c r="H284" s="189">
        <v>1.8200000000000001E-2</v>
      </c>
      <c r="I284" s="189">
        <f>ROUND(E284*H284,2)</f>
        <v>7.38</v>
      </c>
      <c r="J284" s="189">
        <v>0</v>
      </c>
      <c r="K284" s="189">
        <f>ROUND(E284*J284,2)</f>
        <v>0</v>
      </c>
      <c r="L284" s="190" t="s">
        <v>192</v>
      </c>
      <c r="M284" s="207" t="s">
        <v>193</v>
      </c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 t="s">
        <v>194</v>
      </c>
      <c r="AF284" s="165"/>
      <c r="AG284" s="165"/>
      <c r="AH284" s="165"/>
      <c r="AI284" s="165"/>
      <c r="AJ284" s="165"/>
      <c r="AK284" s="165"/>
      <c r="AL284" s="165"/>
      <c r="AM284" s="165">
        <v>21</v>
      </c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</row>
    <row r="285" spans="1:60" outlineLevel="1" x14ac:dyDescent="0.2">
      <c r="A285" s="204"/>
      <c r="B285" s="177"/>
      <c r="C285" s="201" t="s">
        <v>288</v>
      </c>
      <c r="D285" s="181"/>
      <c r="E285" s="185">
        <v>405.65</v>
      </c>
      <c r="F285" s="189"/>
      <c r="G285" s="189"/>
      <c r="H285" s="189"/>
      <c r="I285" s="189"/>
      <c r="J285" s="189"/>
      <c r="K285" s="189"/>
      <c r="L285" s="190"/>
      <c r="M285" s="207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</row>
    <row r="286" spans="1:60" outlineLevel="1" x14ac:dyDescent="0.2">
      <c r="A286" s="204"/>
      <c r="B286" s="177"/>
      <c r="C286" s="300"/>
      <c r="D286" s="301"/>
      <c r="E286" s="302"/>
      <c r="F286" s="303"/>
      <c r="G286" s="304"/>
      <c r="H286" s="189"/>
      <c r="I286" s="189"/>
      <c r="J286" s="189"/>
      <c r="K286" s="189"/>
      <c r="L286" s="190"/>
      <c r="M286" s="207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</row>
    <row r="287" spans="1:60" outlineLevel="1" x14ac:dyDescent="0.2">
      <c r="A287" s="205">
        <v>61</v>
      </c>
      <c r="B287" s="176" t="s">
        <v>287</v>
      </c>
      <c r="C287" s="200" t="s">
        <v>1588</v>
      </c>
      <c r="D287" s="180" t="s">
        <v>214</v>
      </c>
      <c r="E287" s="184">
        <v>8.5399999999999991</v>
      </c>
      <c r="F287" s="191"/>
      <c r="G287" s="189">
        <f>ROUND(E287*F287,2)</f>
        <v>0</v>
      </c>
      <c r="H287" s="189">
        <v>1.8200000000000001E-2</v>
      </c>
      <c r="I287" s="189">
        <f>ROUND(E287*H287,2)</f>
        <v>0.16</v>
      </c>
      <c r="J287" s="189">
        <v>0</v>
      </c>
      <c r="K287" s="189">
        <f>ROUND(E287*J287,2)</f>
        <v>0</v>
      </c>
      <c r="L287" s="190" t="s">
        <v>192</v>
      </c>
      <c r="M287" s="207" t="s">
        <v>193</v>
      </c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 t="s">
        <v>194</v>
      </c>
      <c r="AF287" s="165"/>
      <c r="AG287" s="165"/>
      <c r="AH287" s="165"/>
      <c r="AI287" s="165"/>
      <c r="AJ287" s="165"/>
      <c r="AK287" s="165"/>
      <c r="AL287" s="165"/>
      <c r="AM287" s="165">
        <v>21</v>
      </c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</row>
    <row r="288" spans="1:60" outlineLevel="1" x14ac:dyDescent="0.2">
      <c r="A288" s="204"/>
      <c r="B288" s="177"/>
      <c r="C288" s="201" t="s">
        <v>289</v>
      </c>
      <c r="D288" s="181"/>
      <c r="E288" s="185">
        <v>8.5399999999999991</v>
      </c>
      <c r="F288" s="189"/>
      <c r="G288" s="189"/>
      <c r="H288" s="189"/>
      <c r="I288" s="189"/>
      <c r="J288" s="189"/>
      <c r="K288" s="189"/>
      <c r="L288" s="190"/>
      <c r="M288" s="207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</row>
    <row r="289" spans="1:60" outlineLevel="1" x14ac:dyDescent="0.2">
      <c r="A289" s="204"/>
      <c r="B289" s="177"/>
      <c r="C289" s="300"/>
      <c r="D289" s="301"/>
      <c r="E289" s="302"/>
      <c r="F289" s="303"/>
      <c r="G289" s="304"/>
      <c r="H289" s="189"/>
      <c r="I289" s="189"/>
      <c r="J289" s="189"/>
      <c r="K289" s="189"/>
      <c r="L289" s="190"/>
      <c r="M289" s="207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</row>
    <row r="290" spans="1:60" outlineLevel="1" x14ac:dyDescent="0.2">
      <c r="A290" s="205">
        <v>62</v>
      </c>
      <c r="B290" s="176" t="s">
        <v>287</v>
      </c>
      <c r="C290" s="200" t="s">
        <v>1589</v>
      </c>
      <c r="D290" s="180" t="s">
        <v>214</v>
      </c>
      <c r="E290" s="184">
        <v>27.327999999999999</v>
      </c>
      <c r="F290" s="191"/>
      <c r="G290" s="189">
        <f>ROUND(E290*F290,2)</f>
        <v>0</v>
      </c>
      <c r="H290" s="189">
        <v>1.8200000000000001E-2</v>
      </c>
      <c r="I290" s="189">
        <f>ROUND(E290*H290,2)</f>
        <v>0.5</v>
      </c>
      <c r="J290" s="189">
        <v>0</v>
      </c>
      <c r="K290" s="189">
        <f>ROUND(E290*J290,2)</f>
        <v>0</v>
      </c>
      <c r="L290" s="190" t="s">
        <v>192</v>
      </c>
      <c r="M290" s="207" t="s">
        <v>193</v>
      </c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 t="s">
        <v>194</v>
      </c>
      <c r="AF290" s="165"/>
      <c r="AG290" s="165"/>
      <c r="AH290" s="165"/>
      <c r="AI290" s="165"/>
      <c r="AJ290" s="165"/>
      <c r="AK290" s="165"/>
      <c r="AL290" s="165"/>
      <c r="AM290" s="165">
        <v>21</v>
      </c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</row>
    <row r="291" spans="1:60" outlineLevel="1" x14ac:dyDescent="0.2">
      <c r="A291" s="204"/>
      <c r="B291" s="177"/>
      <c r="C291" s="201" t="s">
        <v>290</v>
      </c>
      <c r="D291" s="181"/>
      <c r="E291" s="185">
        <v>27.33</v>
      </c>
      <c r="F291" s="189"/>
      <c r="G291" s="189"/>
      <c r="H291" s="189"/>
      <c r="I291" s="189"/>
      <c r="J291" s="189"/>
      <c r="K291" s="189"/>
      <c r="L291" s="190"/>
      <c r="M291" s="207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</row>
    <row r="292" spans="1:60" outlineLevel="1" x14ac:dyDescent="0.2">
      <c r="A292" s="204"/>
      <c r="B292" s="177"/>
      <c r="C292" s="300"/>
      <c r="D292" s="301"/>
      <c r="E292" s="302"/>
      <c r="F292" s="303"/>
      <c r="G292" s="304"/>
      <c r="H292" s="189"/>
      <c r="I292" s="189"/>
      <c r="J292" s="189"/>
      <c r="K292" s="189"/>
      <c r="L292" s="190"/>
      <c r="M292" s="207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</row>
    <row r="293" spans="1:60" outlineLevel="1" x14ac:dyDescent="0.2">
      <c r="A293" s="205">
        <v>63</v>
      </c>
      <c r="B293" s="176" t="s">
        <v>287</v>
      </c>
      <c r="C293" s="200" t="s">
        <v>1590</v>
      </c>
      <c r="D293" s="180" t="s">
        <v>214</v>
      </c>
      <c r="E293" s="184">
        <v>7.8079999999999998</v>
      </c>
      <c r="F293" s="191"/>
      <c r="G293" s="189">
        <f>ROUND(E293*F293,2)</f>
        <v>0</v>
      </c>
      <c r="H293" s="189">
        <v>1.8200000000000001E-2</v>
      </c>
      <c r="I293" s="189">
        <f>ROUND(E293*H293,2)</f>
        <v>0.14000000000000001</v>
      </c>
      <c r="J293" s="189">
        <v>0</v>
      </c>
      <c r="K293" s="189">
        <f>ROUND(E293*J293,2)</f>
        <v>0</v>
      </c>
      <c r="L293" s="190" t="s">
        <v>192</v>
      </c>
      <c r="M293" s="207" t="s">
        <v>193</v>
      </c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 t="s">
        <v>194</v>
      </c>
      <c r="AF293" s="165"/>
      <c r="AG293" s="165"/>
      <c r="AH293" s="165"/>
      <c r="AI293" s="165"/>
      <c r="AJ293" s="165"/>
      <c r="AK293" s="165"/>
      <c r="AL293" s="165"/>
      <c r="AM293" s="165">
        <v>21</v>
      </c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</row>
    <row r="294" spans="1:60" outlineLevel="1" x14ac:dyDescent="0.2">
      <c r="A294" s="204"/>
      <c r="B294" s="177"/>
      <c r="C294" s="201" t="s">
        <v>291</v>
      </c>
      <c r="D294" s="181"/>
      <c r="E294" s="185">
        <v>7.81</v>
      </c>
      <c r="F294" s="189"/>
      <c r="G294" s="189"/>
      <c r="H294" s="189"/>
      <c r="I294" s="189"/>
      <c r="J294" s="189"/>
      <c r="K294" s="189"/>
      <c r="L294" s="190"/>
      <c r="M294" s="207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</row>
    <row r="295" spans="1:60" outlineLevel="1" x14ac:dyDescent="0.2">
      <c r="A295" s="204"/>
      <c r="B295" s="177"/>
      <c r="C295" s="300"/>
      <c r="D295" s="301"/>
      <c r="E295" s="302"/>
      <c r="F295" s="303"/>
      <c r="G295" s="304"/>
      <c r="H295" s="189"/>
      <c r="I295" s="189"/>
      <c r="J295" s="189"/>
      <c r="K295" s="189"/>
      <c r="L295" s="190"/>
      <c r="M295" s="207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</row>
    <row r="296" spans="1:60" outlineLevel="1" x14ac:dyDescent="0.2">
      <c r="A296" s="205">
        <v>64</v>
      </c>
      <c r="B296" s="176" t="s">
        <v>287</v>
      </c>
      <c r="C296" s="200" t="s">
        <v>1591</v>
      </c>
      <c r="D296" s="180" t="s">
        <v>214</v>
      </c>
      <c r="E296" s="184">
        <v>27.327999999999999</v>
      </c>
      <c r="F296" s="191"/>
      <c r="G296" s="189">
        <f>ROUND(E296*F296,2)</f>
        <v>0</v>
      </c>
      <c r="H296" s="189">
        <v>1.8200000000000001E-2</v>
      </c>
      <c r="I296" s="189">
        <f>ROUND(E296*H296,2)</f>
        <v>0.5</v>
      </c>
      <c r="J296" s="189">
        <v>0</v>
      </c>
      <c r="K296" s="189">
        <f>ROUND(E296*J296,2)</f>
        <v>0</v>
      </c>
      <c r="L296" s="190" t="s">
        <v>192</v>
      </c>
      <c r="M296" s="207" t="s">
        <v>193</v>
      </c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 t="s">
        <v>194</v>
      </c>
      <c r="AF296" s="165"/>
      <c r="AG296" s="165"/>
      <c r="AH296" s="165"/>
      <c r="AI296" s="165"/>
      <c r="AJ296" s="165"/>
      <c r="AK296" s="165"/>
      <c r="AL296" s="165"/>
      <c r="AM296" s="165">
        <v>21</v>
      </c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</row>
    <row r="297" spans="1:60" outlineLevel="1" x14ac:dyDescent="0.2">
      <c r="A297" s="204"/>
      <c r="B297" s="177"/>
      <c r="C297" s="201" t="s">
        <v>290</v>
      </c>
      <c r="D297" s="181"/>
      <c r="E297" s="185">
        <v>27.33</v>
      </c>
      <c r="F297" s="189"/>
      <c r="G297" s="189"/>
      <c r="H297" s="189"/>
      <c r="I297" s="189"/>
      <c r="J297" s="189"/>
      <c r="K297" s="189"/>
      <c r="L297" s="190"/>
      <c r="M297" s="207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</row>
    <row r="298" spans="1:60" outlineLevel="1" x14ac:dyDescent="0.2">
      <c r="A298" s="204"/>
      <c r="B298" s="177"/>
      <c r="C298" s="300"/>
      <c r="D298" s="301"/>
      <c r="E298" s="302"/>
      <c r="F298" s="303"/>
      <c r="G298" s="304"/>
      <c r="H298" s="189"/>
      <c r="I298" s="189"/>
      <c r="J298" s="189"/>
      <c r="K298" s="189"/>
      <c r="L298" s="190"/>
      <c r="M298" s="207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</row>
    <row r="299" spans="1:60" outlineLevel="1" x14ac:dyDescent="0.2">
      <c r="A299" s="205">
        <v>65</v>
      </c>
      <c r="B299" s="176" t="s">
        <v>287</v>
      </c>
      <c r="C299" s="200" t="s">
        <v>1592</v>
      </c>
      <c r="D299" s="180" t="s">
        <v>214</v>
      </c>
      <c r="E299" s="184">
        <v>7.8079999999999998</v>
      </c>
      <c r="F299" s="191"/>
      <c r="G299" s="189">
        <f>ROUND(E299*F299,2)</f>
        <v>0</v>
      </c>
      <c r="H299" s="189">
        <v>1.8200000000000001E-2</v>
      </c>
      <c r="I299" s="189">
        <f>ROUND(E299*H299,2)</f>
        <v>0.14000000000000001</v>
      </c>
      <c r="J299" s="189">
        <v>0</v>
      </c>
      <c r="K299" s="189">
        <f>ROUND(E299*J299,2)</f>
        <v>0</v>
      </c>
      <c r="L299" s="190" t="s">
        <v>192</v>
      </c>
      <c r="M299" s="207" t="s">
        <v>193</v>
      </c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 t="s">
        <v>194</v>
      </c>
      <c r="AF299" s="165"/>
      <c r="AG299" s="165"/>
      <c r="AH299" s="165"/>
      <c r="AI299" s="165"/>
      <c r="AJ299" s="165"/>
      <c r="AK299" s="165"/>
      <c r="AL299" s="165"/>
      <c r="AM299" s="165">
        <v>21</v>
      </c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</row>
    <row r="300" spans="1:60" outlineLevel="1" x14ac:dyDescent="0.2">
      <c r="A300" s="204"/>
      <c r="B300" s="177"/>
      <c r="C300" s="201" t="s">
        <v>291</v>
      </c>
      <c r="D300" s="181"/>
      <c r="E300" s="185">
        <v>7.81</v>
      </c>
      <c r="F300" s="189"/>
      <c r="G300" s="189"/>
      <c r="H300" s="189"/>
      <c r="I300" s="189"/>
      <c r="J300" s="189"/>
      <c r="K300" s="189"/>
      <c r="L300" s="190"/>
      <c r="M300" s="207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</row>
    <row r="301" spans="1:60" outlineLevel="1" x14ac:dyDescent="0.2">
      <c r="A301" s="204"/>
      <c r="B301" s="177"/>
      <c r="C301" s="300"/>
      <c r="D301" s="301"/>
      <c r="E301" s="302"/>
      <c r="F301" s="303"/>
      <c r="G301" s="304"/>
      <c r="H301" s="189"/>
      <c r="I301" s="189"/>
      <c r="J301" s="189"/>
      <c r="K301" s="189"/>
      <c r="L301" s="190"/>
      <c r="M301" s="207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</row>
    <row r="302" spans="1:60" outlineLevel="1" x14ac:dyDescent="0.2">
      <c r="A302" s="205">
        <v>66</v>
      </c>
      <c r="B302" s="176" t="s">
        <v>287</v>
      </c>
      <c r="C302" s="200" t="s">
        <v>1593</v>
      </c>
      <c r="D302" s="180" t="s">
        <v>214</v>
      </c>
      <c r="E302" s="184">
        <v>27.327999999999999</v>
      </c>
      <c r="F302" s="191"/>
      <c r="G302" s="189">
        <f>ROUND(E302*F302,2)</f>
        <v>0</v>
      </c>
      <c r="H302" s="189">
        <v>1.8200000000000001E-2</v>
      </c>
      <c r="I302" s="189">
        <f>ROUND(E302*H302,2)</f>
        <v>0.5</v>
      </c>
      <c r="J302" s="189">
        <v>0</v>
      </c>
      <c r="K302" s="189">
        <f>ROUND(E302*J302,2)</f>
        <v>0</v>
      </c>
      <c r="L302" s="190" t="s">
        <v>192</v>
      </c>
      <c r="M302" s="207" t="s">
        <v>193</v>
      </c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 t="s">
        <v>194</v>
      </c>
      <c r="AF302" s="165"/>
      <c r="AG302" s="165"/>
      <c r="AH302" s="165"/>
      <c r="AI302" s="165"/>
      <c r="AJ302" s="165"/>
      <c r="AK302" s="165"/>
      <c r="AL302" s="165"/>
      <c r="AM302" s="165">
        <v>21</v>
      </c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</row>
    <row r="303" spans="1:60" outlineLevel="1" x14ac:dyDescent="0.2">
      <c r="A303" s="204"/>
      <c r="B303" s="177"/>
      <c r="C303" s="201" t="s">
        <v>290</v>
      </c>
      <c r="D303" s="181"/>
      <c r="E303" s="185">
        <v>27.33</v>
      </c>
      <c r="F303" s="189"/>
      <c r="G303" s="189"/>
      <c r="H303" s="189"/>
      <c r="I303" s="189"/>
      <c r="J303" s="189"/>
      <c r="K303" s="189"/>
      <c r="L303" s="190"/>
      <c r="M303" s="207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</row>
    <row r="304" spans="1:60" outlineLevel="1" x14ac:dyDescent="0.2">
      <c r="A304" s="204"/>
      <c r="B304" s="177"/>
      <c r="C304" s="300"/>
      <c r="D304" s="301"/>
      <c r="E304" s="302"/>
      <c r="F304" s="303"/>
      <c r="G304" s="304"/>
      <c r="H304" s="189"/>
      <c r="I304" s="189"/>
      <c r="J304" s="189"/>
      <c r="K304" s="189"/>
      <c r="L304" s="190"/>
      <c r="M304" s="207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</row>
    <row r="305" spans="1:60" outlineLevel="1" x14ac:dyDescent="0.2">
      <c r="A305" s="205">
        <v>67</v>
      </c>
      <c r="B305" s="176" t="s">
        <v>287</v>
      </c>
      <c r="C305" s="200" t="s">
        <v>1594</v>
      </c>
      <c r="D305" s="180" t="s">
        <v>214</v>
      </c>
      <c r="E305" s="184">
        <v>7.8079999999999998</v>
      </c>
      <c r="F305" s="191"/>
      <c r="G305" s="189">
        <f>ROUND(E305*F305,2)</f>
        <v>0</v>
      </c>
      <c r="H305" s="189">
        <v>1.8200000000000001E-2</v>
      </c>
      <c r="I305" s="189">
        <f>ROUND(E305*H305,2)</f>
        <v>0.14000000000000001</v>
      </c>
      <c r="J305" s="189">
        <v>0</v>
      </c>
      <c r="K305" s="189">
        <f>ROUND(E305*J305,2)</f>
        <v>0</v>
      </c>
      <c r="L305" s="190" t="s">
        <v>192</v>
      </c>
      <c r="M305" s="207" t="s">
        <v>193</v>
      </c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 t="s">
        <v>194</v>
      </c>
      <c r="AF305" s="165"/>
      <c r="AG305" s="165"/>
      <c r="AH305" s="165"/>
      <c r="AI305" s="165"/>
      <c r="AJ305" s="165"/>
      <c r="AK305" s="165"/>
      <c r="AL305" s="165"/>
      <c r="AM305" s="165">
        <v>21</v>
      </c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</row>
    <row r="306" spans="1:60" outlineLevel="1" x14ac:dyDescent="0.2">
      <c r="A306" s="204"/>
      <c r="B306" s="177"/>
      <c r="C306" s="201" t="s">
        <v>291</v>
      </c>
      <c r="D306" s="181"/>
      <c r="E306" s="185">
        <v>7.81</v>
      </c>
      <c r="F306" s="189"/>
      <c r="G306" s="189"/>
      <c r="H306" s="189"/>
      <c r="I306" s="189"/>
      <c r="J306" s="189"/>
      <c r="K306" s="189"/>
      <c r="L306" s="190"/>
      <c r="M306" s="207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</row>
    <row r="307" spans="1:60" outlineLevel="1" x14ac:dyDescent="0.2">
      <c r="A307" s="204"/>
      <c r="B307" s="177"/>
      <c r="C307" s="300"/>
      <c r="D307" s="301"/>
      <c r="E307" s="302"/>
      <c r="F307" s="303"/>
      <c r="G307" s="304"/>
      <c r="H307" s="189"/>
      <c r="I307" s="189"/>
      <c r="J307" s="189"/>
      <c r="K307" s="189"/>
      <c r="L307" s="190"/>
      <c r="M307" s="207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</row>
    <row r="308" spans="1:60" outlineLevel="1" x14ac:dyDescent="0.2">
      <c r="A308" s="205">
        <v>68</v>
      </c>
      <c r="B308" s="176" t="s">
        <v>292</v>
      </c>
      <c r="C308" s="200" t="s">
        <v>1595</v>
      </c>
      <c r="D308" s="180" t="s">
        <v>214</v>
      </c>
      <c r="E308" s="184">
        <v>7.4420000000000002</v>
      </c>
      <c r="F308" s="191"/>
      <c r="G308" s="189">
        <f>ROUND(E308*F308,2)</f>
        <v>0</v>
      </c>
      <c r="H308" s="189">
        <v>1.8200000000000001E-2</v>
      </c>
      <c r="I308" s="189">
        <f>ROUND(E308*H308,2)</f>
        <v>0.14000000000000001</v>
      </c>
      <c r="J308" s="189">
        <v>0</v>
      </c>
      <c r="K308" s="189">
        <f>ROUND(E308*J308,2)</f>
        <v>0</v>
      </c>
      <c r="L308" s="190" t="s">
        <v>192</v>
      </c>
      <c r="M308" s="207" t="s">
        <v>193</v>
      </c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 t="s">
        <v>194</v>
      </c>
      <c r="AF308" s="165"/>
      <c r="AG308" s="165"/>
      <c r="AH308" s="165"/>
      <c r="AI308" s="165"/>
      <c r="AJ308" s="165"/>
      <c r="AK308" s="165"/>
      <c r="AL308" s="165"/>
      <c r="AM308" s="165">
        <v>21</v>
      </c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</row>
    <row r="309" spans="1:60" outlineLevel="1" x14ac:dyDescent="0.2">
      <c r="A309" s="204"/>
      <c r="B309" s="177"/>
      <c r="C309" s="201" t="s">
        <v>293</v>
      </c>
      <c r="D309" s="181"/>
      <c r="E309" s="185">
        <v>7.44</v>
      </c>
      <c r="F309" s="189"/>
      <c r="G309" s="189"/>
      <c r="H309" s="189"/>
      <c r="I309" s="189"/>
      <c r="J309" s="189"/>
      <c r="K309" s="189"/>
      <c r="L309" s="190"/>
      <c r="M309" s="207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</row>
    <row r="310" spans="1:60" outlineLevel="1" x14ac:dyDescent="0.2">
      <c r="A310" s="204"/>
      <c r="B310" s="177"/>
      <c r="C310" s="300"/>
      <c r="D310" s="301"/>
      <c r="E310" s="302"/>
      <c r="F310" s="303"/>
      <c r="G310" s="304"/>
      <c r="H310" s="189"/>
      <c r="I310" s="189"/>
      <c r="J310" s="189"/>
      <c r="K310" s="189"/>
      <c r="L310" s="190"/>
      <c r="M310" s="207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</row>
    <row r="311" spans="1:60" outlineLevel="1" x14ac:dyDescent="0.2">
      <c r="A311" s="205">
        <v>69</v>
      </c>
      <c r="B311" s="176" t="s">
        <v>292</v>
      </c>
      <c r="C311" s="200" t="s">
        <v>1596</v>
      </c>
      <c r="D311" s="180" t="s">
        <v>214</v>
      </c>
      <c r="E311" s="184">
        <v>45.933</v>
      </c>
      <c r="F311" s="191"/>
      <c r="G311" s="189">
        <f>ROUND(E311*F311,2)</f>
        <v>0</v>
      </c>
      <c r="H311" s="189">
        <v>1.8200000000000001E-2</v>
      </c>
      <c r="I311" s="189">
        <f>ROUND(E311*H311,2)</f>
        <v>0.84</v>
      </c>
      <c r="J311" s="189">
        <v>0</v>
      </c>
      <c r="K311" s="189">
        <f>ROUND(E311*J311,2)</f>
        <v>0</v>
      </c>
      <c r="L311" s="190" t="s">
        <v>192</v>
      </c>
      <c r="M311" s="207" t="s">
        <v>193</v>
      </c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 t="s">
        <v>194</v>
      </c>
      <c r="AF311" s="165"/>
      <c r="AG311" s="165"/>
      <c r="AH311" s="165"/>
      <c r="AI311" s="165"/>
      <c r="AJ311" s="165"/>
      <c r="AK311" s="165"/>
      <c r="AL311" s="165"/>
      <c r="AM311" s="165">
        <v>21</v>
      </c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</row>
    <row r="312" spans="1:60" outlineLevel="1" x14ac:dyDescent="0.2">
      <c r="A312" s="204"/>
      <c r="B312" s="177"/>
      <c r="C312" s="201" t="s">
        <v>294</v>
      </c>
      <c r="D312" s="181"/>
      <c r="E312" s="185">
        <v>45.93</v>
      </c>
      <c r="F312" s="189"/>
      <c r="G312" s="189"/>
      <c r="H312" s="189"/>
      <c r="I312" s="189"/>
      <c r="J312" s="189"/>
      <c r="K312" s="189"/>
      <c r="L312" s="190"/>
      <c r="M312" s="207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</row>
    <row r="313" spans="1:60" outlineLevel="1" x14ac:dyDescent="0.2">
      <c r="A313" s="204"/>
      <c r="B313" s="177"/>
      <c r="C313" s="300"/>
      <c r="D313" s="301"/>
      <c r="E313" s="302"/>
      <c r="F313" s="303"/>
      <c r="G313" s="304"/>
      <c r="H313" s="189"/>
      <c r="I313" s="189"/>
      <c r="J313" s="189"/>
      <c r="K313" s="189"/>
      <c r="L313" s="190"/>
      <c r="M313" s="207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</row>
    <row r="314" spans="1:60" outlineLevel="1" x14ac:dyDescent="0.2">
      <c r="A314" s="205">
        <v>70</v>
      </c>
      <c r="B314" s="176" t="s">
        <v>292</v>
      </c>
      <c r="C314" s="200" t="s">
        <v>1597</v>
      </c>
      <c r="D314" s="180" t="s">
        <v>214</v>
      </c>
      <c r="E314" s="184">
        <v>7.4420000000000002</v>
      </c>
      <c r="F314" s="191"/>
      <c r="G314" s="189">
        <f>ROUND(E314*F314,2)</f>
        <v>0</v>
      </c>
      <c r="H314" s="189">
        <v>1.8200000000000001E-2</v>
      </c>
      <c r="I314" s="189">
        <f>ROUND(E314*H314,2)</f>
        <v>0.14000000000000001</v>
      </c>
      <c r="J314" s="189">
        <v>0</v>
      </c>
      <c r="K314" s="189">
        <f>ROUND(E314*J314,2)</f>
        <v>0</v>
      </c>
      <c r="L314" s="190" t="s">
        <v>192</v>
      </c>
      <c r="M314" s="207" t="s">
        <v>193</v>
      </c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 t="s">
        <v>194</v>
      </c>
      <c r="AF314" s="165"/>
      <c r="AG314" s="165"/>
      <c r="AH314" s="165"/>
      <c r="AI314" s="165"/>
      <c r="AJ314" s="165"/>
      <c r="AK314" s="165"/>
      <c r="AL314" s="165"/>
      <c r="AM314" s="165">
        <v>21</v>
      </c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</row>
    <row r="315" spans="1:60" outlineLevel="1" x14ac:dyDescent="0.2">
      <c r="A315" s="204"/>
      <c r="B315" s="177"/>
      <c r="C315" s="201" t="s">
        <v>293</v>
      </c>
      <c r="D315" s="181"/>
      <c r="E315" s="185">
        <v>7.44</v>
      </c>
      <c r="F315" s="189"/>
      <c r="G315" s="189"/>
      <c r="H315" s="189"/>
      <c r="I315" s="189"/>
      <c r="J315" s="189"/>
      <c r="K315" s="189"/>
      <c r="L315" s="190"/>
      <c r="M315" s="207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</row>
    <row r="316" spans="1:60" outlineLevel="1" x14ac:dyDescent="0.2">
      <c r="A316" s="204"/>
      <c r="B316" s="177"/>
      <c r="C316" s="300"/>
      <c r="D316" s="301"/>
      <c r="E316" s="302"/>
      <c r="F316" s="303"/>
      <c r="G316" s="304"/>
      <c r="H316" s="189"/>
      <c r="I316" s="189"/>
      <c r="J316" s="189"/>
      <c r="K316" s="189"/>
      <c r="L316" s="190"/>
      <c r="M316" s="207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</row>
    <row r="317" spans="1:60" outlineLevel="1" x14ac:dyDescent="0.2">
      <c r="A317" s="205">
        <v>71</v>
      </c>
      <c r="B317" s="176" t="s">
        <v>292</v>
      </c>
      <c r="C317" s="200" t="s">
        <v>1598</v>
      </c>
      <c r="D317" s="180" t="s">
        <v>214</v>
      </c>
      <c r="E317" s="184">
        <v>45.933</v>
      </c>
      <c r="F317" s="191"/>
      <c r="G317" s="189">
        <f>ROUND(E317*F317,2)</f>
        <v>0</v>
      </c>
      <c r="H317" s="189">
        <v>1.8200000000000001E-2</v>
      </c>
      <c r="I317" s="189">
        <f>ROUND(E317*H317,2)</f>
        <v>0.84</v>
      </c>
      <c r="J317" s="189">
        <v>0</v>
      </c>
      <c r="K317" s="189">
        <f>ROUND(E317*J317,2)</f>
        <v>0</v>
      </c>
      <c r="L317" s="190" t="s">
        <v>192</v>
      </c>
      <c r="M317" s="207" t="s">
        <v>193</v>
      </c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 t="s">
        <v>194</v>
      </c>
      <c r="AF317" s="165"/>
      <c r="AG317" s="165"/>
      <c r="AH317" s="165"/>
      <c r="AI317" s="165"/>
      <c r="AJ317" s="165"/>
      <c r="AK317" s="165"/>
      <c r="AL317" s="165"/>
      <c r="AM317" s="165">
        <v>21</v>
      </c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</row>
    <row r="318" spans="1:60" outlineLevel="1" x14ac:dyDescent="0.2">
      <c r="A318" s="204"/>
      <c r="B318" s="177"/>
      <c r="C318" s="201" t="s">
        <v>294</v>
      </c>
      <c r="D318" s="181"/>
      <c r="E318" s="185">
        <v>45.93</v>
      </c>
      <c r="F318" s="189"/>
      <c r="G318" s="189"/>
      <c r="H318" s="189"/>
      <c r="I318" s="189"/>
      <c r="J318" s="189"/>
      <c r="K318" s="189"/>
      <c r="L318" s="190"/>
      <c r="M318" s="207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</row>
    <row r="319" spans="1:60" outlineLevel="1" x14ac:dyDescent="0.2">
      <c r="A319" s="204"/>
      <c r="B319" s="177"/>
      <c r="C319" s="300"/>
      <c r="D319" s="301"/>
      <c r="E319" s="302"/>
      <c r="F319" s="303"/>
      <c r="G319" s="304"/>
      <c r="H319" s="189"/>
      <c r="I319" s="189"/>
      <c r="J319" s="189"/>
      <c r="K319" s="189"/>
      <c r="L319" s="190"/>
      <c r="M319" s="207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</row>
    <row r="320" spans="1:60" outlineLevel="1" x14ac:dyDescent="0.2">
      <c r="A320" s="205">
        <v>72</v>
      </c>
      <c r="B320" s="176" t="s">
        <v>292</v>
      </c>
      <c r="C320" s="200" t="s">
        <v>1599</v>
      </c>
      <c r="D320" s="180" t="s">
        <v>214</v>
      </c>
      <c r="E320" s="184">
        <v>7.4420000000000002</v>
      </c>
      <c r="F320" s="191"/>
      <c r="G320" s="189">
        <f>ROUND(E320*F320,2)</f>
        <v>0</v>
      </c>
      <c r="H320" s="189">
        <v>1.8200000000000001E-2</v>
      </c>
      <c r="I320" s="189">
        <f>ROUND(E320*H320,2)</f>
        <v>0.14000000000000001</v>
      </c>
      <c r="J320" s="189">
        <v>0</v>
      </c>
      <c r="K320" s="189">
        <f>ROUND(E320*J320,2)</f>
        <v>0</v>
      </c>
      <c r="L320" s="190" t="s">
        <v>192</v>
      </c>
      <c r="M320" s="207" t="s">
        <v>193</v>
      </c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 t="s">
        <v>194</v>
      </c>
      <c r="AF320" s="165"/>
      <c r="AG320" s="165"/>
      <c r="AH320" s="165"/>
      <c r="AI320" s="165"/>
      <c r="AJ320" s="165"/>
      <c r="AK320" s="165"/>
      <c r="AL320" s="165"/>
      <c r="AM320" s="165">
        <v>21</v>
      </c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</row>
    <row r="321" spans="1:60" outlineLevel="1" x14ac:dyDescent="0.2">
      <c r="A321" s="204"/>
      <c r="B321" s="177"/>
      <c r="C321" s="201" t="s">
        <v>293</v>
      </c>
      <c r="D321" s="181"/>
      <c r="E321" s="185">
        <v>7.44</v>
      </c>
      <c r="F321" s="189"/>
      <c r="G321" s="189"/>
      <c r="H321" s="189"/>
      <c r="I321" s="189"/>
      <c r="J321" s="189"/>
      <c r="K321" s="189"/>
      <c r="L321" s="190"/>
      <c r="M321" s="207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</row>
    <row r="322" spans="1:60" outlineLevel="1" x14ac:dyDescent="0.2">
      <c r="A322" s="204"/>
      <c r="B322" s="177"/>
      <c r="C322" s="300"/>
      <c r="D322" s="301"/>
      <c r="E322" s="302"/>
      <c r="F322" s="303"/>
      <c r="G322" s="304"/>
      <c r="H322" s="189"/>
      <c r="I322" s="189"/>
      <c r="J322" s="189"/>
      <c r="K322" s="189"/>
      <c r="L322" s="190"/>
      <c r="M322" s="207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</row>
    <row r="323" spans="1:60" outlineLevel="1" x14ac:dyDescent="0.2">
      <c r="A323" s="205">
        <v>73</v>
      </c>
      <c r="B323" s="176" t="s">
        <v>292</v>
      </c>
      <c r="C323" s="200" t="s">
        <v>1600</v>
      </c>
      <c r="D323" s="180" t="s">
        <v>214</v>
      </c>
      <c r="E323" s="184">
        <v>45.933</v>
      </c>
      <c r="F323" s="191"/>
      <c r="G323" s="189">
        <f>ROUND(E323*F323,2)</f>
        <v>0</v>
      </c>
      <c r="H323" s="189">
        <v>1.8200000000000001E-2</v>
      </c>
      <c r="I323" s="189">
        <f>ROUND(E323*H323,2)</f>
        <v>0.84</v>
      </c>
      <c r="J323" s="189">
        <v>0</v>
      </c>
      <c r="K323" s="189">
        <f>ROUND(E323*J323,2)</f>
        <v>0</v>
      </c>
      <c r="L323" s="190" t="s">
        <v>192</v>
      </c>
      <c r="M323" s="207" t="s">
        <v>193</v>
      </c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 t="s">
        <v>194</v>
      </c>
      <c r="AF323" s="165"/>
      <c r="AG323" s="165"/>
      <c r="AH323" s="165"/>
      <c r="AI323" s="165"/>
      <c r="AJ323" s="165"/>
      <c r="AK323" s="165"/>
      <c r="AL323" s="165"/>
      <c r="AM323" s="165">
        <v>21</v>
      </c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</row>
    <row r="324" spans="1:60" outlineLevel="1" x14ac:dyDescent="0.2">
      <c r="A324" s="204"/>
      <c r="B324" s="177"/>
      <c r="C324" s="201" t="s">
        <v>294</v>
      </c>
      <c r="D324" s="181"/>
      <c r="E324" s="185">
        <v>45.93</v>
      </c>
      <c r="F324" s="189"/>
      <c r="G324" s="189"/>
      <c r="H324" s="189"/>
      <c r="I324" s="189"/>
      <c r="J324" s="189"/>
      <c r="K324" s="189"/>
      <c r="L324" s="190"/>
      <c r="M324" s="207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</row>
    <row r="325" spans="1:60" outlineLevel="1" x14ac:dyDescent="0.2">
      <c r="A325" s="204"/>
      <c r="B325" s="177"/>
      <c r="C325" s="300"/>
      <c r="D325" s="301"/>
      <c r="E325" s="302"/>
      <c r="F325" s="303"/>
      <c r="G325" s="304"/>
      <c r="H325" s="189"/>
      <c r="I325" s="189"/>
      <c r="J325" s="189"/>
      <c r="K325" s="189"/>
      <c r="L325" s="190"/>
      <c r="M325" s="207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</row>
    <row r="326" spans="1:60" outlineLevel="1" x14ac:dyDescent="0.2">
      <c r="A326" s="205">
        <v>74</v>
      </c>
      <c r="B326" s="176" t="s">
        <v>292</v>
      </c>
      <c r="C326" s="200" t="s">
        <v>1601</v>
      </c>
      <c r="D326" s="180" t="s">
        <v>214</v>
      </c>
      <c r="E326" s="184">
        <v>8.2349999999999994</v>
      </c>
      <c r="F326" s="191"/>
      <c r="G326" s="189">
        <f>ROUND(E326*F326,2)</f>
        <v>0</v>
      </c>
      <c r="H326" s="189">
        <v>1.8200000000000001E-2</v>
      </c>
      <c r="I326" s="189">
        <f>ROUND(E326*H326,2)</f>
        <v>0.15</v>
      </c>
      <c r="J326" s="189">
        <v>0</v>
      </c>
      <c r="K326" s="189">
        <f>ROUND(E326*J326,2)</f>
        <v>0</v>
      </c>
      <c r="L326" s="190" t="s">
        <v>192</v>
      </c>
      <c r="M326" s="207" t="s">
        <v>193</v>
      </c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 t="s">
        <v>194</v>
      </c>
      <c r="AF326" s="165"/>
      <c r="AG326" s="165"/>
      <c r="AH326" s="165"/>
      <c r="AI326" s="165"/>
      <c r="AJ326" s="165"/>
      <c r="AK326" s="165"/>
      <c r="AL326" s="165"/>
      <c r="AM326" s="165">
        <v>21</v>
      </c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  <c r="AY326" s="165"/>
      <c r="AZ326" s="165"/>
      <c r="BA326" s="165"/>
      <c r="BB326" s="165"/>
      <c r="BC326" s="165"/>
      <c r="BD326" s="165"/>
      <c r="BE326" s="165"/>
      <c r="BF326" s="165"/>
      <c r="BG326" s="165"/>
      <c r="BH326" s="165"/>
    </row>
    <row r="327" spans="1:60" outlineLevel="1" x14ac:dyDescent="0.2">
      <c r="A327" s="204"/>
      <c r="B327" s="177"/>
      <c r="C327" s="201" t="s">
        <v>295</v>
      </c>
      <c r="D327" s="181"/>
      <c r="E327" s="185">
        <v>8.23</v>
      </c>
      <c r="F327" s="189"/>
      <c r="G327" s="189"/>
      <c r="H327" s="189"/>
      <c r="I327" s="189"/>
      <c r="J327" s="189"/>
      <c r="K327" s="189"/>
      <c r="L327" s="190"/>
      <c r="M327" s="207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</row>
    <row r="328" spans="1:60" outlineLevel="1" x14ac:dyDescent="0.2">
      <c r="A328" s="204"/>
      <c r="B328" s="177"/>
      <c r="C328" s="300"/>
      <c r="D328" s="301"/>
      <c r="E328" s="302"/>
      <c r="F328" s="303"/>
      <c r="G328" s="304"/>
      <c r="H328" s="189"/>
      <c r="I328" s="189"/>
      <c r="J328" s="189"/>
      <c r="K328" s="189"/>
      <c r="L328" s="190"/>
      <c r="M328" s="207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</row>
    <row r="329" spans="1:60" outlineLevel="1" x14ac:dyDescent="0.2">
      <c r="A329" s="205">
        <v>75</v>
      </c>
      <c r="B329" s="176" t="s">
        <v>292</v>
      </c>
      <c r="C329" s="200" t="s">
        <v>1602</v>
      </c>
      <c r="D329" s="180" t="s">
        <v>214</v>
      </c>
      <c r="E329" s="184">
        <v>8.2349999999999994</v>
      </c>
      <c r="F329" s="191"/>
      <c r="G329" s="189">
        <f>ROUND(E329*F329,2)</f>
        <v>0</v>
      </c>
      <c r="H329" s="189">
        <v>1.8200000000000001E-2</v>
      </c>
      <c r="I329" s="189">
        <f>ROUND(E329*H329,2)</f>
        <v>0.15</v>
      </c>
      <c r="J329" s="189">
        <v>0</v>
      </c>
      <c r="K329" s="189">
        <f>ROUND(E329*J329,2)</f>
        <v>0</v>
      </c>
      <c r="L329" s="190" t="s">
        <v>192</v>
      </c>
      <c r="M329" s="207" t="s">
        <v>193</v>
      </c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 t="s">
        <v>194</v>
      </c>
      <c r="AF329" s="165"/>
      <c r="AG329" s="165"/>
      <c r="AH329" s="165"/>
      <c r="AI329" s="165"/>
      <c r="AJ329" s="165"/>
      <c r="AK329" s="165"/>
      <c r="AL329" s="165"/>
      <c r="AM329" s="165">
        <v>21</v>
      </c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</row>
    <row r="330" spans="1:60" outlineLevel="1" x14ac:dyDescent="0.2">
      <c r="A330" s="204"/>
      <c r="B330" s="177"/>
      <c r="C330" s="201" t="s">
        <v>295</v>
      </c>
      <c r="D330" s="181"/>
      <c r="E330" s="185">
        <v>8.23</v>
      </c>
      <c r="F330" s="189"/>
      <c r="G330" s="189"/>
      <c r="H330" s="189"/>
      <c r="I330" s="189"/>
      <c r="J330" s="189"/>
      <c r="K330" s="189"/>
      <c r="L330" s="190"/>
      <c r="M330" s="207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</row>
    <row r="331" spans="1:60" outlineLevel="1" x14ac:dyDescent="0.2">
      <c r="A331" s="204"/>
      <c r="B331" s="177"/>
      <c r="C331" s="300"/>
      <c r="D331" s="301"/>
      <c r="E331" s="302"/>
      <c r="F331" s="303"/>
      <c r="G331" s="304"/>
      <c r="H331" s="189"/>
      <c r="I331" s="189"/>
      <c r="J331" s="189"/>
      <c r="K331" s="189"/>
      <c r="L331" s="190"/>
      <c r="M331" s="207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</row>
    <row r="332" spans="1:60" outlineLevel="1" x14ac:dyDescent="0.2">
      <c r="A332" s="205">
        <v>76</v>
      </c>
      <c r="B332" s="176" t="s">
        <v>292</v>
      </c>
      <c r="C332" s="200" t="s">
        <v>1603</v>
      </c>
      <c r="D332" s="180" t="s">
        <v>214</v>
      </c>
      <c r="E332" s="184">
        <v>8.2349999999999994</v>
      </c>
      <c r="F332" s="191"/>
      <c r="G332" s="189">
        <f>ROUND(E332*F332,2)</f>
        <v>0</v>
      </c>
      <c r="H332" s="189">
        <v>1.8200000000000001E-2</v>
      </c>
      <c r="I332" s="189">
        <f>ROUND(E332*H332,2)</f>
        <v>0.15</v>
      </c>
      <c r="J332" s="189">
        <v>0</v>
      </c>
      <c r="K332" s="189">
        <f>ROUND(E332*J332,2)</f>
        <v>0</v>
      </c>
      <c r="L332" s="190" t="s">
        <v>192</v>
      </c>
      <c r="M332" s="207" t="s">
        <v>193</v>
      </c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 t="s">
        <v>194</v>
      </c>
      <c r="AF332" s="165"/>
      <c r="AG332" s="165"/>
      <c r="AH332" s="165"/>
      <c r="AI332" s="165"/>
      <c r="AJ332" s="165"/>
      <c r="AK332" s="165"/>
      <c r="AL332" s="165"/>
      <c r="AM332" s="165">
        <v>21</v>
      </c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</row>
    <row r="333" spans="1:60" outlineLevel="1" x14ac:dyDescent="0.2">
      <c r="A333" s="204"/>
      <c r="B333" s="177"/>
      <c r="C333" s="201" t="s">
        <v>295</v>
      </c>
      <c r="D333" s="181"/>
      <c r="E333" s="185">
        <v>8.23</v>
      </c>
      <c r="F333" s="189"/>
      <c r="G333" s="189"/>
      <c r="H333" s="189"/>
      <c r="I333" s="189"/>
      <c r="J333" s="189"/>
      <c r="K333" s="189"/>
      <c r="L333" s="190"/>
      <c r="M333" s="207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</row>
    <row r="334" spans="1:60" outlineLevel="1" x14ac:dyDescent="0.2">
      <c r="A334" s="204"/>
      <c r="B334" s="177"/>
      <c r="C334" s="300"/>
      <c r="D334" s="301"/>
      <c r="E334" s="302"/>
      <c r="F334" s="303"/>
      <c r="G334" s="304"/>
      <c r="H334" s="189"/>
      <c r="I334" s="189"/>
      <c r="J334" s="189"/>
      <c r="K334" s="189"/>
      <c r="L334" s="190"/>
      <c r="M334" s="207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  <c r="AY334" s="165"/>
      <c r="AZ334" s="165"/>
      <c r="BA334" s="165"/>
      <c r="BB334" s="165"/>
      <c r="BC334" s="165"/>
      <c r="BD334" s="165"/>
      <c r="BE334" s="165"/>
      <c r="BF334" s="165"/>
      <c r="BG334" s="165"/>
      <c r="BH334" s="165"/>
    </row>
    <row r="335" spans="1:60" outlineLevel="1" x14ac:dyDescent="0.2">
      <c r="A335" s="204"/>
      <c r="B335" s="305" t="s">
        <v>296</v>
      </c>
      <c r="C335" s="306"/>
      <c r="D335" s="307"/>
      <c r="E335" s="308"/>
      <c r="F335" s="309"/>
      <c r="G335" s="310"/>
      <c r="H335" s="189"/>
      <c r="I335" s="189"/>
      <c r="J335" s="189"/>
      <c r="K335" s="189"/>
      <c r="L335" s="190"/>
      <c r="M335" s="207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>
        <v>0</v>
      </c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  <c r="AY335" s="165"/>
      <c r="AZ335" s="165"/>
      <c r="BA335" s="165"/>
      <c r="BB335" s="165"/>
      <c r="BC335" s="165"/>
      <c r="BD335" s="165"/>
      <c r="BE335" s="165"/>
      <c r="BF335" s="165"/>
      <c r="BG335" s="165"/>
      <c r="BH335" s="165"/>
    </row>
    <row r="336" spans="1:60" ht="22.5" outlineLevel="1" x14ac:dyDescent="0.2">
      <c r="A336" s="204"/>
      <c r="B336" s="305" t="s">
        <v>297</v>
      </c>
      <c r="C336" s="306"/>
      <c r="D336" s="307"/>
      <c r="E336" s="308"/>
      <c r="F336" s="309"/>
      <c r="G336" s="310"/>
      <c r="H336" s="189"/>
      <c r="I336" s="189"/>
      <c r="J336" s="189"/>
      <c r="K336" s="189"/>
      <c r="L336" s="190"/>
      <c r="M336" s="207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 t="s">
        <v>198</v>
      </c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  <c r="AY336" s="165"/>
      <c r="AZ336" s="168" t="str">
        <f>B336</f>
        <v>přesun hmot pro budovy občanské výstavby (JKSO 801), budovy pro bydlení (JKSO 803) budovy pro výrobu a služby (JKSO 812) s nosnou svislou konstrukcí zděnou z cihel nebo tvárnic nebo kovovou</v>
      </c>
      <c r="BA336" s="165"/>
      <c r="BB336" s="165"/>
      <c r="BC336" s="165"/>
      <c r="BD336" s="165"/>
      <c r="BE336" s="165"/>
      <c r="BF336" s="165"/>
      <c r="BG336" s="165"/>
      <c r="BH336" s="165"/>
    </row>
    <row r="337" spans="1:60" outlineLevel="1" x14ac:dyDescent="0.2">
      <c r="A337" s="205">
        <v>77</v>
      </c>
      <c r="B337" s="176" t="s">
        <v>298</v>
      </c>
      <c r="C337" s="242" t="s">
        <v>1655</v>
      </c>
      <c r="D337" s="180" t="s">
        <v>243</v>
      </c>
      <c r="E337" s="184">
        <v>134.71899999999999</v>
      </c>
      <c r="F337" s="191"/>
      <c r="G337" s="189">
        <f>ROUND(E337*F337,2)</f>
        <v>0</v>
      </c>
      <c r="H337" s="189">
        <v>0</v>
      </c>
      <c r="I337" s="189">
        <f>ROUND(E337*H337,2)</f>
        <v>0</v>
      </c>
      <c r="J337" s="189">
        <v>0</v>
      </c>
      <c r="K337" s="189">
        <f>ROUND(E337*J337,2)</f>
        <v>0</v>
      </c>
      <c r="L337" s="190" t="s">
        <v>218</v>
      </c>
      <c r="M337" s="207" t="s">
        <v>193</v>
      </c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 t="s">
        <v>194</v>
      </c>
      <c r="AF337" s="165"/>
      <c r="AG337" s="165"/>
      <c r="AH337" s="165"/>
      <c r="AI337" s="165"/>
      <c r="AJ337" s="165"/>
      <c r="AK337" s="165"/>
      <c r="AL337" s="165"/>
      <c r="AM337" s="165">
        <v>21</v>
      </c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  <c r="AY337" s="165"/>
      <c r="AZ337" s="165"/>
      <c r="BA337" s="165"/>
      <c r="BB337" s="165"/>
      <c r="BC337" s="165"/>
      <c r="BD337" s="165"/>
      <c r="BE337" s="165"/>
      <c r="BF337" s="165"/>
      <c r="BG337" s="165"/>
      <c r="BH337" s="165"/>
    </row>
    <row r="338" spans="1:60" outlineLevel="1" x14ac:dyDescent="0.2">
      <c r="A338" s="204"/>
      <c r="B338" s="177"/>
      <c r="C338" s="300"/>
      <c r="D338" s="301"/>
      <c r="E338" s="302"/>
      <c r="F338" s="303"/>
      <c r="G338" s="304"/>
      <c r="H338" s="189"/>
      <c r="I338" s="189"/>
      <c r="J338" s="189"/>
      <c r="K338" s="189"/>
      <c r="L338" s="190"/>
      <c r="M338" s="207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5"/>
      <c r="BA338" s="165"/>
      <c r="BB338" s="165"/>
      <c r="BC338" s="165"/>
      <c r="BD338" s="165"/>
      <c r="BE338" s="165"/>
      <c r="BF338" s="165"/>
      <c r="BG338" s="165"/>
      <c r="BH338" s="165"/>
    </row>
    <row r="339" spans="1:60" x14ac:dyDescent="0.2">
      <c r="A339" s="203" t="s">
        <v>187</v>
      </c>
      <c r="B339" s="175" t="s">
        <v>86</v>
      </c>
      <c r="C339" s="199" t="s">
        <v>91</v>
      </c>
      <c r="D339" s="179"/>
      <c r="E339" s="183"/>
      <c r="F339" s="316">
        <f>SUM(G340:G431)</f>
        <v>0</v>
      </c>
      <c r="G339" s="317"/>
      <c r="H339" s="187"/>
      <c r="I339" s="187">
        <f>SUM(I340:I431)</f>
        <v>76.660000000000011</v>
      </c>
      <c r="J339" s="187"/>
      <c r="K339" s="187">
        <f>SUM(K340:K431)</f>
        <v>0</v>
      </c>
      <c r="L339" s="241"/>
      <c r="M339" s="206"/>
      <c r="AE339" t="s">
        <v>188</v>
      </c>
    </row>
    <row r="340" spans="1:60" outlineLevel="1" x14ac:dyDescent="0.2">
      <c r="A340" s="205">
        <v>78</v>
      </c>
      <c r="B340" s="176" t="s">
        <v>299</v>
      </c>
      <c r="C340" s="200" t="s">
        <v>300</v>
      </c>
      <c r="D340" s="180" t="s">
        <v>214</v>
      </c>
      <c r="E340" s="184">
        <v>38.61</v>
      </c>
      <c r="F340" s="191"/>
      <c r="G340" s="189">
        <f>ROUND(E340*F340,2)</f>
        <v>0</v>
      </c>
      <c r="H340" s="189">
        <v>3.2980000000000002E-2</v>
      </c>
      <c r="I340" s="189">
        <f>ROUND(E340*H340,2)</f>
        <v>1.27</v>
      </c>
      <c r="J340" s="189">
        <v>0</v>
      </c>
      <c r="K340" s="189">
        <f>ROUND(E340*J340,2)</f>
        <v>0</v>
      </c>
      <c r="L340" s="190"/>
      <c r="M340" s="207" t="s">
        <v>232</v>
      </c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 t="s">
        <v>233</v>
      </c>
      <c r="AF340" s="165" t="s">
        <v>234</v>
      </c>
      <c r="AG340" s="165"/>
      <c r="AH340" s="165"/>
      <c r="AI340" s="165"/>
      <c r="AJ340" s="165"/>
      <c r="AK340" s="165"/>
      <c r="AL340" s="165"/>
      <c r="AM340" s="165">
        <v>21</v>
      </c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65"/>
      <c r="BH340" s="165"/>
    </row>
    <row r="341" spans="1:60" outlineLevel="1" x14ac:dyDescent="0.2">
      <c r="A341" s="204"/>
      <c r="B341" s="177"/>
      <c r="C341" s="300"/>
      <c r="D341" s="301"/>
      <c r="E341" s="302"/>
      <c r="F341" s="303"/>
      <c r="G341" s="304"/>
      <c r="H341" s="189"/>
      <c r="I341" s="189"/>
      <c r="J341" s="189"/>
      <c r="K341" s="189"/>
      <c r="L341" s="190"/>
      <c r="M341" s="207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5"/>
      <c r="BH341" s="165"/>
    </row>
    <row r="342" spans="1:60" outlineLevel="1" x14ac:dyDescent="0.2">
      <c r="A342" s="205">
        <v>79</v>
      </c>
      <c r="B342" s="176" t="s">
        <v>299</v>
      </c>
      <c r="C342" s="200" t="s">
        <v>301</v>
      </c>
      <c r="D342" s="180" t="s">
        <v>214</v>
      </c>
      <c r="E342" s="184">
        <v>54</v>
      </c>
      <c r="F342" s="191"/>
      <c r="G342" s="189">
        <f>ROUND(E342*F342,2)</f>
        <v>0</v>
      </c>
      <c r="H342" s="189">
        <v>3.2980000000000002E-2</v>
      </c>
      <c r="I342" s="189">
        <f>ROUND(E342*H342,2)</f>
        <v>1.78</v>
      </c>
      <c r="J342" s="189">
        <v>0</v>
      </c>
      <c r="K342" s="189">
        <f>ROUND(E342*J342,2)</f>
        <v>0</v>
      </c>
      <c r="L342" s="190"/>
      <c r="M342" s="207" t="s">
        <v>232</v>
      </c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 t="s">
        <v>233</v>
      </c>
      <c r="AF342" s="165" t="s">
        <v>302</v>
      </c>
      <c r="AG342" s="165"/>
      <c r="AH342" s="165"/>
      <c r="AI342" s="165"/>
      <c r="AJ342" s="165"/>
      <c r="AK342" s="165"/>
      <c r="AL342" s="165"/>
      <c r="AM342" s="165">
        <v>21</v>
      </c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</row>
    <row r="343" spans="1:60" outlineLevel="1" x14ac:dyDescent="0.2">
      <c r="A343" s="204"/>
      <c r="B343" s="177"/>
      <c r="C343" s="300"/>
      <c r="D343" s="301"/>
      <c r="E343" s="302"/>
      <c r="F343" s="303"/>
      <c r="G343" s="304"/>
      <c r="H343" s="189"/>
      <c r="I343" s="189"/>
      <c r="J343" s="189"/>
      <c r="K343" s="189"/>
      <c r="L343" s="190"/>
      <c r="M343" s="207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</row>
    <row r="344" spans="1:60" outlineLevel="1" x14ac:dyDescent="0.2">
      <c r="A344" s="205">
        <v>80</v>
      </c>
      <c r="B344" s="176" t="s">
        <v>303</v>
      </c>
      <c r="C344" s="200" t="s">
        <v>304</v>
      </c>
      <c r="D344" s="180" t="s">
        <v>214</v>
      </c>
      <c r="E344" s="184">
        <v>54</v>
      </c>
      <c r="F344" s="191"/>
      <c r="G344" s="189">
        <f>ROUND(E344*F344,2)</f>
        <v>0</v>
      </c>
      <c r="H344" s="189">
        <v>0</v>
      </c>
      <c r="I344" s="189">
        <f>ROUND(E344*H344,2)</f>
        <v>0</v>
      </c>
      <c r="J344" s="189">
        <v>0</v>
      </c>
      <c r="K344" s="189">
        <f>ROUND(E344*J344,2)</f>
        <v>0</v>
      </c>
      <c r="L344" s="190"/>
      <c r="M344" s="207" t="s">
        <v>232</v>
      </c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 t="s">
        <v>233</v>
      </c>
      <c r="AF344" s="165" t="s">
        <v>234</v>
      </c>
      <c r="AG344" s="165"/>
      <c r="AH344" s="165"/>
      <c r="AI344" s="165"/>
      <c r="AJ344" s="165"/>
      <c r="AK344" s="165"/>
      <c r="AL344" s="165"/>
      <c r="AM344" s="165">
        <v>21</v>
      </c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</row>
    <row r="345" spans="1:60" outlineLevel="1" x14ac:dyDescent="0.2">
      <c r="A345" s="204"/>
      <c r="B345" s="177"/>
      <c r="C345" s="300"/>
      <c r="D345" s="301"/>
      <c r="E345" s="302"/>
      <c r="F345" s="303"/>
      <c r="G345" s="304"/>
      <c r="H345" s="189"/>
      <c r="I345" s="189"/>
      <c r="J345" s="189"/>
      <c r="K345" s="189"/>
      <c r="L345" s="190"/>
      <c r="M345" s="207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/>
      <c r="BF345" s="165"/>
      <c r="BG345" s="165"/>
      <c r="BH345" s="165"/>
    </row>
    <row r="346" spans="1:60" outlineLevel="1" x14ac:dyDescent="0.2">
      <c r="A346" s="205">
        <v>81</v>
      </c>
      <c r="B346" s="176" t="s">
        <v>303</v>
      </c>
      <c r="C346" s="200" t="s">
        <v>305</v>
      </c>
      <c r="D346" s="180" t="s">
        <v>214</v>
      </c>
      <c r="E346" s="184">
        <v>31.35</v>
      </c>
      <c r="F346" s="191"/>
      <c r="G346" s="189">
        <f>ROUND(E346*F346,2)</f>
        <v>0</v>
      </c>
      <c r="H346" s="189">
        <v>0</v>
      </c>
      <c r="I346" s="189">
        <f>ROUND(E346*H346,2)</f>
        <v>0</v>
      </c>
      <c r="J346" s="189">
        <v>0</v>
      </c>
      <c r="K346" s="189">
        <f>ROUND(E346*J346,2)</f>
        <v>0</v>
      </c>
      <c r="L346" s="190"/>
      <c r="M346" s="207" t="s">
        <v>232</v>
      </c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 t="s">
        <v>233</v>
      </c>
      <c r="AF346" s="165" t="s">
        <v>302</v>
      </c>
      <c r="AG346" s="165"/>
      <c r="AH346" s="165"/>
      <c r="AI346" s="165"/>
      <c r="AJ346" s="165"/>
      <c r="AK346" s="165"/>
      <c r="AL346" s="165"/>
      <c r="AM346" s="165">
        <v>21</v>
      </c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</row>
    <row r="347" spans="1:60" outlineLevel="1" x14ac:dyDescent="0.2">
      <c r="A347" s="204"/>
      <c r="B347" s="177"/>
      <c r="C347" s="300"/>
      <c r="D347" s="301"/>
      <c r="E347" s="302"/>
      <c r="F347" s="303"/>
      <c r="G347" s="304"/>
      <c r="H347" s="189"/>
      <c r="I347" s="189"/>
      <c r="J347" s="189"/>
      <c r="K347" s="189"/>
      <c r="L347" s="190"/>
      <c r="M347" s="207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</row>
    <row r="348" spans="1:60" outlineLevel="1" x14ac:dyDescent="0.2">
      <c r="A348" s="205">
        <v>82</v>
      </c>
      <c r="B348" s="176" t="s">
        <v>303</v>
      </c>
      <c r="C348" s="200" t="s">
        <v>306</v>
      </c>
      <c r="D348" s="180" t="s">
        <v>214</v>
      </c>
      <c r="E348" s="184">
        <v>54</v>
      </c>
      <c r="F348" s="191"/>
      <c r="G348" s="189">
        <f>ROUND(E348*F348,2)</f>
        <v>0</v>
      </c>
      <c r="H348" s="189">
        <v>0</v>
      </c>
      <c r="I348" s="189">
        <f>ROUND(E348*H348,2)</f>
        <v>0</v>
      </c>
      <c r="J348" s="189">
        <v>0</v>
      </c>
      <c r="K348" s="189">
        <f>ROUND(E348*J348,2)</f>
        <v>0</v>
      </c>
      <c r="L348" s="190"/>
      <c r="M348" s="207" t="s">
        <v>232</v>
      </c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 t="s">
        <v>233</v>
      </c>
      <c r="AF348" s="165" t="s">
        <v>302</v>
      </c>
      <c r="AG348" s="165"/>
      <c r="AH348" s="165"/>
      <c r="AI348" s="165"/>
      <c r="AJ348" s="165"/>
      <c r="AK348" s="165"/>
      <c r="AL348" s="165"/>
      <c r="AM348" s="165">
        <v>21</v>
      </c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</row>
    <row r="349" spans="1:60" outlineLevel="1" x14ac:dyDescent="0.2">
      <c r="A349" s="204"/>
      <c r="B349" s="177"/>
      <c r="C349" s="300"/>
      <c r="D349" s="301"/>
      <c r="E349" s="302"/>
      <c r="F349" s="303"/>
      <c r="G349" s="304"/>
      <c r="H349" s="189"/>
      <c r="I349" s="189"/>
      <c r="J349" s="189"/>
      <c r="K349" s="189"/>
      <c r="L349" s="190"/>
      <c r="M349" s="207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</row>
    <row r="350" spans="1:60" outlineLevel="1" x14ac:dyDescent="0.2">
      <c r="A350" s="205">
        <v>83</v>
      </c>
      <c r="B350" s="176" t="s">
        <v>303</v>
      </c>
      <c r="C350" s="200" t="s">
        <v>307</v>
      </c>
      <c r="D350" s="180" t="s">
        <v>214</v>
      </c>
      <c r="E350" s="184">
        <v>54</v>
      </c>
      <c r="F350" s="191"/>
      <c r="G350" s="189">
        <f>ROUND(E350*F350,2)</f>
        <v>0</v>
      </c>
      <c r="H350" s="189">
        <v>0</v>
      </c>
      <c r="I350" s="189">
        <f>ROUND(E350*H350,2)</f>
        <v>0</v>
      </c>
      <c r="J350" s="189">
        <v>0</v>
      </c>
      <c r="K350" s="189">
        <f>ROUND(E350*J350,2)</f>
        <v>0</v>
      </c>
      <c r="L350" s="190"/>
      <c r="M350" s="207" t="s">
        <v>232</v>
      </c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 t="s">
        <v>233</v>
      </c>
      <c r="AF350" s="165" t="s">
        <v>302</v>
      </c>
      <c r="AG350" s="165"/>
      <c r="AH350" s="165"/>
      <c r="AI350" s="165"/>
      <c r="AJ350" s="165"/>
      <c r="AK350" s="165"/>
      <c r="AL350" s="165"/>
      <c r="AM350" s="165">
        <v>21</v>
      </c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</row>
    <row r="351" spans="1:60" outlineLevel="1" x14ac:dyDescent="0.2">
      <c r="A351" s="204"/>
      <c r="B351" s="177"/>
      <c r="C351" s="300"/>
      <c r="D351" s="301"/>
      <c r="E351" s="302"/>
      <c r="F351" s="303"/>
      <c r="G351" s="304"/>
      <c r="H351" s="189"/>
      <c r="I351" s="189"/>
      <c r="J351" s="189"/>
      <c r="K351" s="189"/>
      <c r="L351" s="190"/>
      <c r="M351" s="207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</row>
    <row r="352" spans="1:60" outlineLevel="1" x14ac:dyDescent="0.2">
      <c r="A352" s="205">
        <v>84</v>
      </c>
      <c r="B352" s="176" t="s">
        <v>299</v>
      </c>
      <c r="C352" s="200" t="s">
        <v>308</v>
      </c>
      <c r="D352" s="180" t="s">
        <v>214</v>
      </c>
      <c r="E352" s="184">
        <v>54</v>
      </c>
      <c r="F352" s="191"/>
      <c r="G352" s="189">
        <f>ROUND(E352*F352,2)</f>
        <v>0</v>
      </c>
      <c r="H352" s="189">
        <v>3.2980000000000002E-2</v>
      </c>
      <c r="I352" s="189">
        <f>ROUND(E352*H352,2)</f>
        <v>1.78</v>
      </c>
      <c r="J352" s="189">
        <v>0</v>
      </c>
      <c r="K352" s="189">
        <f>ROUND(E352*J352,2)</f>
        <v>0</v>
      </c>
      <c r="L352" s="190"/>
      <c r="M352" s="207" t="s">
        <v>232</v>
      </c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 t="s">
        <v>233</v>
      </c>
      <c r="AF352" s="165" t="s">
        <v>302</v>
      </c>
      <c r="AG352" s="165"/>
      <c r="AH352" s="165"/>
      <c r="AI352" s="165"/>
      <c r="AJ352" s="165"/>
      <c r="AK352" s="165"/>
      <c r="AL352" s="165"/>
      <c r="AM352" s="165">
        <v>21</v>
      </c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5"/>
      <c r="BH352" s="165"/>
    </row>
    <row r="353" spans="1:60" outlineLevel="1" x14ac:dyDescent="0.2">
      <c r="A353" s="204"/>
      <c r="B353" s="177"/>
      <c r="C353" s="300"/>
      <c r="D353" s="301"/>
      <c r="E353" s="302"/>
      <c r="F353" s="303"/>
      <c r="G353" s="304"/>
      <c r="H353" s="189"/>
      <c r="I353" s="189"/>
      <c r="J353" s="189"/>
      <c r="K353" s="189"/>
      <c r="L353" s="190"/>
      <c r="M353" s="207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</row>
    <row r="354" spans="1:60" outlineLevel="1" x14ac:dyDescent="0.2">
      <c r="A354" s="205">
        <v>85</v>
      </c>
      <c r="B354" s="176" t="s">
        <v>303</v>
      </c>
      <c r="C354" s="200" t="s">
        <v>309</v>
      </c>
      <c r="D354" s="180" t="s">
        <v>214</v>
      </c>
      <c r="E354" s="184">
        <v>38.61</v>
      </c>
      <c r="F354" s="191"/>
      <c r="G354" s="189">
        <f>ROUND(E354*F354,2)</f>
        <v>0</v>
      </c>
      <c r="H354" s="189">
        <v>0</v>
      </c>
      <c r="I354" s="189">
        <f>ROUND(E354*H354,2)</f>
        <v>0</v>
      </c>
      <c r="J354" s="189">
        <v>0</v>
      </c>
      <c r="K354" s="189">
        <f>ROUND(E354*J354,2)</f>
        <v>0</v>
      </c>
      <c r="L354" s="190"/>
      <c r="M354" s="207" t="s">
        <v>232</v>
      </c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 t="s">
        <v>233</v>
      </c>
      <c r="AF354" s="165" t="s">
        <v>302</v>
      </c>
      <c r="AG354" s="165"/>
      <c r="AH354" s="165"/>
      <c r="AI354" s="165"/>
      <c r="AJ354" s="165"/>
      <c r="AK354" s="165"/>
      <c r="AL354" s="165"/>
      <c r="AM354" s="165">
        <v>21</v>
      </c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</row>
    <row r="355" spans="1:60" outlineLevel="1" x14ac:dyDescent="0.2">
      <c r="A355" s="204"/>
      <c r="B355" s="177"/>
      <c r="C355" s="300"/>
      <c r="D355" s="301"/>
      <c r="E355" s="302"/>
      <c r="F355" s="303"/>
      <c r="G355" s="304"/>
      <c r="H355" s="189"/>
      <c r="I355" s="189"/>
      <c r="J355" s="189"/>
      <c r="K355" s="189"/>
      <c r="L355" s="190"/>
      <c r="M355" s="207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</row>
    <row r="356" spans="1:60" outlineLevel="1" x14ac:dyDescent="0.2">
      <c r="A356" s="205">
        <v>86</v>
      </c>
      <c r="B356" s="176" t="s">
        <v>299</v>
      </c>
      <c r="C356" s="200" t="s">
        <v>310</v>
      </c>
      <c r="D356" s="180" t="s">
        <v>214</v>
      </c>
      <c r="E356" s="184">
        <v>54</v>
      </c>
      <c r="F356" s="191"/>
      <c r="G356" s="189">
        <f>ROUND(E356*F356,2)</f>
        <v>0</v>
      </c>
      <c r="H356" s="189">
        <v>3.2980000000000002E-2</v>
      </c>
      <c r="I356" s="189">
        <f>ROUND(E356*H356,2)</f>
        <v>1.78</v>
      </c>
      <c r="J356" s="189">
        <v>0</v>
      </c>
      <c r="K356" s="189">
        <f>ROUND(E356*J356,2)</f>
        <v>0</v>
      </c>
      <c r="L356" s="190"/>
      <c r="M356" s="207" t="s">
        <v>232</v>
      </c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 t="s">
        <v>233</v>
      </c>
      <c r="AF356" s="165" t="s">
        <v>302</v>
      </c>
      <c r="AG356" s="165"/>
      <c r="AH356" s="165"/>
      <c r="AI356" s="165"/>
      <c r="AJ356" s="165"/>
      <c r="AK356" s="165"/>
      <c r="AL356" s="165"/>
      <c r="AM356" s="165">
        <v>21</v>
      </c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</row>
    <row r="357" spans="1:60" outlineLevel="1" x14ac:dyDescent="0.2">
      <c r="A357" s="204"/>
      <c r="B357" s="177"/>
      <c r="C357" s="300"/>
      <c r="D357" s="301"/>
      <c r="E357" s="302"/>
      <c r="F357" s="303"/>
      <c r="G357" s="304"/>
      <c r="H357" s="189"/>
      <c r="I357" s="189"/>
      <c r="J357" s="189"/>
      <c r="K357" s="189"/>
      <c r="L357" s="190"/>
      <c r="M357" s="207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</row>
    <row r="358" spans="1:60" outlineLevel="1" x14ac:dyDescent="0.2">
      <c r="A358" s="205">
        <v>87</v>
      </c>
      <c r="B358" s="176" t="s">
        <v>303</v>
      </c>
      <c r="C358" s="200" t="s">
        <v>311</v>
      </c>
      <c r="D358" s="180" t="s">
        <v>214</v>
      </c>
      <c r="E358" s="184">
        <v>38.61</v>
      </c>
      <c r="F358" s="191"/>
      <c r="G358" s="189">
        <f>ROUND(E358*F358,2)</f>
        <v>0</v>
      </c>
      <c r="H358" s="189">
        <v>0</v>
      </c>
      <c r="I358" s="189">
        <f>ROUND(E358*H358,2)</f>
        <v>0</v>
      </c>
      <c r="J358" s="189">
        <v>0</v>
      </c>
      <c r="K358" s="189">
        <f>ROUND(E358*J358,2)</f>
        <v>0</v>
      </c>
      <c r="L358" s="190"/>
      <c r="M358" s="207" t="s">
        <v>232</v>
      </c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 t="s">
        <v>233</v>
      </c>
      <c r="AF358" s="165" t="s">
        <v>302</v>
      </c>
      <c r="AG358" s="165"/>
      <c r="AH358" s="165"/>
      <c r="AI358" s="165"/>
      <c r="AJ358" s="165"/>
      <c r="AK358" s="165"/>
      <c r="AL358" s="165"/>
      <c r="AM358" s="165">
        <v>21</v>
      </c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</row>
    <row r="359" spans="1:60" outlineLevel="1" x14ac:dyDescent="0.2">
      <c r="A359" s="204"/>
      <c r="B359" s="177"/>
      <c r="C359" s="300"/>
      <c r="D359" s="301"/>
      <c r="E359" s="302"/>
      <c r="F359" s="303"/>
      <c r="G359" s="304"/>
      <c r="H359" s="189"/>
      <c r="I359" s="189"/>
      <c r="J359" s="189"/>
      <c r="K359" s="189"/>
      <c r="L359" s="190"/>
      <c r="M359" s="207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</row>
    <row r="360" spans="1:60" outlineLevel="1" x14ac:dyDescent="0.2">
      <c r="A360" s="205">
        <v>88</v>
      </c>
      <c r="B360" s="176" t="s">
        <v>303</v>
      </c>
      <c r="C360" s="200" t="s">
        <v>312</v>
      </c>
      <c r="D360" s="180" t="s">
        <v>214</v>
      </c>
      <c r="E360" s="184">
        <v>225.47</v>
      </c>
      <c r="F360" s="191"/>
      <c r="G360" s="189">
        <f>ROUND(E360*F360,2)</f>
        <v>0</v>
      </c>
      <c r="H360" s="189">
        <v>0</v>
      </c>
      <c r="I360" s="189">
        <f>ROUND(E360*H360,2)</f>
        <v>0</v>
      </c>
      <c r="J360" s="189">
        <v>0</v>
      </c>
      <c r="K360" s="189">
        <f>ROUND(E360*J360,2)</f>
        <v>0</v>
      </c>
      <c r="L360" s="190"/>
      <c r="M360" s="207" t="s">
        <v>232</v>
      </c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 t="s">
        <v>233</v>
      </c>
      <c r="AF360" s="165" t="s">
        <v>302</v>
      </c>
      <c r="AG360" s="165"/>
      <c r="AH360" s="165"/>
      <c r="AI360" s="165"/>
      <c r="AJ360" s="165"/>
      <c r="AK360" s="165"/>
      <c r="AL360" s="165"/>
      <c r="AM360" s="165">
        <v>21</v>
      </c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</row>
    <row r="361" spans="1:60" outlineLevel="1" x14ac:dyDescent="0.2">
      <c r="A361" s="204"/>
      <c r="B361" s="177"/>
      <c r="C361" s="300"/>
      <c r="D361" s="301"/>
      <c r="E361" s="302"/>
      <c r="F361" s="303"/>
      <c r="G361" s="304"/>
      <c r="H361" s="189"/>
      <c r="I361" s="189"/>
      <c r="J361" s="189"/>
      <c r="K361" s="189"/>
      <c r="L361" s="190"/>
      <c r="M361" s="207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5"/>
      <c r="BB361" s="165"/>
      <c r="BC361" s="165"/>
      <c r="BD361" s="165"/>
      <c r="BE361" s="165"/>
      <c r="BF361" s="165"/>
      <c r="BG361" s="165"/>
      <c r="BH361" s="165"/>
    </row>
    <row r="362" spans="1:60" outlineLevel="1" x14ac:dyDescent="0.2">
      <c r="A362" s="205">
        <v>89</v>
      </c>
      <c r="B362" s="176" t="s">
        <v>303</v>
      </c>
      <c r="C362" s="200" t="s">
        <v>313</v>
      </c>
      <c r="D362" s="180" t="s">
        <v>214</v>
      </c>
      <c r="E362" s="184">
        <v>369.68</v>
      </c>
      <c r="F362" s="191"/>
      <c r="G362" s="189">
        <f>ROUND(E362*F362,2)</f>
        <v>0</v>
      </c>
      <c r="H362" s="189">
        <v>0</v>
      </c>
      <c r="I362" s="189">
        <f>ROUND(E362*H362,2)</f>
        <v>0</v>
      </c>
      <c r="J362" s="189">
        <v>0</v>
      </c>
      <c r="K362" s="189">
        <f>ROUND(E362*J362,2)</f>
        <v>0</v>
      </c>
      <c r="L362" s="190"/>
      <c r="M362" s="207" t="s">
        <v>232</v>
      </c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 t="s">
        <v>233</v>
      </c>
      <c r="AF362" s="165" t="s">
        <v>302</v>
      </c>
      <c r="AG362" s="165"/>
      <c r="AH362" s="165"/>
      <c r="AI362" s="165"/>
      <c r="AJ362" s="165"/>
      <c r="AK362" s="165"/>
      <c r="AL362" s="165"/>
      <c r="AM362" s="165">
        <v>21</v>
      </c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5"/>
      <c r="BH362" s="165"/>
    </row>
    <row r="363" spans="1:60" outlineLevel="1" x14ac:dyDescent="0.2">
      <c r="A363" s="204"/>
      <c r="B363" s="177"/>
      <c r="C363" s="300"/>
      <c r="D363" s="301"/>
      <c r="E363" s="302"/>
      <c r="F363" s="303"/>
      <c r="G363" s="304"/>
      <c r="H363" s="189"/>
      <c r="I363" s="189"/>
      <c r="J363" s="189"/>
      <c r="K363" s="189"/>
      <c r="L363" s="190"/>
      <c r="M363" s="207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5"/>
      <c r="BH363" s="165"/>
    </row>
    <row r="364" spans="1:60" outlineLevel="1" x14ac:dyDescent="0.2">
      <c r="A364" s="205">
        <v>90</v>
      </c>
      <c r="B364" s="176" t="s">
        <v>303</v>
      </c>
      <c r="C364" s="200" t="s">
        <v>314</v>
      </c>
      <c r="D364" s="180" t="s">
        <v>214</v>
      </c>
      <c r="E364" s="184">
        <v>225.47</v>
      </c>
      <c r="F364" s="191"/>
      <c r="G364" s="189">
        <f>ROUND(E364*F364,2)</f>
        <v>0</v>
      </c>
      <c r="H364" s="189">
        <v>0</v>
      </c>
      <c r="I364" s="189">
        <f>ROUND(E364*H364,2)</f>
        <v>0</v>
      </c>
      <c r="J364" s="189">
        <v>0</v>
      </c>
      <c r="K364" s="189">
        <f>ROUND(E364*J364,2)</f>
        <v>0</v>
      </c>
      <c r="L364" s="190"/>
      <c r="M364" s="207" t="s">
        <v>232</v>
      </c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 t="s">
        <v>233</v>
      </c>
      <c r="AF364" s="165" t="s">
        <v>302</v>
      </c>
      <c r="AG364" s="165"/>
      <c r="AH364" s="165"/>
      <c r="AI364" s="165"/>
      <c r="AJ364" s="165"/>
      <c r="AK364" s="165"/>
      <c r="AL364" s="165"/>
      <c r="AM364" s="165">
        <v>21</v>
      </c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</row>
    <row r="365" spans="1:60" outlineLevel="1" x14ac:dyDescent="0.2">
      <c r="A365" s="204"/>
      <c r="B365" s="177"/>
      <c r="C365" s="300"/>
      <c r="D365" s="301"/>
      <c r="E365" s="302"/>
      <c r="F365" s="303"/>
      <c r="G365" s="304"/>
      <c r="H365" s="189"/>
      <c r="I365" s="189"/>
      <c r="J365" s="189"/>
      <c r="K365" s="189"/>
      <c r="L365" s="190"/>
      <c r="M365" s="207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5"/>
      <c r="BB365" s="165"/>
      <c r="BC365" s="165"/>
      <c r="BD365" s="165"/>
      <c r="BE365" s="165"/>
      <c r="BF365" s="165"/>
      <c r="BG365" s="165"/>
      <c r="BH365" s="165"/>
    </row>
    <row r="366" spans="1:60" outlineLevel="1" x14ac:dyDescent="0.2">
      <c r="A366" s="205">
        <v>91</v>
      </c>
      <c r="B366" s="176" t="s">
        <v>303</v>
      </c>
      <c r="C366" s="200" t="s">
        <v>315</v>
      </c>
      <c r="D366" s="180" t="s">
        <v>214</v>
      </c>
      <c r="E366" s="184">
        <v>569.35</v>
      </c>
      <c r="F366" s="191"/>
      <c r="G366" s="189">
        <f>ROUND(E366*F366,2)</f>
        <v>0</v>
      </c>
      <c r="H366" s="189">
        <v>0</v>
      </c>
      <c r="I366" s="189">
        <f>ROUND(E366*H366,2)</f>
        <v>0</v>
      </c>
      <c r="J366" s="189">
        <v>0</v>
      </c>
      <c r="K366" s="189">
        <f>ROUND(E366*J366,2)</f>
        <v>0</v>
      </c>
      <c r="L366" s="190"/>
      <c r="M366" s="207" t="s">
        <v>232</v>
      </c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 t="s">
        <v>233</v>
      </c>
      <c r="AF366" s="165" t="s">
        <v>302</v>
      </c>
      <c r="AG366" s="165"/>
      <c r="AH366" s="165"/>
      <c r="AI366" s="165"/>
      <c r="AJ366" s="165"/>
      <c r="AK366" s="165"/>
      <c r="AL366" s="165"/>
      <c r="AM366" s="165">
        <v>21</v>
      </c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5"/>
      <c r="AX366" s="165"/>
      <c r="AY366" s="165"/>
      <c r="AZ366" s="165"/>
      <c r="BA366" s="165"/>
      <c r="BB366" s="165"/>
      <c r="BC366" s="165"/>
      <c r="BD366" s="165"/>
      <c r="BE366" s="165"/>
      <c r="BF366" s="165"/>
      <c r="BG366" s="165"/>
      <c r="BH366" s="165"/>
    </row>
    <row r="367" spans="1:60" outlineLevel="1" x14ac:dyDescent="0.2">
      <c r="A367" s="204"/>
      <c r="B367" s="177"/>
      <c r="C367" s="201" t="s">
        <v>316</v>
      </c>
      <c r="D367" s="181"/>
      <c r="E367" s="185">
        <v>569.35</v>
      </c>
      <c r="F367" s="189"/>
      <c r="G367" s="189"/>
      <c r="H367" s="189"/>
      <c r="I367" s="189"/>
      <c r="J367" s="189"/>
      <c r="K367" s="189"/>
      <c r="L367" s="190"/>
      <c r="M367" s="207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5"/>
      <c r="AX367" s="165"/>
      <c r="AY367" s="165"/>
      <c r="AZ367" s="165"/>
      <c r="BA367" s="165"/>
      <c r="BB367" s="165"/>
      <c r="BC367" s="165"/>
      <c r="BD367" s="165"/>
      <c r="BE367" s="165"/>
      <c r="BF367" s="165"/>
      <c r="BG367" s="165"/>
      <c r="BH367" s="165"/>
    </row>
    <row r="368" spans="1:60" outlineLevel="1" x14ac:dyDescent="0.2">
      <c r="A368" s="204"/>
      <c r="B368" s="177"/>
      <c r="C368" s="300"/>
      <c r="D368" s="301"/>
      <c r="E368" s="302"/>
      <c r="F368" s="303"/>
      <c r="G368" s="304"/>
      <c r="H368" s="189"/>
      <c r="I368" s="189"/>
      <c r="J368" s="189"/>
      <c r="K368" s="189"/>
      <c r="L368" s="190"/>
      <c r="M368" s="207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65"/>
      <c r="AZ368" s="165"/>
      <c r="BA368" s="165"/>
      <c r="BB368" s="165"/>
      <c r="BC368" s="165"/>
      <c r="BD368" s="165"/>
      <c r="BE368" s="165"/>
      <c r="BF368" s="165"/>
      <c r="BG368" s="165"/>
      <c r="BH368" s="165"/>
    </row>
    <row r="369" spans="1:60" outlineLevel="1" x14ac:dyDescent="0.2">
      <c r="A369" s="205">
        <v>92</v>
      </c>
      <c r="B369" s="176" t="s">
        <v>303</v>
      </c>
      <c r="C369" s="200" t="s">
        <v>317</v>
      </c>
      <c r="D369" s="180" t="s">
        <v>214</v>
      </c>
      <c r="E369" s="184">
        <v>225.47</v>
      </c>
      <c r="F369" s="191"/>
      <c r="G369" s="189">
        <f>ROUND(E369*F369,2)</f>
        <v>0</v>
      </c>
      <c r="H369" s="189">
        <v>0</v>
      </c>
      <c r="I369" s="189">
        <f>ROUND(E369*H369,2)</f>
        <v>0</v>
      </c>
      <c r="J369" s="189">
        <v>0</v>
      </c>
      <c r="K369" s="189">
        <f>ROUND(E369*J369,2)</f>
        <v>0</v>
      </c>
      <c r="L369" s="190"/>
      <c r="M369" s="207" t="s">
        <v>232</v>
      </c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 t="s">
        <v>233</v>
      </c>
      <c r="AF369" s="165" t="s">
        <v>302</v>
      </c>
      <c r="AG369" s="165"/>
      <c r="AH369" s="165"/>
      <c r="AI369" s="165"/>
      <c r="AJ369" s="165"/>
      <c r="AK369" s="165"/>
      <c r="AL369" s="165"/>
      <c r="AM369" s="165">
        <v>21</v>
      </c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65"/>
      <c r="AZ369" s="165"/>
      <c r="BA369" s="165"/>
      <c r="BB369" s="165"/>
      <c r="BC369" s="165"/>
      <c r="BD369" s="165"/>
      <c r="BE369" s="165"/>
      <c r="BF369" s="165"/>
      <c r="BG369" s="165"/>
      <c r="BH369" s="165"/>
    </row>
    <row r="370" spans="1:60" outlineLevel="1" x14ac:dyDescent="0.2">
      <c r="A370" s="204"/>
      <c r="B370" s="177"/>
      <c r="C370" s="300"/>
      <c r="D370" s="301"/>
      <c r="E370" s="302"/>
      <c r="F370" s="303"/>
      <c r="G370" s="304"/>
      <c r="H370" s="189"/>
      <c r="I370" s="189"/>
      <c r="J370" s="189"/>
      <c r="K370" s="189"/>
      <c r="L370" s="190"/>
      <c r="M370" s="207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165"/>
      <c r="BG370" s="165"/>
      <c r="BH370" s="165"/>
    </row>
    <row r="371" spans="1:60" outlineLevel="1" x14ac:dyDescent="0.2">
      <c r="A371" s="205">
        <v>93</v>
      </c>
      <c r="B371" s="176" t="s">
        <v>303</v>
      </c>
      <c r="C371" s="200" t="s">
        <v>318</v>
      </c>
      <c r="D371" s="180" t="s">
        <v>214</v>
      </c>
      <c r="E371" s="184">
        <v>569.35</v>
      </c>
      <c r="F371" s="191"/>
      <c r="G371" s="189">
        <f>ROUND(E371*F371,2)</f>
        <v>0</v>
      </c>
      <c r="H371" s="189">
        <v>0</v>
      </c>
      <c r="I371" s="189">
        <f>ROUND(E371*H371,2)</f>
        <v>0</v>
      </c>
      <c r="J371" s="189">
        <v>0</v>
      </c>
      <c r="K371" s="189">
        <f>ROUND(E371*J371,2)</f>
        <v>0</v>
      </c>
      <c r="L371" s="190"/>
      <c r="M371" s="207" t="s">
        <v>232</v>
      </c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 t="s">
        <v>233</v>
      </c>
      <c r="AF371" s="165" t="s">
        <v>302</v>
      </c>
      <c r="AG371" s="165"/>
      <c r="AH371" s="165"/>
      <c r="AI371" s="165"/>
      <c r="AJ371" s="165"/>
      <c r="AK371" s="165"/>
      <c r="AL371" s="165"/>
      <c r="AM371" s="165">
        <v>21</v>
      </c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5"/>
      <c r="BB371" s="165"/>
      <c r="BC371" s="165"/>
      <c r="BD371" s="165"/>
      <c r="BE371" s="165"/>
      <c r="BF371" s="165"/>
      <c r="BG371" s="165"/>
      <c r="BH371" s="165"/>
    </row>
    <row r="372" spans="1:60" outlineLevel="1" x14ac:dyDescent="0.2">
      <c r="A372" s="204"/>
      <c r="B372" s="177"/>
      <c r="C372" s="201" t="s">
        <v>319</v>
      </c>
      <c r="D372" s="181"/>
      <c r="E372" s="185">
        <v>569.35</v>
      </c>
      <c r="F372" s="189"/>
      <c r="G372" s="189"/>
      <c r="H372" s="189"/>
      <c r="I372" s="189"/>
      <c r="J372" s="189"/>
      <c r="K372" s="189"/>
      <c r="L372" s="190"/>
      <c r="M372" s="207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</row>
    <row r="373" spans="1:60" outlineLevel="1" x14ac:dyDescent="0.2">
      <c r="A373" s="204"/>
      <c r="B373" s="177"/>
      <c r="C373" s="300"/>
      <c r="D373" s="301"/>
      <c r="E373" s="302"/>
      <c r="F373" s="303"/>
      <c r="G373" s="304"/>
      <c r="H373" s="189"/>
      <c r="I373" s="189"/>
      <c r="J373" s="189"/>
      <c r="K373" s="189"/>
      <c r="L373" s="190"/>
      <c r="M373" s="207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5"/>
      <c r="BC373" s="165"/>
      <c r="BD373" s="165"/>
      <c r="BE373" s="165"/>
      <c r="BF373" s="165"/>
      <c r="BG373" s="165"/>
      <c r="BH373" s="165"/>
    </row>
    <row r="374" spans="1:60" outlineLevel="1" x14ac:dyDescent="0.2">
      <c r="A374" s="205">
        <v>94</v>
      </c>
      <c r="B374" s="176" t="s">
        <v>303</v>
      </c>
      <c r="C374" s="200" t="s">
        <v>320</v>
      </c>
      <c r="D374" s="180" t="s">
        <v>214</v>
      </c>
      <c r="E374" s="184">
        <v>569.35</v>
      </c>
      <c r="F374" s="191"/>
      <c r="G374" s="189">
        <f>ROUND(E374*F374,2)</f>
        <v>0</v>
      </c>
      <c r="H374" s="189">
        <v>0</v>
      </c>
      <c r="I374" s="189">
        <f>ROUND(E374*H374,2)</f>
        <v>0</v>
      </c>
      <c r="J374" s="189">
        <v>0</v>
      </c>
      <c r="K374" s="189">
        <f>ROUND(E374*J374,2)</f>
        <v>0</v>
      </c>
      <c r="L374" s="190"/>
      <c r="M374" s="207" t="s">
        <v>232</v>
      </c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 t="s">
        <v>233</v>
      </c>
      <c r="AF374" s="165" t="s">
        <v>302</v>
      </c>
      <c r="AG374" s="165"/>
      <c r="AH374" s="165"/>
      <c r="AI374" s="165"/>
      <c r="AJ374" s="165"/>
      <c r="AK374" s="165"/>
      <c r="AL374" s="165"/>
      <c r="AM374" s="165">
        <v>21</v>
      </c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5"/>
      <c r="BH374" s="165"/>
    </row>
    <row r="375" spans="1:60" outlineLevel="1" x14ac:dyDescent="0.2">
      <c r="A375" s="204"/>
      <c r="B375" s="177"/>
      <c r="C375" s="201" t="s">
        <v>319</v>
      </c>
      <c r="D375" s="181"/>
      <c r="E375" s="185">
        <v>569.35</v>
      </c>
      <c r="F375" s="189"/>
      <c r="G375" s="189"/>
      <c r="H375" s="189"/>
      <c r="I375" s="189"/>
      <c r="J375" s="189"/>
      <c r="K375" s="189"/>
      <c r="L375" s="190"/>
      <c r="M375" s="207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5"/>
      <c r="BH375" s="165"/>
    </row>
    <row r="376" spans="1:60" outlineLevel="1" x14ac:dyDescent="0.2">
      <c r="A376" s="204"/>
      <c r="B376" s="177"/>
      <c r="C376" s="300"/>
      <c r="D376" s="301"/>
      <c r="E376" s="302"/>
      <c r="F376" s="303"/>
      <c r="G376" s="304"/>
      <c r="H376" s="189"/>
      <c r="I376" s="189"/>
      <c r="J376" s="189"/>
      <c r="K376" s="189"/>
      <c r="L376" s="190"/>
      <c r="M376" s="207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  <c r="BC376" s="165"/>
      <c r="BD376" s="165"/>
      <c r="BE376" s="165"/>
      <c r="BF376" s="165"/>
      <c r="BG376" s="165"/>
      <c r="BH376" s="165"/>
    </row>
    <row r="377" spans="1:60" outlineLevel="1" x14ac:dyDescent="0.2">
      <c r="A377" s="205">
        <v>95</v>
      </c>
      <c r="B377" s="176" t="s">
        <v>303</v>
      </c>
      <c r="C377" s="200" t="s">
        <v>321</v>
      </c>
      <c r="D377" s="180" t="s">
        <v>214</v>
      </c>
      <c r="E377" s="184">
        <v>24.2</v>
      </c>
      <c r="F377" s="191"/>
      <c r="G377" s="189">
        <f>ROUND(E377*F377,2)</f>
        <v>0</v>
      </c>
      <c r="H377" s="189">
        <v>0</v>
      </c>
      <c r="I377" s="189">
        <f>ROUND(E377*H377,2)</f>
        <v>0</v>
      </c>
      <c r="J377" s="189">
        <v>0</v>
      </c>
      <c r="K377" s="189">
        <f>ROUND(E377*J377,2)</f>
        <v>0</v>
      </c>
      <c r="L377" s="190"/>
      <c r="M377" s="207" t="s">
        <v>232</v>
      </c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 t="s">
        <v>233</v>
      </c>
      <c r="AF377" s="165" t="s">
        <v>302</v>
      </c>
      <c r="AG377" s="165"/>
      <c r="AH377" s="165"/>
      <c r="AI377" s="165"/>
      <c r="AJ377" s="165"/>
      <c r="AK377" s="165"/>
      <c r="AL377" s="165"/>
      <c r="AM377" s="165">
        <v>21</v>
      </c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  <c r="AY377" s="165"/>
      <c r="AZ377" s="165"/>
      <c r="BA377" s="165"/>
      <c r="BB377" s="165"/>
      <c r="BC377" s="165"/>
      <c r="BD377" s="165"/>
      <c r="BE377" s="165"/>
      <c r="BF377" s="165"/>
      <c r="BG377" s="165"/>
      <c r="BH377" s="165"/>
    </row>
    <row r="378" spans="1:60" outlineLevel="1" x14ac:dyDescent="0.2">
      <c r="A378" s="204"/>
      <c r="B378" s="177"/>
      <c r="C378" s="300"/>
      <c r="D378" s="301"/>
      <c r="E378" s="302"/>
      <c r="F378" s="303"/>
      <c r="G378" s="304"/>
      <c r="H378" s="189"/>
      <c r="I378" s="189"/>
      <c r="J378" s="189"/>
      <c r="K378" s="189"/>
      <c r="L378" s="190"/>
      <c r="M378" s="207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</row>
    <row r="379" spans="1:60" outlineLevel="1" x14ac:dyDescent="0.2">
      <c r="A379" s="205">
        <v>96</v>
      </c>
      <c r="B379" s="176" t="s">
        <v>303</v>
      </c>
      <c r="C379" s="200" t="s">
        <v>322</v>
      </c>
      <c r="D379" s="180" t="s">
        <v>214</v>
      </c>
      <c r="E379" s="184">
        <v>24.2</v>
      </c>
      <c r="F379" s="191"/>
      <c r="G379" s="189">
        <f>ROUND(E379*F379,2)</f>
        <v>0</v>
      </c>
      <c r="H379" s="189">
        <v>0</v>
      </c>
      <c r="I379" s="189">
        <f>ROUND(E379*H379,2)</f>
        <v>0</v>
      </c>
      <c r="J379" s="189">
        <v>0</v>
      </c>
      <c r="K379" s="189">
        <f>ROUND(E379*J379,2)</f>
        <v>0</v>
      </c>
      <c r="L379" s="190"/>
      <c r="M379" s="207" t="s">
        <v>232</v>
      </c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 t="s">
        <v>233</v>
      </c>
      <c r="AF379" s="165" t="s">
        <v>302</v>
      </c>
      <c r="AG379" s="165"/>
      <c r="AH379" s="165"/>
      <c r="AI379" s="165"/>
      <c r="AJ379" s="165"/>
      <c r="AK379" s="165"/>
      <c r="AL379" s="165"/>
      <c r="AM379" s="165">
        <v>21</v>
      </c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  <c r="AY379" s="165"/>
      <c r="AZ379" s="165"/>
      <c r="BA379" s="165"/>
      <c r="BB379" s="165"/>
      <c r="BC379" s="165"/>
      <c r="BD379" s="165"/>
      <c r="BE379" s="165"/>
      <c r="BF379" s="165"/>
      <c r="BG379" s="165"/>
      <c r="BH379" s="165"/>
    </row>
    <row r="380" spans="1:60" outlineLevel="1" x14ac:dyDescent="0.2">
      <c r="A380" s="204"/>
      <c r="B380" s="177"/>
      <c r="C380" s="300"/>
      <c r="D380" s="301"/>
      <c r="E380" s="302"/>
      <c r="F380" s="303"/>
      <c r="G380" s="304"/>
      <c r="H380" s="189"/>
      <c r="I380" s="189"/>
      <c r="J380" s="189"/>
      <c r="K380" s="189"/>
      <c r="L380" s="190"/>
      <c r="M380" s="207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  <c r="AY380" s="165"/>
      <c r="AZ380" s="165"/>
      <c r="BA380" s="165"/>
      <c r="BB380" s="165"/>
      <c r="BC380" s="165"/>
      <c r="BD380" s="165"/>
      <c r="BE380" s="165"/>
      <c r="BF380" s="165"/>
      <c r="BG380" s="165"/>
      <c r="BH380" s="165"/>
    </row>
    <row r="381" spans="1:60" outlineLevel="1" x14ac:dyDescent="0.2">
      <c r="A381" s="204"/>
      <c r="B381" s="305" t="s">
        <v>323</v>
      </c>
      <c r="C381" s="306"/>
      <c r="D381" s="307"/>
      <c r="E381" s="308"/>
      <c r="F381" s="309"/>
      <c r="G381" s="310"/>
      <c r="H381" s="189"/>
      <c r="I381" s="189"/>
      <c r="J381" s="189"/>
      <c r="K381" s="189"/>
      <c r="L381" s="190"/>
      <c r="M381" s="207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>
        <v>0</v>
      </c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5"/>
      <c r="BB381" s="165"/>
      <c r="BC381" s="165"/>
      <c r="BD381" s="165"/>
      <c r="BE381" s="165"/>
      <c r="BF381" s="165"/>
      <c r="BG381" s="165"/>
      <c r="BH381" s="165"/>
    </row>
    <row r="382" spans="1:60" outlineLevel="1" x14ac:dyDescent="0.2">
      <c r="A382" s="204"/>
      <c r="B382" s="305" t="s">
        <v>324</v>
      </c>
      <c r="C382" s="306"/>
      <c r="D382" s="307"/>
      <c r="E382" s="308"/>
      <c r="F382" s="309"/>
      <c r="G382" s="310"/>
      <c r="H382" s="189"/>
      <c r="I382" s="189"/>
      <c r="J382" s="189"/>
      <c r="K382" s="189"/>
      <c r="L382" s="190"/>
      <c r="M382" s="207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>
        <v>1</v>
      </c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  <c r="AY382" s="165"/>
      <c r="AZ382" s="165"/>
      <c r="BA382" s="165"/>
      <c r="BB382" s="165"/>
      <c r="BC382" s="165"/>
      <c r="BD382" s="165"/>
      <c r="BE382" s="165"/>
      <c r="BF382" s="165"/>
      <c r="BG382" s="165"/>
      <c r="BH382" s="165"/>
    </row>
    <row r="383" spans="1:60" outlineLevel="1" x14ac:dyDescent="0.2">
      <c r="A383" s="205">
        <v>97</v>
      </c>
      <c r="B383" s="176" t="s">
        <v>325</v>
      </c>
      <c r="C383" s="242" t="s">
        <v>1656</v>
      </c>
      <c r="D383" s="180" t="s">
        <v>214</v>
      </c>
      <c r="E383" s="184">
        <v>573.17700000000002</v>
      </c>
      <c r="F383" s="191"/>
      <c r="G383" s="189">
        <f>ROUND(E383*F383,2)</f>
        <v>0</v>
      </c>
      <c r="H383" s="189">
        <v>1.685E-2</v>
      </c>
      <c r="I383" s="189">
        <f>ROUND(E383*H383,2)</f>
        <v>9.66</v>
      </c>
      <c r="J383" s="189">
        <v>0</v>
      </c>
      <c r="K383" s="189">
        <f>ROUND(E383*J383,2)</f>
        <v>0</v>
      </c>
      <c r="L383" s="190" t="s">
        <v>218</v>
      </c>
      <c r="M383" s="207" t="s">
        <v>193</v>
      </c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 t="s">
        <v>194</v>
      </c>
      <c r="AF383" s="165"/>
      <c r="AG383" s="165"/>
      <c r="AH383" s="165"/>
      <c r="AI383" s="165"/>
      <c r="AJ383" s="165"/>
      <c r="AK383" s="165"/>
      <c r="AL383" s="165"/>
      <c r="AM383" s="165">
        <v>21</v>
      </c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5"/>
      <c r="BA383" s="165"/>
      <c r="BB383" s="165"/>
      <c r="BC383" s="165"/>
      <c r="BD383" s="165"/>
      <c r="BE383" s="165"/>
      <c r="BF383" s="165"/>
      <c r="BG383" s="165"/>
      <c r="BH383" s="165"/>
    </row>
    <row r="384" spans="1:60" outlineLevel="1" x14ac:dyDescent="0.2">
      <c r="A384" s="204"/>
      <c r="B384" s="177"/>
      <c r="C384" s="201" t="s">
        <v>326</v>
      </c>
      <c r="D384" s="181"/>
      <c r="E384" s="185">
        <v>573.17999999999995</v>
      </c>
      <c r="F384" s="189"/>
      <c r="G384" s="189"/>
      <c r="H384" s="189"/>
      <c r="I384" s="189"/>
      <c r="J384" s="189"/>
      <c r="K384" s="189"/>
      <c r="L384" s="190"/>
      <c r="M384" s="207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5"/>
      <c r="BH384" s="165"/>
    </row>
    <row r="385" spans="1:60" outlineLevel="1" x14ac:dyDescent="0.2">
      <c r="A385" s="204"/>
      <c r="B385" s="177"/>
      <c r="C385" s="300"/>
      <c r="D385" s="301"/>
      <c r="E385" s="302"/>
      <c r="F385" s="303"/>
      <c r="G385" s="304"/>
      <c r="H385" s="189"/>
      <c r="I385" s="189"/>
      <c r="J385" s="189"/>
      <c r="K385" s="189"/>
      <c r="L385" s="190"/>
      <c r="M385" s="207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</row>
    <row r="386" spans="1:60" outlineLevel="1" x14ac:dyDescent="0.2">
      <c r="A386" s="204"/>
      <c r="B386" s="305" t="s">
        <v>323</v>
      </c>
      <c r="C386" s="306"/>
      <c r="D386" s="307"/>
      <c r="E386" s="308"/>
      <c r="F386" s="309"/>
      <c r="G386" s="310"/>
      <c r="H386" s="189"/>
      <c r="I386" s="189"/>
      <c r="J386" s="189"/>
      <c r="K386" s="189"/>
      <c r="L386" s="190"/>
      <c r="M386" s="207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>
        <v>0</v>
      </c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</row>
    <row r="387" spans="1:60" outlineLevel="1" x14ac:dyDescent="0.2">
      <c r="A387" s="204"/>
      <c r="B387" s="305" t="s">
        <v>324</v>
      </c>
      <c r="C387" s="306"/>
      <c r="D387" s="307"/>
      <c r="E387" s="308"/>
      <c r="F387" s="309"/>
      <c r="G387" s="310"/>
      <c r="H387" s="189"/>
      <c r="I387" s="189"/>
      <c r="J387" s="189"/>
      <c r="K387" s="189"/>
      <c r="L387" s="190"/>
      <c r="M387" s="207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>
        <v>1</v>
      </c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5"/>
    </row>
    <row r="388" spans="1:60" outlineLevel="1" x14ac:dyDescent="0.2">
      <c r="A388" s="205">
        <v>98</v>
      </c>
      <c r="B388" s="176" t="s">
        <v>325</v>
      </c>
      <c r="C388" s="242" t="s">
        <v>1657</v>
      </c>
      <c r="D388" s="180" t="s">
        <v>214</v>
      </c>
      <c r="E388" s="184">
        <v>913.84699999999998</v>
      </c>
      <c r="F388" s="191"/>
      <c r="G388" s="189">
        <f>ROUND(E388*F388,2)</f>
        <v>0</v>
      </c>
      <c r="H388" s="189">
        <v>1.685E-2</v>
      </c>
      <c r="I388" s="189">
        <f>ROUND(E388*H388,2)</f>
        <v>15.4</v>
      </c>
      <c r="J388" s="189">
        <v>0</v>
      </c>
      <c r="K388" s="189">
        <f>ROUND(E388*J388,2)</f>
        <v>0</v>
      </c>
      <c r="L388" s="190" t="s">
        <v>218</v>
      </c>
      <c r="M388" s="207" t="s">
        <v>193</v>
      </c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 t="s">
        <v>194</v>
      </c>
      <c r="AF388" s="165"/>
      <c r="AG388" s="165"/>
      <c r="AH388" s="165"/>
      <c r="AI388" s="165"/>
      <c r="AJ388" s="165"/>
      <c r="AK388" s="165"/>
      <c r="AL388" s="165"/>
      <c r="AM388" s="165">
        <v>21</v>
      </c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5"/>
    </row>
    <row r="389" spans="1:60" outlineLevel="1" x14ac:dyDescent="0.2">
      <c r="A389" s="204"/>
      <c r="B389" s="177"/>
      <c r="C389" s="201" t="s">
        <v>327</v>
      </c>
      <c r="D389" s="181"/>
      <c r="E389" s="185">
        <v>913.85</v>
      </c>
      <c r="F389" s="189"/>
      <c r="G389" s="189"/>
      <c r="H389" s="189"/>
      <c r="I389" s="189"/>
      <c r="J389" s="189"/>
      <c r="K389" s="189"/>
      <c r="L389" s="190"/>
      <c r="M389" s="207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  <c r="AY389" s="165"/>
      <c r="AZ389" s="165"/>
      <c r="BA389" s="165"/>
      <c r="BB389" s="165"/>
      <c r="BC389" s="165"/>
      <c r="BD389" s="165"/>
      <c r="BE389" s="165"/>
      <c r="BF389" s="165"/>
      <c r="BG389" s="165"/>
      <c r="BH389" s="165"/>
    </row>
    <row r="390" spans="1:60" outlineLevel="1" x14ac:dyDescent="0.2">
      <c r="A390" s="204"/>
      <c r="B390" s="177"/>
      <c r="C390" s="300"/>
      <c r="D390" s="301"/>
      <c r="E390" s="302"/>
      <c r="F390" s="303"/>
      <c r="G390" s="304"/>
      <c r="H390" s="189"/>
      <c r="I390" s="189"/>
      <c r="J390" s="189"/>
      <c r="K390" s="189"/>
      <c r="L390" s="190"/>
      <c r="M390" s="207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/>
      <c r="BF390" s="165"/>
      <c r="BG390" s="165"/>
      <c r="BH390" s="165"/>
    </row>
    <row r="391" spans="1:60" outlineLevel="1" x14ac:dyDescent="0.2">
      <c r="A391" s="204"/>
      <c r="B391" s="305" t="s">
        <v>328</v>
      </c>
      <c r="C391" s="306"/>
      <c r="D391" s="307"/>
      <c r="E391" s="308"/>
      <c r="F391" s="309"/>
      <c r="G391" s="310"/>
      <c r="H391" s="189"/>
      <c r="I391" s="189"/>
      <c r="J391" s="189"/>
      <c r="K391" s="189"/>
      <c r="L391" s="190"/>
      <c r="M391" s="207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>
        <v>0</v>
      </c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</row>
    <row r="392" spans="1:60" outlineLevel="1" x14ac:dyDescent="0.2">
      <c r="A392" s="205">
        <v>99</v>
      </c>
      <c r="B392" s="176" t="s">
        <v>329</v>
      </c>
      <c r="C392" s="242" t="s">
        <v>1658</v>
      </c>
      <c r="D392" s="180" t="s">
        <v>214</v>
      </c>
      <c r="E392" s="184">
        <v>913.84699999999998</v>
      </c>
      <c r="F392" s="191"/>
      <c r="G392" s="189">
        <f>ROUND(E392*F392,2)</f>
        <v>0</v>
      </c>
      <c r="H392" s="189">
        <v>4.1399999999999996E-3</v>
      </c>
      <c r="I392" s="189">
        <f>ROUND(E392*H392,2)</f>
        <v>3.78</v>
      </c>
      <c r="J392" s="189">
        <v>0</v>
      </c>
      <c r="K392" s="189">
        <f>ROUND(E392*J392,2)</f>
        <v>0</v>
      </c>
      <c r="L392" s="190" t="s">
        <v>218</v>
      </c>
      <c r="M392" s="207" t="s">
        <v>193</v>
      </c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 t="s">
        <v>194</v>
      </c>
      <c r="AF392" s="165"/>
      <c r="AG392" s="165"/>
      <c r="AH392" s="165"/>
      <c r="AI392" s="165"/>
      <c r="AJ392" s="165"/>
      <c r="AK392" s="165"/>
      <c r="AL392" s="165"/>
      <c r="AM392" s="165">
        <v>21</v>
      </c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  <c r="AY392" s="165"/>
      <c r="AZ392" s="165"/>
      <c r="BA392" s="165"/>
      <c r="BB392" s="165"/>
      <c r="BC392" s="165"/>
      <c r="BD392" s="165"/>
      <c r="BE392" s="165"/>
      <c r="BF392" s="165"/>
      <c r="BG392" s="165"/>
      <c r="BH392" s="165"/>
    </row>
    <row r="393" spans="1:60" outlineLevel="1" x14ac:dyDescent="0.2">
      <c r="A393" s="204"/>
      <c r="B393" s="177"/>
      <c r="C393" s="201" t="s">
        <v>327</v>
      </c>
      <c r="D393" s="181"/>
      <c r="E393" s="185">
        <v>913.85</v>
      </c>
      <c r="F393" s="189"/>
      <c r="G393" s="189"/>
      <c r="H393" s="189"/>
      <c r="I393" s="189"/>
      <c r="J393" s="189"/>
      <c r="K393" s="189"/>
      <c r="L393" s="190"/>
      <c r="M393" s="207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  <c r="AY393" s="165"/>
      <c r="AZ393" s="165"/>
      <c r="BA393" s="165"/>
      <c r="BB393" s="165"/>
      <c r="BC393" s="165"/>
      <c r="BD393" s="165"/>
      <c r="BE393" s="165"/>
      <c r="BF393" s="165"/>
      <c r="BG393" s="165"/>
      <c r="BH393" s="165"/>
    </row>
    <row r="394" spans="1:60" outlineLevel="1" x14ac:dyDescent="0.2">
      <c r="A394" s="204"/>
      <c r="B394" s="177"/>
      <c r="C394" s="300"/>
      <c r="D394" s="301"/>
      <c r="E394" s="302"/>
      <c r="F394" s="303"/>
      <c r="G394" s="304"/>
      <c r="H394" s="189"/>
      <c r="I394" s="189"/>
      <c r="J394" s="189"/>
      <c r="K394" s="189"/>
      <c r="L394" s="190"/>
      <c r="M394" s="207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165"/>
      <c r="AR394" s="165"/>
      <c r="AS394" s="165"/>
      <c r="AT394" s="165"/>
      <c r="AU394" s="165"/>
      <c r="AV394" s="165"/>
      <c r="AW394" s="165"/>
      <c r="AX394" s="165"/>
      <c r="AY394" s="165"/>
      <c r="AZ394" s="165"/>
      <c r="BA394" s="165"/>
      <c r="BB394" s="165"/>
      <c r="BC394" s="165"/>
      <c r="BD394" s="165"/>
      <c r="BE394" s="165"/>
      <c r="BF394" s="165"/>
      <c r="BG394" s="165"/>
      <c r="BH394" s="165"/>
    </row>
    <row r="395" spans="1:60" outlineLevel="1" x14ac:dyDescent="0.2">
      <c r="A395" s="204"/>
      <c r="B395" s="305" t="s">
        <v>323</v>
      </c>
      <c r="C395" s="306"/>
      <c r="D395" s="307"/>
      <c r="E395" s="308"/>
      <c r="F395" s="309"/>
      <c r="G395" s="310"/>
      <c r="H395" s="189"/>
      <c r="I395" s="189"/>
      <c r="J395" s="189"/>
      <c r="K395" s="189"/>
      <c r="L395" s="190"/>
      <c r="M395" s="207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>
        <v>0</v>
      </c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165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5"/>
      <c r="BB395" s="165"/>
      <c r="BC395" s="165"/>
      <c r="BD395" s="165"/>
      <c r="BE395" s="165"/>
      <c r="BF395" s="165"/>
      <c r="BG395" s="165"/>
      <c r="BH395" s="165"/>
    </row>
    <row r="396" spans="1:60" outlineLevel="1" x14ac:dyDescent="0.2">
      <c r="A396" s="204"/>
      <c r="B396" s="305" t="s">
        <v>324</v>
      </c>
      <c r="C396" s="306"/>
      <c r="D396" s="307"/>
      <c r="E396" s="308"/>
      <c r="F396" s="309"/>
      <c r="G396" s="310"/>
      <c r="H396" s="189"/>
      <c r="I396" s="189"/>
      <c r="J396" s="189"/>
      <c r="K396" s="189"/>
      <c r="L396" s="190"/>
      <c r="M396" s="207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>
        <v>1</v>
      </c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165"/>
      <c r="AR396" s="165"/>
      <c r="AS396" s="165"/>
      <c r="AT396" s="165"/>
      <c r="AU396" s="165"/>
      <c r="AV396" s="165"/>
      <c r="AW396" s="165"/>
      <c r="AX396" s="165"/>
      <c r="AY396" s="165"/>
      <c r="AZ396" s="165"/>
      <c r="BA396" s="165"/>
      <c r="BB396" s="165"/>
      <c r="BC396" s="165"/>
      <c r="BD396" s="165"/>
      <c r="BE396" s="165"/>
      <c r="BF396" s="165"/>
      <c r="BG396" s="165"/>
      <c r="BH396" s="165"/>
    </row>
    <row r="397" spans="1:60" outlineLevel="1" x14ac:dyDescent="0.2">
      <c r="A397" s="205">
        <v>100</v>
      </c>
      <c r="B397" s="176" t="s">
        <v>325</v>
      </c>
      <c r="C397" s="242" t="s">
        <v>1659</v>
      </c>
      <c r="D397" s="180" t="s">
        <v>214</v>
      </c>
      <c r="E397" s="184">
        <v>913.84699999999998</v>
      </c>
      <c r="F397" s="191"/>
      <c r="G397" s="189">
        <f>ROUND(E397*F397,2)</f>
        <v>0</v>
      </c>
      <c r="H397" s="189">
        <v>1.685E-2</v>
      </c>
      <c r="I397" s="189">
        <f>ROUND(E397*H397,2)</f>
        <v>15.4</v>
      </c>
      <c r="J397" s="189">
        <v>0</v>
      </c>
      <c r="K397" s="189">
        <f>ROUND(E397*J397,2)</f>
        <v>0</v>
      </c>
      <c r="L397" s="190" t="s">
        <v>218</v>
      </c>
      <c r="M397" s="207" t="s">
        <v>193</v>
      </c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 t="s">
        <v>194</v>
      </c>
      <c r="AF397" s="165"/>
      <c r="AG397" s="165"/>
      <c r="AH397" s="165"/>
      <c r="AI397" s="165"/>
      <c r="AJ397" s="165"/>
      <c r="AK397" s="165"/>
      <c r="AL397" s="165"/>
      <c r="AM397" s="165">
        <v>21</v>
      </c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  <c r="AY397" s="165"/>
      <c r="AZ397" s="165"/>
      <c r="BA397" s="165"/>
      <c r="BB397" s="165"/>
      <c r="BC397" s="165"/>
      <c r="BD397" s="165"/>
      <c r="BE397" s="165"/>
      <c r="BF397" s="165"/>
      <c r="BG397" s="165"/>
      <c r="BH397" s="165"/>
    </row>
    <row r="398" spans="1:60" outlineLevel="1" x14ac:dyDescent="0.2">
      <c r="A398" s="204"/>
      <c r="B398" s="177"/>
      <c r="C398" s="201" t="s">
        <v>327</v>
      </c>
      <c r="D398" s="181"/>
      <c r="E398" s="185">
        <v>913.85</v>
      </c>
      <c r="F398" s="189"/>
      <c r="G398" s="189"/>
      <c r="H398" s="189"/>
      <c r="I398" s="189"/>
      <c r="J398" s="189"/>
      <c r="K398" s="189"/>
      <c r="L398" s="190"/>
      <c r="M398" s="207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  <c r="BC398" s="165"/>
      <c r="BD398" s="165"/>
      <c r="BE398" s="165"/>
      <c r="BF398" s="165"/>
      <c r="BG398" s="165"/>
      <c r="BH398" s="165"/>
    </row>
    <row r="399" spans="1:60" outlineLevel="1" x14ac:dyDescent="0.2">
      <c r="A399" s="204"/>
      <c r="B399" s="177"/>
      <c r="C399" s="300"/>
      <c r="D399" s="301"/>
      <c r="E399" s="302"/>
      <c r="F399" s="303"/>
      <c r="G399" s="304"/>
      <c r="H399" s="189"/>
      <c r="I399" s="189"/>
      <c r="J399" s="189"/>
      <c r="K399" s="189"/>
      <c r="L399" s="190"/>
      <c r="M399" s="207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</row>
    <row r="400" spans="1:60" outlineLevel="1" x14ac:dyDescent="0.2">
      <c r="A400" s="204"/>
      <c r="B400" s="305" t="s">
        <v>328</v>
      </c>
      <c r="C400" s="306"/>
      <c r="D400" s="307"/>
      <c r="E400" s="308"/>
      <c r="F400" s="309"/>
      <c r="G400" s="310"/>
      <c r="H400" s="189"/>
      <c r="I400" s="189"/>
      <c r="J400" s="189"/>
      <c r="K400" s="189"/>
      <c r="L400" s="190"/>
      <c r="M400" s="207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>
        <v>0</v>
      </c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</row>
    <row r="401" spans="1:60" outlineLevel="1" x14ac:dyDescent="0.2">
      <c r="A401" s="205">
        <v>101</v>
      </c>
      <c r="B401" s="176" t="s">
        <v>329</v>
      </c>
      <c r="C401" s="242" t="s">
        <v>1660</v>
      </c>
      <c r="D401" s="180" t="s">
        <v>214</v>
      </c>
      <c r="E401" s="184">
        <v>913.84699999999998</v>
      </c>
      <c r="F401" s="191"/>
      <c r="G401" s="189">
        <f>ROUND(E401*F401,2)</f>
        <v>0</v>
      </c>
      <c r="H401" s="189">
        <v>4.1399999999999996E-3</v>
      </c>
      <c r="I401" s="189">
        <f>ROUND(E401*H401,2)</f>
        <v>3.78</v>
      </c>
      <c r="J401" s="189">
        <v>0</v>
      </c>
      <c r="K401" s="189">
        <f>ROUND(E401*J401,2)</f>
        <v>0</v>
      </c>
      <c r="L401" s="190" t="s">
        <v>218</v>
      </c>
      <c r="M401" s="207" t="s">
        <v>193</v>
      </c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 t="s">
        <v>194</v>
      </c>
      <c r="AF401" s="165"/>
      <c r="AG401" s="165"/>
      <c r="AH401" s="165"/>
      <c r="AI401" s="165"/>
      <c r="AJ401" s="165"/>
      <c r="AK401" s="165"/>
      <c r="AL401" s="165"/>
      <c r="AM401" s="165">
        <v>21</v>
      </c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5"/>
      <c r="BB401" s="165"/>
      <c r="BC401" s="165"/>
      <c r="BD401" s="165"/>
      <c r="BE401" s="165"/>
      <c r="BF401" s="165"/>
      <c r="BG401" s="165"/>
      <c r="BH401" s="165"/>
    </row>
    <row r="402" spans="1:60" outlineLevel="1" x14ac:dyDescent="0.2">
      <c r="A402" s="204"/>
      <c r="B402" s="177"/>
      <c r="C402" s="201" t="s">
        <v>327</v>
      </c>
      <c r="D402" s="181"/>
      <c r="E402" s="185">
        <v>913.85</v>
      </c>
      <c r="F402" s="189"/>
      <c r="G402" s="189"/>
      <c r="H402" s="189"/>
      <c r="I402" s="189"/>
      <c r="J402" s="189"/>
      <c r="K402" s="189"/>
      <c r="L402" s="190"/>
      <c r="M402" s="207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165"/>
      <c r="AZ402" s="165"/>
      <c r="BA402" s="165"/>
      <c r="BB402" s="165"/>
      <c r="BC402" s="165"/>
      <c r="BD402" s="165"/>
      <c r="BE402" s="165"/>
      <c r="BF402" s="165"/>
      <c r="BG402" s="165"/>
      <c r="BH402" s="165"/>
    </row>
    <row r="403" spans="1:60" outlineLevel="1" x14ac:dyDescent="0.2">
      <c r="A403" s="204"/>
      <c r="B403" s="177"/>
      <c r="C403" s="300"/>
      <c r="D403" s="301"/>
      <c r="E403" s="302"/>
      <c r="F403" s="303"/>
      <c r="G403" s="304"/>
      <c r="H403" s="189"/>
      <c r="I403" s="189"/>
      <c r="J403" s="189"/>
      <c r="K403" s="189"/>
      <c r="L403" s="190"/>
      <c r="M403" s="207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  <c r="AY403" s="165"/>
      <c r="AZ403" s="165"/>
      <c r="BA403" s="165"/>
      <c r="BB403" s="165"/>
      <c r="BC403" s="165"/>
      <c r="BD403" s="165"/>
      <c r="BE403" s="165"/>
      <c r="BF403" s="165"/>
      <c r="BG403" s="165"/>
      <c r="BH403" s="165"/>
    </row>
    <row r="404" spans="1:60" outlineLevel="1" x14ac:dyDescent="0.2">
      <c r="A404" s="205">
        <v>102</v>
      </c>
      <c r="B404" s="176" t="s">
        <v>329</v>
      </c>
      <c r="C404" s="242" t="s">
        <v>1661</v>
      </c>
      <c r="D404" s="180" t="s">
        <v>214</v>
      </c>
      <c r="E404" s="184">
        <v>913.84699999999998</v>
      </c>
      <c r="F404" s="191"/>
      <c r="G404" s="189">
        <f>ROUND(E404*F404,2)</f>
        <v>0</v>
      </c>
      <c r="H404" s="189">
        <v>4.1399999999999996E-3</v>
      </c>
      <c r="I404" s="189">
        <f>ROUND(E404*H404,2)</f>
        <v>3.78</v>
      </c>
      <c r="J404" s="189">
        <v>0</v>
      </c>
      <c r="K404" s="189">
        <f>ROUND(E404*J404,2)</f>
        <v>0</v>
      </c>
      <c r="L404" s="190" t="s">
        <v>218</v>
      </c>
      <c r="M404" s="207" t="s">
        <v>193</v>
      </c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 t="s">
        <v>194</v>
      </c>
      <c r="AF404" s="165"/>
      <c r="AG404" s="165"/>
      <c r="AH404" s="165"/>
      <c r="AI404" s="165"/>
      <c r="AJ404" s="165"/>
      <c r="AK404" s="165"/>
      <c r="AL404" s="165"/>
      <c r="AM404" s="165">
        <v>21</v>
      </c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5"/>
      <c r="BH404" s="165"/>
    </row>
    <row r="405" spans="1:60" outlineLevel="1" x14ac:dyDescent="0.2">
      <c r="A405" s="204"/>
      <c r="B405" s="177"/>
      <c r="C405" s="201" t="s">
        <v>327</v>
      </c>
      <c r="D405" s="181"/>
      <c r="E405" s="185">
        <v>913.85</v>
      </c>
      <c r="F405" s="189"/>
      <c r="G405" s="189"/>
      <c r="H405" s="189"/>
      <c r="I405" s="189"/>
      <c r="J405" s="189"/>
      <c r="K405" s="189"/>
      <c r="L405" s="190"/>
      <c r="M405" s="207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  <c r="AY405" s="165"/>
      <c r="AZ405" s="165"/>
      <c r="BA405" s="165"/>
      <c r="BB405" s="165"/>
      <c r="BC405" s="165"/>
      <c r="BD405" s="165"/>
      <c r="BE405" s="165"/>
      <c r="BF405" s="165"/>
      <c r="BG405" s="165"/>
      <c r="BH405" s="165"/>
    </row>
    <row r="406" spans="1:60" outlineLevel="1" x14ac:dyDescent="0.2">
      <c r="A406" s="204"/>
      <c r="B406" s="177"/>
      <c r="C406" s="300"/>
      <c r="D406" s="301"/>
      <c r="E406" s="302"/>
      <c r="F406" s="303"/>
      <c r="G406" s="304"/>
      <c r="H406" s="189"/>
      <c r="I406" s="189"/>
      <c r="J406" s="189"/>
      <c r="K406" s="189"/>
      <c r="L406" s="190"/>
      <c r="M406" s="207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5"/>
      <c r="BH406" s="165"/>
    </row>
    <row r="407" spans="1:60" outlineLevel="1" x14ac:dyDescent="0.2">
      <c r="A407" s="205">
        <v>103</v>
      </c>
      <c r="B407" s="176" t="s">
        <v>329</v>
      </c>
      <c r="C407" s="242" t="s">
        <v>1662</v>
      </c>
      <c r="D407" s="180" t="s">
        <v>214</v>
      </c>
      <c r="E407" s="184">
        <v>573.17700000000002</v>
      </c>
      <c r="F407" s="191"/>
      <c r="G407" s="189">
        <f>ROUND(E407*F407,2)</f>
        <v>0</v>
      </c>
      <c r="H407" s="189">
        <v>4.1399999999999996E-3</v>
      </c>
      <c r="I407" s="189">
        <f>ROUND(E407*H407,2)</f>
        <v>2.37</v>
      </c>
      <c r="J407" s="189">
        <v>0</v>
      </c>
      <c r="K407" s="189">
        <f>ROUND(E407*J407,2)</f>
        <v>0</v>
      </c>
      <c r="L407" s="190" t="s">
        <v>218</v>
      </c>
      <c r="M407" s="207" t="s">
        <v>193</v>
      </c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 t="s">
        <v>194</v>
      </c>
      <c r="AF407" s="165"/>
      <c r="AG407" s="165"/>
      <c r="AH407" s="165"/>
      <c r="AI407" s="165"/>
      <c r="AJ407" s="165"/>
      <c r="AK407" s="165"/>
      <c r="AL407" s="165"/>
      <c r="AM407" s="165">
        <v>21</v>
      </c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  <c r="AY407" s="165"/>
      <c r="AZ407" s="165"/>
      <c r="BA407" s="165"/>
      <c r="BB407" s="165"/>
      <c r="BC407" s="165"/>
      <c r="BD407" s="165"/>
      <c r="BE407" s="165"/>
      <c r="BF407" s="165"/>
      <c r="BG407" s="165"/>
      <c r="BH407" s="165"/>
    </row>
    <row r="408" spans="1:60" outlineLevel="1" x14ac:dyDescent="0.2">
      <c r="A408" s="204"/>
      <c r="B408" s="177"/>
      <c r="C408" s="201" t="s">
        <v>326</v>
      </c>
      <c r="D408" s="181"/>
      <c r="E408" s="185">
        <v>573.17999999999995</v>
      </c>
      <c r="F408" s="189"/>
      <c r="G408" s="189"/>
      <c r="H408" s="189"/>
      <c r="I408" s="189"/>
      <c r="J408" s="189"/>
      <c r="K408" s="189"/>
      <c r="L408" s="190"/>
      <c r="M408" s="207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165"/>
      <c r="AR408" s="165"/>
      <c r="AS408" s="165"/>
      <c r="AT408" s="165"/>
      <c r="AU408" s="165"/>
      <c r="AV408" s="165"/>
      <c r="AW408" s="165"/>
      <c r="AX408" s="165"/>
      <c r="AY408" s="165"/>
      <c r="AZ408" s="165"/>
      <c r="BA408" s="165"/>
      <c r="BB408" s="165"/>
      <c r="BC408" s="165"/>
      <c r="BD408" s="165"/>
      <c r="BE408" s="165"/>
      <c r="BF408" s="165"/>
      <c r="BG408" s="165"/>
      <c r="BH408" s="165"/>
    </row>
    <row r="409" spans="1:60" outlineLevel="1" x14ac:dyDescent="0.2">
      <c r="A409" s="204"/>
      <c r="B409" s="177"/>
      <c r="C409" s="300"/>
      <c r="D409" s="301"/>
      <c r="E409" s="302"/>
      <c r="F409" s="303"/>
      <c r="G409" s="304"/>
      <c r="H409" s="189"/>
      <c r="I409" s="189"/>
      <c r="J409" s="189"/>
      <c r="K409" s="189"/>
      <c r="L409" s="190"/>
      <c r="M409" s="207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/>
      <c r="BF409" s="165"/>
      <c r="BG409" s="165"/>
      <c r="BH409" s="165"/>
    </row>
    <row r="410" spans="1:60" outlineLevel="1" x14ac:dyDescent="0.2">
      <c r="A410" s="204"/>
      <c r="B410" s="305" t="s">
        <v>323</v>
      </c>
      <c r="C410" s="306"/>
      <c r="D410" s="307"/>
      <c r="E410" s="308"/>
      <c r="F410" s="309"/>
      <c r="G410" s="310"/>
      <c r="H410" s="189"/>
      <c r="I410" s="189"/>
      <c r="J410" s="189"/>
      <c r="K410" s="189"/>
      <c r="L410" s="190"/>
      <c r="M410" s="207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>
        <v>0</v>
      </c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5"/>
    </row>
    <row r="411" spans="1:60" outlineLevel="1" x14ac:dyDescent="0.2">
      <c r="A411" s="204"/>
      <c r="B411" s="305" t="s">
        <v>324</v>
      </c>
      <c r="C411" s="306"/>
      <c r="D411" s="307"/>
      <c r="E411" s="308"/>
      <c r="F411" s="309"/>
      <c r="G411" s="310"/>
      <c r="H411" s="189"/>
      <c r="I411" s="189"/>
      <c r="J411" s="189"/>
      <c r="K411" s="189"/>
      <c r="L411" s="190"/>
      <c r="M411" s="207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>
        <v>1</v>
      </c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/>
      <c r="BF411" s="165"/>
      <c r="BG411" s="165"/>
      <c r="BH411" s="165"/>
    </row>
    <row r="412" spans="1:60" outlineLevel="1" x14ac:dyDescent="0.2">
      <c r="A412" s="205">
        <v>104</v>
      </c>
      <c r="B412" s="176" t="s">
        <v>325</v>
      </c>
      <c r="C412" s="242" t="s">
        <v>1663</v>
      </c>
      <c r="D412" s="180" t="s">
        <v>214</v>
      </c>
      <c r="E412" s="184">
        <v>913.84699999999998</v>
      </c>
      <c r="F412" s="191"/>
      <c r="G412" s="189">
        <f>ROUND(E412*F412,2)</f>
        <v>0</v>
      </c>
      <c r="H412" s="189">
        <v>1.685E-2</v>
      </c>
      <c r="I412" s="189">
        <f>ROUND(E412*H412,2)</f>
        <v>15.4</v>
      </c>
      <c r="J412" s="189">
        <v>0</v>
      </c>
      <c r="K412" s="189">
        <f>ROUND(E412*J412,2)</f>
        <v>0</v>
      </c>
      <c r="L412" s="190" t="s">
        <v>218</v>
      </c>
      <c r="M412" s="207" t="s">
        <v>193</v>
      </c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 t="s">
        <v>194</v>
      </c>
      <c r="AF412" s="165"/>
      <c r="AG412" s="165"/>
      <c r="AH412" s="165"/>
      <c r="AI412" s="165"/>
      <c r="AJ412" s="165"/>
      <c r="AK412" s="165"/>
      <c r="AL412" s="165"/>
      <c r="AM412" s="165">
        <v>21</v>
      </c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165"/>
    </row>
    <row r="413" spans="1:60" outlineLevel="1" x14ac:dyDescent="0.2">
      <c r="A413" s="204"/>
      <c r="B413" s="177"/>
      <c r="C413" s="201" t="s">
        <v>327</v>
      </c>
      <c r="D413" s="181"/>
      <c r="E413" s="185">
        <v>913.85</v>
      </c>
      <c r="F413" s="189"/>
      <c r="G413" s="189"/>
      <c r="H413" s="189"/>
      <c r="I413" s="189"/>
      <c r="J413" s="189"/>
      <c r="K413" s="189"/>
      <c r="L413" s="190"/>
      <c r="M413" s="207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5"/>
    </row>
    <row r="414" spans="1:60" outlineLevel="1" x14ac:dyDescent="0.2">
      <c r="A414" s="204"/>
      <c r="B414" s="177"/>
      <c r="C414" s="300"/>
      <c r="D414" s="301"/>
      <c r="E414" s="302"/>
      <c r="F414" s="303"/>
      <c r="G414" s="304"/>
      <c r="H414" s="189"/>
      <c r="I414" s="189"/>
      <c r="J414" s="189"/>
      <c r="K414" s="189"/>
      <c r="L414" s="190"/>
      <c r="M414" s="207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5"/>
    </row>
    <row r="415" spans="1:60" outlineLevel="1" x14ac:dyDescent="0.2">
      <c r="A415" s="205">
        <v>105</v>
      </c>
      <c r="B415" s="176" t="s">
        <v>330</v>
      </c>
      <c r="C415" s="242" t="s">
        <v>331</v>
      </c>
      <c r="D415" s="180" t="s">
        <v>214</v>
      </c>
      <c r="E415" s="184">
        <v>521.07000000000005</v>
      </c>
      <c r="F415" s="191"/>
      <c r="G415" s="189">
        <f>ROUND(E415*F415,2)</f>
        <v>0</v>
      </c>
      <c r="H415" s="189">
        <v>0</v>
      </c>
      <c r="I415" s="189">
        <f>ROUND(E415*H415,2)</f>
        <v>0</v>
      </c>
      <c r="J415" s="189">
        <v>0</v>
      </c>
      <c r="K415" s="189">
        <f>ROUND(E415*J415,2)</f>
        <v>0</v>
      </c>
      <c r="L415" s="190"/>
      <c r="M415" s="207" t="s">
        <v>232</v>
      </c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 t="s">
        <v>233</v>
      </c>
      <c r="AF415" s="165" t="s">
        <v>234</v>
      </c>
      <c r="AG415" s="165"/>
      <c r="AH415" s="165"/>
      <c r="AI415" s="165"/>
      <c r="AJ415" s="165"/>
      <c r="AK415" s="165"/>
      <c r="AL415" s="165"/>
      <c r="AM415" s="165">
        <v>21</v>
      </c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</row>
    <row r="416" spans="1:60" outlineLevel="1" x14ac:dyDescent="0.2">
      <c r="A416" s="204"/>
      <c r="B416" s="177"/>
      <c r="C416" s="300"/>
      <c r="D416" s="301"/>
      <c r="E416" s="302"/>
      <c r="F416" s="303"/>
      <c r="G416" s="304"/>
      <c r="H416" s="189"/>
      <c r="I416" s="189"/>
      <c r="J416" s="189"/>
      <c r="K416" s="189"/>
      <c r="L416" s="190"/>
      <c r="M416" s="207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5"/>
    </row>
    <row r="417" spans="1:60" outlineLevel="1" x14ac:dyDescent="0.2">
      <c r="A417" s="205">
        <v>106</v>
      </c>
      <c r="B417" s="176" t="s">
        <v>330</v>
      </c>
      <c r="C417" s="200" t="s">
        <v>332</v>
      </c>
      <c r="D417" s="180" t="s">
        <v>214</v>
      </c>
      <c r="E417" s="184">
        <v>830.77</v>
      </c>
      <c r="F417" s="191"/>
      <c r="G417" s="189">
        <f>ROUND(E417*F417,2)</f>
        <v>0</v>
      </c>
      <c r="H417" s="189">
        <v>0</v>
      </c>
      <c r="I417" s="189">
        <f>ROUND(E417*H417,2)</f>
        <v>0</v>
      </c>
      <c r="J417" s="189">
        <v>0</v>
      </c>
      <c r="K417" s="189">
        <f>ROUND(E417*J417,2)</f>
        <v>0</v>
      </c>
      <c r="L417" s="190"/>
      <c r="M417" s="207" t="s">
        <v>232</v>
      </c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 t="s">
        <v>233</v>
      </c>
      <c r="AF417" s="165" t="s">
        <v>302</v>
      </c>
      <c r="AG417" s="165"/>
      <c r="AH417" s="165"/>
      <c r="AI417" s="165"/>
      <c r="AJ417" s="165"/>
      <c r="AK417" s="165"/>
      <c r="AL417" s="165"/>
      <c r="AM417" s="165">
        <v>21</v>
      </c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5"/>
    </row>
    <row r="418" spans="1:60" outlineLevel="1" x14ac:dyDescent="0.2">
      <c r="A418" s="204"/>
      <c r="B418" s="177"/>
      <c r="C418" s="300"/>
      <c r="D418" s="301"/>
      <c r="E418" s="302"/>
      <c r="F418" s="303"/>
      <c r="G418" s="304"/>
      <c r="H418" s="189"/>
      <c r="I418" s="189"/>
      <c r="J418" s="189"/>
      <c r="K418" s="189"/>
      <c r="L418" s="190"/>
      <c r="M418" s="207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5"/>
    </row>
    <row r="419" spans="1:60" outlineLevel="1" x14ac:dyDescent="0.2">
      <c r="A419" s="205">
        <v>107</v>
      </c>
      <c r="B419" s="176" t="s">
        <v>330</v>
      </c>
      <c r="C419" s="200" t="s">
        <v>333</v>
      </c>
      <c r="D419" s="180" t="s">
        <v>214</v>
      </c>
      <c r="E419" s="184">
        <v>830.77</v>
      </c>
      <c r="F419" s="191"/>
      <c r="G419" s="189">
        <f>ROUND(E419*F419,2)</f>
        <v>0</v>
      </c>
      <c r="H419" s="189">
        <v>0</v>
      </c>
      <c r="I419" s="189">
        <f>ROUND(E419*H419,2)</f>
        <v>0</v>
      </c>
      <c r="J419" s="189">
        <v>0</v>
      </c>
      <c r="K419" s="189">
        <f>ROUND(E419*J419,2)</f>
        <v>0</v>
      </c>
      <c r="L419" s="190"/>
      <c r="M419" s="207" t="s">
        <v>232</v>
      </c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 t="s">
        <v>233</v>
      </c>
      <c r="AF419" s="165" t="s">
        <v>302</v>
      </c>
      <c r="AG419" s="165"/>
      <c r="AH419" s="165"/>
      <c r="AI419" s="165"/>
      <c r="AJ419" s="165"/>
      <c r="AK419" s="165"/>
      <c r="AL419" s="165"/>
      <c r="AM419" s="165">
        <v>21</v>
      </c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5"/>
    </row>
    <row r="420" spans="1:60" outlineLevel="1" x14ac:dyDescent="0.2">
      <c r="A420" s="204"/>
      <c r="B420" s="177"/>
      <c r="C420" s="300"/>
      <c r="D420" s="301"/>
      <c r="E420" s="302"/>
      <c r="F420" s="303"/>
      <c r="G420" s="304"/>
      <c r="H420" s="189"/>
      <c r="I420" s="189"/>
      <c r="J420" s="189"/>
      <c r="K420" s="189"/>
      <c r="L420" s="190"/>
      <c r="M420" s="207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5"/>
    </row>
    <row r="421" spans="1:60" outlineLevel="1" x14ac:dyDescent="0.2">
      <c r="A421" s="205">
        <v>108</v>
      </c>
      <c r="B421" s="176" t="s">
        <v>330</v>
      </c>
      <c r="C421" s="200" t="s">
        <v>334</v>
      </c>
      <c r="D421" s="180" t="s">
        <v>214</v>
      </c>
      <c r="E421" s="184">
        <v>830.77</v>
      </c>
      <c r="F421" s="191"/>
      <c r="G421" s="189">
        <f>ROUND(E421*F421,2)</f>
        <v>0</v>
      </c>
      <c r="H421" s="189">
        <v>0</v>
      </c>
      <c r="I421" s="189">
        <f>ROUND(E421*H421,2)</f>
        <v>0</v>
      </c>
      <c r="J421" s="189">
        <v>0</v>
      </c>
      <c r="K421" s="189">
        <f>ROUND(E421*J421,2)</f>
        <v>0</v>
      </c>
      <c r="L421" s="190"/>
      <c r="M421" s="207" t="s">
        <v>232</v>
      </c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 t="s">
        <v>233</v>
      </c>
      <c r="AF421" s="165" t="s">
        <v>302</v>
      </c>
      <c r="AG421" s="165"/>
      <c r="AH421" s="165"/>
      <c r="AI421" s="165"/>
      <c r="AJ421" s="165"/>
      <c r="AK421" s="165"/>
      <c r="AL421" s="165"/>
      <c r="AM421" s="165">
        <v>21</v>
      </c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5"/>
      <c r="BH421" s="165"/>
    </row>
    <row r="422" spans="1:60" outlineLevel="1" x14ac:dyDescent="0.2">
      <c r="A422" s="204"/>
      <c r="B422" s="177"/>
      <c r="C422" s="300"/>
      <c r="D422" s="301"/>
      <c r="E422" s="302"/>
      <c r="F422" s="303"/>
      <c r="G422" s="304"/>
      <c r="H422" s="189"/>
      <c r="I422" s="189"/>
      <c r="J422" s="189"/>
      <c r="K422" s="189"/>
      <c r="L422" s="190"/>
      <c r="M422" s="207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  <c r="AY422" s="165"/>
      <c r="AZ422" s="165"/>
      <c r="BA422" s="165"/>
      <c r="BB422" s="165"/>
      <c r="BC422" s="165"/>
      <c r="BD422" s="165"/>
      <c r="BE422" s="165"/>
      <c r="BF422" s="165"/>
      <c r="BG422" s="165"/>
      <c r="BH422" s="165"/>
    </row>
    <row r="423" spans="1:60" outlineLevel="1" x14ac:dyDescent="0.2">
      <c r="A423" s="204"/>
      <c r="B423" s="305" t="s">
        <v>335</v>
      </c>
      <c r="C423" s="306"/>
      <c r="D423" s="307"/>
      <c r="E423" s="308"/>
      <c r="F423" s="309"/>
      <c r="G423" s="310"/>
      <c r="H423" s="189"/>
      <c r="I423" s="189"/>
      <c r="J423" s="189"/>
      <c r="K423" s="189"/>
      <c r="L423" s="190"/>
      <c r="M423" s="207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>
        <v>0</v>
      </c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/>
      <c r="BF423" s="165"/>
      <c r="BG423" s="165"/>
      <c r="BH423" s="165"/>
    </row>
    <row r="424" spans="1:60" outlineLevel="1" x14ac:dyDescent="0.2">
      <c r="A424" s="204"/>
      <c r="B424" s="305" t="s">
        <v>336</v>
      </c>
      <c r="C424" s="306"/>
      <c r="D424" s="307"/>
      <c r="E424" s="308"/>
      <c r="F424" s="309"/>
      <c r="G424" s="310"/>
      <c r="H424" s="189"/>
      <c r="I424" s="189"/>
      <c r="J424" s="189"/>
      <c r="K424" s="189"/>
      <c r="L424" s="190"/>
      <c r="M424" s="207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 t="s">
        <v>198</v>
      </c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  <c r="AY424" s="165"/>
      <c r="AZ424" s="165"/>
      <c r="BA424" s="165"/>
      <c r="BB424" s="165"/>
      <c r="BC424" s="165"/>
      <c r="BD424" s="165"/>
      <c r="BE424" s="165"/>
      <c r="BF424" s="165"/>
      <c r="BG424" s="165"/>
      <c r="BH424" s="165"/>
    </row>
    <row r="425" spans="1:60" outlineLevel="1" x14ac:dyDescent="0.2">
      <c r="A425" s="205">
        <v>109</v>
      </c>
      <c r="B425" s="176" t="s">
        <v>337</v>
      </c>
      <c r="C425" s="242" t="s">
        <v>1664</v>
      </c>
      <c r="D425" s="180" t="s">
        <v>214</v>
      </c>
      <c r="E425" s="184">
        <v>3.08</v>
      </c>
      <c r="F425" s="191"/>
      <c r="G425" s="189">
        <f>ROUND(E425*F425,2)</f>
        <v>0</v>
      </c>
      <c r="H425" s="189">
        <v>0.15695000000000001</v>
      </c>
      <c r="I425" s="189">
        <f>ROUND(E425*H425,2)</f>
        <v>0.48</v>
      </c>
      <c r="J425" s="189">
        <v>0</v>
      </c>
      <c r="K425" s="189">
        <f>ROUND(E425*J425,2)</f>
        <v>0</v>
      </c>
      <c r="L425" s="190" t="s">
        <v>338</v>
      </c>
      <c r="M425" s="207" t="s">
        <v>193</v>
      </c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 t="s">
        <v>194</v>
      </c>
      <c r="AF425" s="165"/>
      <c r="AG425" s="165"/>
      <c r="AH425" s="165"/>
      <c r="AI425" s="165"/>
      <c r="AJ425" s="165"/>
      <c r="AK425" s="165"/>
      <c r="AL425" s="165"/>
      <c r="AM425" s="165">
        <v>21</v>
      </c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</row>
    <row r="426" spans="1:60" outlineLevel="1" x14ac:dyDescent="0.2">
      <c r="A426" s="204"/>
      <c r="B426" s="177"/>
      <c r="C426" s="300"/>
      <c r="D426" s="301"/>
      <c r="E426" s="302"/>
      <c r="F426" s="303"/>
      <c r="G426" s="304"/>
      <c r="H426" s="189"/>
      <c r="I426" s="189"/>
      <c r="J426" s="189"/>
      <c r="K426" s="189"/>
      <c r="L426" s="190"/>
      <c r="M426" s="207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</row>
    <row r="427" spans="1:60" outlineLevel="1" x14ac:dyDescent="0.2">
      <c r="A427" s="205">
        <v>110</v>
      </c>
      <c r="B427" s="176" t="s">
        <v>339</v>
      </c>
      <c r="C427" s="200" t="s">
        <v>340</v>
      </c>
      <c r="D427" s="180" t="s">
        <v>231</v>
      </c>
      <c r="E427" s="184">
        <v>4</v>
      </c>
      <c r="F427" s="191"/>
      <c r="G427" s="189">
        <f>ROUND(E427*F427,2)</f>
        <v>0</v>
      </c>
      <c r="H427" s="189">
        <v>0</v>
      </c>
      <c r="I427" s="189">
        <f>ROUND(E427*H427,2)</f>
        <v>0</v>
      </c>
      <c r="J427" s="189">
        <v>0</v>
      </c>
      <c r="K427" s="189">
        <f>ROUND(E427*J427,2)</f>
        <v>0</v>
      </c>
      <c r="L427" s="190"/>
      <c r="M427" s="207" t="s">
        <v>232</v>
      </c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 t="s">
        <v>233</v>
      </c>
      <c r="AF427" s="165" t="s">
        <v>341</v>
      </c>
      <c r="AG427" s="165"/>
      <c r="AH427" s="165"/>
      <c r="AI427" s="165"/>
      <c r="AJ427" s="165"/>
      <c r="AK427" s="165"/>
      <c r="AL427" s="165"/>
      <c r="AM427" s="165">
        <v>21</v>
      </c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5"/>
      <c r="BH427" s="165"/>
    </row>
    <row r="428" spans="1:60" outlineLevel="1" x14ac:dyDescent="0.2">
      <c r="A428" s="204"/>
      <c r="B428" s="177"/>
      <c r="C428" s="201" t="s">
        <v>342</v>
      </c>
      <c r="D428" s="181"/>
      <c r="E428" s="185"/>
      <c r="F428" s="189"/>
      <c r="G428" s="189"/>
      <c r="H428" s="189"/>
      <c r="I428" s="189"/>
      <c r="J428" s="189"/>
      <c r="K428" s="189"/>
      <c r="L428" s="190"/>
      <c r="M428" s="207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/>
    </row>
    <row r="429" spans="1:60" outlineLevel="1" x14ac:dyDescent="0.2">
      <c r="A429" s="204"/>
      <c r="B429" s="177"/>
      <c r="C429" s="300"/>
      <c r="D429" s="301"/>
      <c r="E429" s="302"/>
      <c r="F429" s="303"/>
      <c r="G429" s="304"/>
      <c r="H429" s="189"/>
      <c r="I429" s="189"/>
      <c r="J429" s="189"/>
      <c r="K429" s="189"/>
      <c r="L429" s="190"/>
      <c r="M429" s="207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5"/>
      <c r="BH429" s="165"/>
    </row>
    <row r="430" spans="1:60" outlineLevel="1" x14ac:dyDescent="0.2">
      <c r="A430" s="205">
        <v>111</v>
      </c>
      <c r="B430" s="176" t="s">
        <v>343</v>
      </c>
      <c r="C430" s="200" t="s">
        <v>344</v>
      </c>
      <c r="D430" s="180" t="s">
        <v>243</v>
      </c>
      <c r="E430" s="184">
        <v>76.675399999999996</v>
      </c>
      <c r="F430" s="191"/>
      <c r="G430" s="189">
        <f>ROUND(E430*F430,2)</f>
        <v>0</v>
      </c>
      <c r="H430" s="189">
        <v>0</v>
      </c>
      <c r="I430" s="189">
        <f>ROUND(E430*H430,2)</f>
        <v>0</v>
      </c>
      <c r="J430" s="189">
        <v>0</v>
      </c>
      <c r="K430" s="189">
        <f>ROUND(E430*J430,2)</f>
        <v>0</v>
      </c>
      <c r="L430" s="190"/>
      <c r="M430" s="207" t="s">
        <v>232</v>
      </c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 t="s">
        <v>233</v>
      </c>
      <c r="AF430" s="165" t="s">
        <v>234</v>
      </c>
      <c r="AG430" s="165"/>
      <c r="AH430" s="165"/>
      <c r="AI430" s="165"/>
      <c r="AJ430" s="165"/>
      <c r="AK430" s="165"/>
      <c r="AL430" s="165"/>
      <c r="AM430" s="165">
        <v>21</v>
      </c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165"/>
    </row>
    <row r="431" spans="1:60" outlineLevel="1" x14ac:dyDescent="0.2">
      <c r="A431" s="204"/>
      <c r="B431" s="177"/>
      <c r="C431" s="300"/>
      <c r="D431" s="301"/>
      <c r="E431" s="302"/>
      <c r="F431" s="303"/>
      <c r="G431" s="304"/>
      <c r="H431" s="189"/>
      <c r="I431" s="189"/>
      <c r="J431" s="189"/>
      <c r="K431" s="189"/>
      <c r="L431" s="190"/>
      <c r="M431" s="207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/>
      <c r="BF431" s="165"/>
      <c r="BG431" s="165"/>
      <c r="BH431" s="165"/>
    </row>
    <row r="432" spans="1:60" x14ac:dyDescent="0.2">
      <c r="A432" s="203" t="s">
        <v>187</v>
      </c>
      <c r="B432" s="175" t="s">
        <v>97</v>
      </c>
      <c r="C432" s="199" t="s">
        <v>98</v>
      </c>
      <c r="D432" s="179"/>
      <c r="E432" s="183"/>
      <c r="F432" s="316">
        <f>SUM(G433:G447)</f>
        <v>0</v>
      </c>
      <c r="G432" s="317"/>
      <c r="H432" s="187"/>
      <c r="I432" s="187">
        <f>SUM(I433:I447)</f>
        <v>1.6199999999999999</v>
      </c>
      <c r="J432" s="187"/>
      <c r="K432" s="187">
        <f>SUM(K433:K447)</f>
        <v>0</v>
      </c>
      <c r="L432" s="241"/>
      <c r="M432" s="206"/>
      <c r="AE432" t="s">
        <v>188</v>
      </c>
    </row>
    <row r="433" spans="1:60" outlineLevel="1" x14ac:dyDescent="0.2">
      <c r="A433" s="204"/>
      <c r="B433" s="318" t="s">
        <v>345</v>
      </c>
      <c r="C433" s="319"/>
      <c r="D433" s="320"/>
      <c r="E433" s="321"/>
      <c r="F433" s="322"/>
      <c r="G433" s="323"/>
      <c r="H433" s="189"/>
      <c r="I433" s="189"/>
      <c r="J433" s="189"/>
      <c r="K433" s="189"/>
      <c r="L433" s="190"/>
      <c r="M433" s="207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>
        <v>0</v>
      </c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  <c r="AY433" s="165"/>
      <c r="AZ433" s="165"/>
      <c r="BA433" s="165"/>
      <c r="BB433" s="165"/>
      <c r="BC433" s="165"/>
      <c r="BD433" s="165"/>
      <c r="BE433" s="165"/>
      <c r="BF433" s="165"/>
      <c r="BG433" s="165"/>
      <c r="BH433" s="165"/>
    </row>
    <row r="434" spans="1:60" outlineLevel="1" x14ac:dyDescent="0.2">
      <c r="A434" s="204"/>
      <c r="B434" s="305" t="s">
        <v>346</v>
      </c>
      <c r="C434" s="306"/>
      <c r="D434" s="307"/>
      <c r="E434" s="308"/>
      <c r="F434" s="309"/>
      <c r="G434" s="310"/>
      <c r="H434" s="189"/>
      <c r="I434" s="189"/>
      <c r="J434" s="189"/>
      <c r="K434" s="189"/>
      <c r="L434" s="190"/>
      <c r="M434" s="207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 t="s">
        <v>198</v>
      </c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5"/>
      <c r="BH434" s="165"/>
    </row>
    <row r="435" spans="1:60" outlineLevel="1" x14ac:dyDescent="0.2">
      <c r="A435" s="205">
        <v>112</v>
      </c>
      <c r="B435" s="176" t="s">
        <v>347</v>
      </c>
      <c r="C435" s="242" t="s">
        <v>1665</v>
      </c>
      <c r="D435" s="180" t="s">
        <v>214</v>
      </c>
      <c r="E435" s="184">
        <v>21.43</v>
      </c>
      <c r="F435" s="191"/>
      <c r="G435" s="189">
        <f>ROUND(E435*F435,2)</f>
        <v>0</v>
      </c>
      <c r="H435" s="189">
        <v>2.172E-2</v>
      </c>
      <c r="I435" s="189">
        <f>ROUND(E435*H435,2)</f>
        <v>0.47</v>
      </c>
      <c r="J435" s="189">
        <v>0</v>
      </c>
      <c r="K435" s="189">
        <f>ROUND(E435*J435,2)</f>
        <v>0</v>
      </c>
      <c r="L435" s="190" t="s">
        <v>218</v>
      </c>
      <c r="M435" s="207" t="s">
        <v>193</v>
      </c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 t="s">
        <v>194</v>
      </c>
      <c r="AF435" s="165"/>
      <c r="AG435" s="165"/>
      <c r="AH435" s="165"/>
      <c r="AI435" s="165"/>
      <c r="AJ435" s="165"/>
      <c r="AK435" s="165"/>
      <c r="AL435" s="165"/>
      <c r="AM435" s="165">
        <v>21</v>
      </c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5"/>
    </row>
    <row r="436" spans="1:60" outlineLevel="1" x14ac:dyDescent="0.2">
      <c r="A436" s="204"/>
      <c r="B436" s="177"/>
      <c r="C436" s="300"/>
      <c r="D436" s="301"/>
      <c r="E436" s="302"/>
      <c r="F436" s="303"/>
      <c r="G436" s="304"/>
      <c r="H436" s="189"/>
      <c r="I436" s="189"/>
      <c r="J436" s="189"/>
      <c r="K436" s="189"/>
      <c r="L436" s="190"/>
      <c r="M436" s="207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5"/>
      <c r="BH436" s="165"/>
    </row>
    <row r="437" spans="1:60" outlineLevel="1" x14ac:dyDescent="0.2">
      <c r="A437" s="205">
        <v>113</v>
      </c>
      <c r="B437" s="176" t="s">
        <v>347</v>
      </c>
      <c r="C437" s="242" t="s">
        <v>1666</v>
      </c>
      <c r="D437" s="180" t="s">
        <v>214</v>
      </c>
      <c r="E437" s="184">
        <v>21.43</v>
      </c>
      <c r="F437" s="191"/>
      <c r="G437" s="189">
        <f>ROUND(E437*F437,2)</f>
        <v>0</v>
      </c>
      <c r="H437" s="189">
        <v>2.172E-2</v>
      </c>
      <c r="I437" s="189">
        <f>ROUND(E437*H437,2)</f>
        <v>0.47</v>
      </c>
      <c r="J437" s="189">
        <v>0</v>
      </c>
      <c r="K437" s="189">
        <f>ROUND(E437*J437,2)</f>
        <v>0</v>
      </c>
      <c r="L437" s="190" t="s">
        <v>218</v>
      </c>
      <c r="M437" s="207" t="s">
        <v>193</v>
      </c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 t="s">
        <v>194</v>
      </c>
      <c r="AF437" s="165"/>
      <c r="AG437" s="165"/>
      <c r="AH437" s="165"/>
      <c r="AI437" s="165"/>
      <c r="AJ437" s="165"/>
      <c r="AK437" s="165"/>
      <c r="AL437" s="165"/>
      <c r="AM437" s="165">
        <v>21</v>
      </c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5"/>
      <c r="BH437" s="165"/>
    </row>
    <row r="438" spans="1:60" outlineLevel="1" x14ac:dyDescent="0.2">
      <c r="A438" s="204"/>
      <c r="B438" s="177"/>
      <c r="C438" s="300"/>
      <c r="D438" s="301"/>
      <c r="E438" s="302"/>
      <c r="F438" s="303"/>
      <c r="G438" s="304"/>
      <c r="H438" s="189"/>
      <c r="I438" s="189"/>
      <c r="J438" s="189"/>
      <c r="K438" s="189"/>
      <c r="L438" s="190"/>
      <c r="M438" s="207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165"/>
      <c r="AR438" s="165"/>
      <c r="AS438" s="165"/>
      <c r="AT438" s="165"/>
      <c r="AU438" s="165"/>
      <c r="AV438" s="165"/>
      <c r="AW438" s="165"/>
      <c r="AX438" s="165"/>
      <c r="AY438" s="165"/>
      <c r="AZ438" s="165"/>
      <c r="BA438" s="165"/>
      <c r="BB438" s="165"/>
      <c r="BC438" s="165"/>
      <c r="BD438" s="165"/>
      <c r="BE438" s="165"/>
      <c r="BF438" s="165"/>
      <c r="BG438" s="165"/>
      <c r="BH438" s="165"/>
    </row>
    <row r="439" spans="1:60" outlineLevel="1" x14ac:dyDescent="0.2">
      <c r="A439" s="205">
        <v>114</v>
      </c>
      <c r="B439" s="176" t="s">
        <v>347</v>
      </c>
      <c r="C439" s="242" t="s">
        <v>1667</v>
      </c>
      <c r="D439" s="180" t="s">
        <v>214</v>
      </c>
      <c r="E439" s="184">
        <v>21.43</v>
      </c>
      <c r="F439" s="191"/>
      <c r="G439" s="189">
        <f>ROUND(E439*F439,2)</f>
        <v>0</v>
      </c>
      <c r="H439" s="189">
        <v>2.172E-2</v>
      </c>
      <c r="I439" s="189">
        <f>ROUND(E439*H439,2)</f>
        <v>0.47</v>
      </c>
      <c r="J439" s="189">
        <v>0</v>
      </c>
      <c r="K439" s="189">
        <f>ROUND(E439*J439,2)</f>
        <v>0</v>
      </c>
      <c r="L439" s="190" t="s">
        <v>218</v>
      </c>
      <c r="M439" s="207" t="s">
        <v>193</v>
      </c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 t="s">
        <v>194</v>
      </c>
      <c r="AF439" s="165"/>
      <c r="AG439" s="165"/>
      <c r="AH439" s="165"/>
      <c r="AI439" s="165"/>
      <c r="AJ439" s="165"/>
      <c r="AK439" s="165"/>
      <c r="AL439" s="165"/>
      <c r="AM439" s="165">
        <v>21</v>
      </c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  <c r="AY439" s="165"/>
      <c r="AZ439" s="165"/>
      <c r="BA439" s="165"/>
      <c r="BB439" s="165"/>
      <c r="BC439" s="165"/>
      <c r="BD439" s="165"/>
      <c r="BE439" s="165"/>
      <c r="BF439" s="165"/>
      <c r="BG439" s="165"/>
      <c r="BH439" s="165"/>
    </row>
    <row r="440" spans="1:60" outlineLevel="1" x14ac:dyDescent="0.2">
      <c r="A440" s="204"/>
      <c r="B440" s="177"/>
      <c r="C440" s="300"/>
      <c r="D440" s="301"/>
      <c r="E440" s="302"/>
      <c r="F440" s="303"/>
      <c r="G440" s="304"/>
      <c r="H440" s="189"/>
      <c r="I440" s="189"/>
      <c r="J440" s="189"/>
      <c r="K440" s="189"/>
      <c r="L440" s="190"/>
      <c r="M440" s="207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165"/>
      <c r="AR440" s="165"/>
      <c r="AS440" s="165"/>
      <c r="AT440" s="165"/>
      <c r="AU440" s="165"/>
      <c r="AV440" s="165"/>
      <c r="AW440" s="165"/>
      <c r="AX440" s="165"/>
      <c r="AY440" s="165"/>
      <c r="AZ440" s="165"/>
      <c r="BA440" s="165"/>
      <c r="BB440" s="165"/>
      <c r="BC440" s="165"/>
      <c r="BD440" s="165"/>
      <c r="BE440" s="165"/>
      <c r="BF440" s="165"/>
      <c r="BG440" s="165"/>
      <c r="BH440" s="165"/>
    </row>
    <row r="441" spans="1:60" outlineLevel="1" x14ac:dyDescent="0.2">
      <c r="A441" s="205">
        <v>115</v>
      </c>
      <c r="B441" s="176" t="s">
        <v>348</v>
      </c>
      <c r="C441" s="242" t="s">
        <v>1668</v>
      </c>
      <c r="D441" s="180" t="s">
        <v>214</v>
      </c>
      <c r="E441" s="184">
        <v>7.41</v>
      </c>
      <c r="F441" s="191"/>
      <c r="G441" s="189">
        <f>ROUND(E441*F441,2)</f>
        <v>0</v>
      </c>
      <c r="H441" s="189">
        <v>2.7699999999999999E-2</v>
      </c>
      <c r="I441" s="189">
        <f>ROUND(E441*H441,2)</f>
        <v>0.21</v>
      </c>
      <c r="J441" s="189">
        <v>0</v>
      </c>
      <c r="K441" s="189">
        <f>ROUND(E441*J441,2)</f>
        <v>0</v>
      </c>
      <c r="L441" s="190" t="s">
        <v>218</v>
      </c>
      <c r="M441" s="207" t="s">
        <v>193</v>
      </c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 t="s">
        <v>194</v>
      </c>
      <c r="AF441" s="165"/>
      <c r="AG441" s="165"/>
      <c r="AH441" s="165"/>
      <c r="AI441" s="165"/>
      <c r="AJ441" s="165"/>
      <c r="AK441" s="165"/>
      <c r="AL441" s="165"/>
      <c r="AM441" s="165">
        <v>21</v>
      </c>
      <c r="AN441" s="165"/>
      <c r="AO441" s="165"/>
      <c r="AP441" s="165"/>
      <c r="AQ441" s="165"/>
      <c r="AR441" s="165"/>
      <c r="AS441" s="165"/>
      <c r="AT441" s="165"/>
      <c r="AU441" s="165"/>
      <c r="AV441" s="165"/>
      <c r="AW441" s="165"/>
      <c r="AX441" s="165"/>
      <c r="AY441" s="165"/>
      <c r="AZ441" s="165"/>
      <c r="BA441" s="165"/>
      <c r="BB441" s="165"/>
      <c r="BC441" s="165"/>
      <c r="BD441" s="165"/>
      <c r="BE441" s="165"/>
      <c r="BF441" s="165"/>
      <c r="BG441" s="165"/>
      <c r="BH441" s="165"/>
    </row>
    <row r="442" spans="1:60" outlineLevel="1" x14ac:dyDescent="0.2">
      <c r="A442" s="204"/>
      <c r="B442" s="177"/>
      <c r="C442" s="300"/>
      <c r="D442" s="301"/>
      <c r="E442" s="302"/>
      <c r="F442" s="303"/>
      <c r="G442" s="304"/>
      <c r="H442" s="189"/>
      <c r="I442" s="189"/>
      <c r="J442" s="189"/>
      <c r="K442" s="189"/>
      <c r="L442" s="190"/>
      <c r="M442" s="207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5"/>
      <c r="BH442" s="165"/>
    </row>
    <row r="443" spans="1:60" outlineLevel="1" x14ac:dyDescent="0.2">
      <c r="A443" s="204"/>
      <c r="B443" s="305" t="s">
        <v>349</v>
      </c>
      <c r="C443" s="306"/>
      <c r="D443" s="307"/>
      <c r="E443" s="308"/>
      <c r="F443" s="309"/>
      <c r="G443" s="310"/>
      <c r="H443" s="189"/>
      <c r="I443" s="189"/>
      <c r="J443" s="189"/>
      <c r="K443" s="189"/>
      <c r="L443" s="190"/>
      <c r="M443" s="207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>
        <v>0</v>
      </c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165"/>
      <c r="AR443" s="165"/>
      <c r="AS443" s="165"/>
      <c r="AT443" s="165"/>
      <c r="AU443" s="165"/>
      <c r="AV443" s="165"/>
      <c r="AW443" s="165"/>
      <c r="AX443" s="165"/>
      <c r="AY443" s="165"/>
      <c r="AZ443" s="165"/>
      <c r="BA443" s="165"/>
      <c r="BB443" s="165"/>
      <c r="BC443" s="165"/>
      <c r="BD443" s="165"/>
      <c r="BE443" s="165"/>
      <c r="BF443" s="165"/>
      <c r="BG443" s="165"/>
      <c r="BH443" s="165"/>
    </row>
    <row r="444" spans="1:60" outlineLevel="1" x14ac:dyDescent="0.2">
      <c r="A444" s="204"/>
      <c r="B444" s="305" t="s">
        <v>350</v>
      </c>
      <c r="C444" s="306"/>
      <c r="D444" s="307"/>
      <c r="E444" s="308"/>
      <c r="F444" s="309"/>
      <c r="G444" s="310"/>
      <c r="H444" s="189"/>
      <c r="I444" s="189"/>
      <c r="J444" s="189"/>
      <c r="K444" s="189"/>
      <c r="L444" s="190"/>
      <c r="M444" s="207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 t="s">
        <v>198</v>
      </c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  <c r="AY444" s="165"/>
      <c r="AZ444" s="165"/>
      <c r="BA444" s="165"/>
      <c r="BB444" s="165"/>
      <c r="BC444" s="165"/>
      <c r="BD444" s="165"/>
      <c r="BE444" s="165"/>
      <c r="BF444" s="165"/>
      <c r="BG444" s="165"/>
      <c r="BH444" s="165"/>
    </row>
    <row r="445" spans="1:60" outlineLevel="1" x14ac:dyDescent="0.2">
      <c r="A445" s="204"/>
      <c r="B445" s="305" t="s">
        <v>351</v>
      </c>
      <c r="C445" s="306"/>
      <c r="D445" s="307"/>
      <c r="E445" s="308"/>
      <c r="F445" s="309"/>
      <c r="G445" s="310"/>
      <c r="H445" s="189"/>
      <c r="I445" s="189"/>
      <c r="J445" s="189"/>
      <c r="K445" s="189"/>
      <c r="L445" s="190"/>
      <c r="M445" s="207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>
        <v>1</v>
      </c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  <c r="AY445" s="165"/>
      <c r="AZ445" s="165"/>
      <c r="BA445" s="165"/>
      <c r="BB445" s="165"/>
      <c r="BC445" s="165"/>
      <c r="BD445" s="165"/>
      <c r="BE445" s="165"/>
      <c r="BF445" s="165"/>
      <c r="BG445" s="165"/>
      <c r="BH445" s="165"/>
    </row>
    <row r="446" spans="1:60" outlineLevel="1" x14ac:dyDescent="0.2">
      <c r="A446" s="205">
        <v>116</v>
      </c>
      <c r="B446" s="176" t="s">
        <v>352</v>
      </c>
      <c r="C446" s="242" t="s">
        <v>1669</v>
      </c>
      <c r="D446" s="180" t="s">
        <v>243</v>
      </c>
      <c r="E446" s="184">
        <v>1.601</v>
      </c>
      <c r="F446" s="191"/>
      <c r="G446" s="189">
        <f>ROUND(E446*F446,2)</f>
        <v>0</v>
      </c>
      <c r="H446" s="189">
        <v>0</v>
      </c>
      <c r="I446" s="189">
        <f>ROUND(E446*H446,2)</f>
        <v>0</v>
      </c>
      <c r="J446" s="189">
        <v>0</v>
      </c>
      <c r="K446" s="189">
        <f>ROUND(E446*J446,2)</f>
        <v>0</v>
      </c>
      <c r="L446" s="190" t="s">
        <v>353</v>
      </c>
      <c r="M446" s="207" t="s">
        <v>193</v>
      </c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 t="s">
        <v>194</v>
      </c>
      <c r="AF446" s="165"/>
      <c r="AG446" s="165"/>
      <c r="AH446" s="165"/>
      <c r="AI446" s="165"/>
      <c r="AJ446" s="165"/>
      <c r="AK446" s="165"/>
      <c r="AL446" s="165"/>
      <c r="AM446" s="165">
        <v>21</v>
      </c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  <c r="AY446" s="165"/>
      <c r="AZ446" s="165"/>
      <c r="BA446" s="165"/>
      <c r="BB446" s="165"/>
      <c r="BC446" s="165"/>
      <c r="BD446" s="165"/>
      <c r="BE446" s="165"/>
      <c r="BF446" s="165"/>
      <c r="BG446" s="165"/>
      <c r="BH446" s="165"/>
    </row>
    <row r="447" spans="1:60" outlineLevel="1" x14ac:dyDescent="0.2">
      <c r="A447" s="204"/>
      <c r="B447" s="177"/>
      <c r="C447" s="300"/>
      <c r="D447" s="301"/>
      <c r="E447" s="302"/>
      <c r="F447" s="303"/>
      <c r="G447" s="304"/>
      <c r="H447" s="189"/>
      <c r="I447" s="189"/>
      <c r="J447" s="189"/>
      <c r="K447" s="189"/>
      <c r="L447" s="190"/>
      <c r="M447" s="207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  <c r="AY447" s="165"/>
      <c r="AZ447" s="165"/>
      <c r="BA447" s="165"/>
      <c r="BB447" s="165"/>
      <c r="BC447" s="165"/>
      <c r="BD447" s="165"/>
      <c r="BE447" s="165"/>
      <c r="BF447" s="165"/>
      <c r="BG447" s="165"/>
      <c r="BH447" s="165"/>
    </row>
    <row r="448" spans="1:60" x14ac:dyDescent="0.2">
      <c r="A448" s="203" t="s">
        <v>187</v>
      </c>
      <c r="B448" s="175" t="s">
        <v>99</v>
      </c>
      <c r="C448" s="199" t="s">
        <v>100</v>
      </c>
      <c r="D448" s="179"/>
      <c r="E448" s="183"/>
      <c r="F448" s="316">
        <f>SUM(G449:G496)</f>
        <v>0</v>
      </c>
      <c r="G448" s="317"/>
      <c r="H448" s="187"/>
      <c r="I448" s="187">
        <f>SUM(I449:I496)</f>
        <v>118.02000000000001</v>
      </c>
      <c r="J448" s="187"/>
      <c r="K448" s="187">
        <f>SUM(K449:K496)</f>
        <v>0</v>
      </c>
      <c r="L448" s="241"/>
      <c r="M448" s="206"/>
      <c r="AE448" t="s">
        <v>188</v>
      </c>
    </row>
    <row r="449" spans="1:60" outlineLevel="1" x14ac:dyDescent="0.2">
      <c r="A449" s="204"/>
      <c r="B449" s="318" t="s">
        <v>354</v>
      </c>
      <c r="C449" s="319"/>
      <c r="D449" s="320"/>
      <c r="E449" s="321"/>
      <c r="F449" s="322"/>
      <c r="G449" s="323"/>
      <c r="H449" s="189"/>
      <c r="I449" s="189"/>
      <c r="J449" s="189"/>
      <c r="K449" s="189"/>
      <c r="L449" s="190"/>
      <c r="M449" s="207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>
        <v>0</v>
      </c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/>
      <c r="AQ449" s="165"/>
      <c r="AR449" s="165"/>
      <c r="AS449" s="165"/>
      <c r="AT449" s="165"/>
      <c r="AU449" s="165"/>
      <c r="AV449" s="165"/>
      <c r="AW449" s="165"/>
      <c r="AX449" s="165"/>
      <c r="AY449" s="165"/>
      <c r="AZ449" s="165"/>
      <c r="BA449" s="165"/>
      <c r="BB449" s="165"/>
      <c r="BC449" s="165"/>
      <c r="BD449" s="165"/>
      <c r="BE449" s="165"/>
      <c r="BF449" s="165"/>
      <c r="BG449" s="165"/>
      <c r="BH449" s="165"/>
    </row>
    <row r="450" spans="1:60" ht="22.5" outlineLevel="1" x14ac:dyDescent="0.2">
      <c r="A450" s="205">
        <v>117</v>
      </c>
      <c r="B450" s="176" t="s">
        <v>355</v>
      </c>
      <c r="C450" s="242" t="s">
        <v>1670</v>
      </c>
      <c r="D450" s="180" t="s">
        <v>214</v>
      </c>
      <c r="E450" s="184">
        <v>524.01599999999996</v>
      </c>
      <c r="F450" s="191"/>
      <c r="G450" s="189">
        <f>ROUND(E450*F450,2)</f>
        <v>0</v>
      </c>
      <c r="H450" s="189">
        <v>1.2030000000000001E-2</v>
      </c>
      <c r="I450" s="189">
        <f>ROUND(E450*H450,2)</f>
        <v>6.3</v>
      </c>
      <c r="J450" s="189">
        <v>0</v>
      </c>
      <c r="K450" s="189">
        <f>ROUND(E450*J450,2)</f>
        <v>0</v>
      </c>
      <c r="L450" s="190" t="s">
        <v>353</v>
      </c>
      <c r="M450" s="207" t="s">
        <v>193</v>
      </c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 t="s">
        <v>194</v>
      </c>
      <c r="AF450" s="165"/>
      <c r="AG450" s="165"/>
      <c r="AH450" s="165"/>
      <c r="AI450" s="165"/>
      <c r="AJ450" s="165"/>
      <c r="AK450" s="165"/>
      <c r="AL450" s="165"/>
      <c r="AM450" s="165">
        <v>21</v>
      </c>
      <c r="AN450" s="165"/>
      <c r="AO450" s="165"/>
      <c r="AP450" s="165"/>
      <c r="AQ450" s="165"/>
      <c r="AR450" s="165"/>
      <c r="AS450" s="165"/>
      <c r="AT450" s="165"/>
      <c r="AU450" s="165"/>
      <c r="AV450" s="165"/>
      <c r="AW450" s="165"/>
      <c r="AX450" s="165"/>
      <c r="AY450" s="165"/>
      <c r="AZ450" s="165"/>
      <c r="BA450" s="165"/>
      <c r="BB450" s="165"/>
      <c r="BC450" s="165"/>
      <c r="BD450" s="165"/>
      <c r="BE450" s="165"/>
      <c r="BF450" s="165"/>
      <c r="BG450" s="165"/>
      <c r="BH450" s="165"/>
    </row>
    <row r="451" spans="1:60" outlineLevel="1" x14ac:dyDescent="0.2">
      <c r="A451" s="204"/>
      <c r="B451" s="177"/>
      <c r="C451" s="201" t="s">
        <v>356</v>
      </c>
      <c r="D451" s="181"/>
      <c r="E451" s="185">
        <v>524.02</v>
      </c>
      <c r="F451" s="189"/>
      <c r="G451" s="189"/>
      <c r="H451" s="189"/>
      <c r="I451" s="189"/>
      <c r="J451" s="189"/>
      <c r="K451" s="189"/>
      <c r="L451" s="190"/>
      <c r="M451" s="207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165"/>
      <c r="AR451" s="165"/>
      <c r="AS451" s="165"/>
      <c r="AT451" s="165"/>
      <c r="AU451" s="165"/>
      <c r="AV451" s="165"/>
      <c r="AW451" s="165"/>
      <c r="AX451" s="165"/>
      <c r="AY451" s="165"/>
      <c r="AZ451" s="165"/>
      <c r="BA451" s="165"/>
      <c r="BB451" s="165"/>
      <c r="BC451" s="165"/>
      <c r="BD451" s="165"/>
      <c r="BE451" s="165"/>
      <c r="BF451" s="165"/>
      <c r="BG451" s="165"/>
      <c r="BH451" s="165"/>
    </row>
    <row r="452" spans="1:60" outlineLevel="1" x14ac:dyDescent="0.2">
      <c r="A452" s="204"/>
      <c r="B452" s="177"/>
      <c r="C452" s="300"/>
      <c r="D452" s="301"/>
      <c r="E452" s="302"/>
      <c r="F452" s="303"/>
      <c r="G452" s="304"/>
      <c r="H452" s="189"/>
      <c r="I452" s="189"/>
      <c r="J452" s="189"/>
      <c r="K452" s="189"/>
      <c r="L452" s="190"/>
      <c r="M452" s="207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/>
      <c r="AN452" s="165"/>
      <c r="AO452" s="165"/>
      <c r="AP452" s="165"/>
      <c r="AQ452" s="165"/>
      <c r="AR452" s="165"/>
      <c r="AS452" s="165"/>
      <c r="AT452" s="165"/>
      <c r="AU452" s="165"/>
      <c r="AV452" s="165"/>
      <c r="AW452" s="165"/>
      <c r="AX452" s="165"/>
      <c r="AY452" s="165"/>
      <c r="AZ452" s="165"/>
      <c r="BA452" s="165"/>
      <c r="BB452" s="165"/>
      <c r="BC452" s="165"/>
      <c r="BD452" s="165"/>
      <c r="BE452" s="165"/>
      <c r="BF452" s="165"/>
      <c r="BG452" s="165"/>
      <c r="BH452" s="165"/>
    </row>
    <row r="453" spans="1:60" ht="22.5" outlineLevel="1" x14ac:dyDescent="0.2">
      <c r="A453" s="205">
        <v>118</v>
      </c>
      <c r="B453" s="176" t="s">
        <v>355</v>
      </c>
      <c r="C453" s="242" t="s">
        <v>1671</v>
      </c>
      <c r="D453" s="180" t="s">
        <v>214</v>
      </c>
      <c r="E453" s="184">
        <v>783.76800000000003</v>
      </c>
      <c r="F453" s="191"/>
      <c r="G453" s="189">
        <f>ROUND(E453*F453,2)</f>
        <v>0</v>
      </c>
      <c r="H453" s="189">
        <v>1.2030000000000001E-2</v>
      </c>
      <c r="I453" s="189">
        <f>ROUND(E453*H453,2)</f>
        <v>9.43</v>
      </c>
      <c r="J453" s="189">
        <v>0</v>
      </c>
      <c r="K453" s="189">
        <f>ROUND(E453*J453,2)</f>
        <v>0</v>
      </c>
      <c r="L453" s="190" t="s">
        <v>353</v>
      </c>
      <c r="M453" s="207" t="s">
        <v>193</v>
      </c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 t="s">
        <v>194</v>
      </c>
      <c r="AF453" s="165"/>
      <c r="AG453" s="165"/>
      <c r="AH453" s="165"/>
      <c r="AI453" s="165"/>
      <c r="AJ453" s="165"/>
      <c r="AK453" s="165"/>
      <c r="AL453" s="165"/>
      <c r="AM453" s="165">
        <v>21</v>
      </c>
      <c r="AN453" s="165"/>
      <c r="AO453" s="165"/>
      <c r="AP453" s="165"/>
      <c r="AQ453" s="165"/>
      <c r="AR453" s="165"/>
      <c r="AS453" s="165"/>
      <c r="AT453" s="165"/>
      <c r="AU453" s="165"/>
      <c r="AV453" s="165"/>
      <c r="AW453" s="165"/>
      <c r="AX453" s="165"/>
      <c r="AY453" s="165"/>
      <c r="AZ453" s="165"/>
      <c r="BA453" s="165"/>
      <c r="BB453" s="165"/>
      <c r="BC453" s="165"/>
      <c r="BD453" s="165"/>
      <c r="BE453" s="165"/>
      <c r="BF453" s="165"/>
      <c r="BG453" s="165"/>
      <c r="BH453" s="165"/>
    </row>
    <row r="454" spans="1:60" outlineLevel="1" x14ac:dyDescent="0.2">
      <c r="A454" s="204"/>
      <c r="B454" s="177"/>
      <c r="C454" s="201" t="s">
        <v>357</v>
      </c>
      <c r="D454" s="181"/>
      <c r="E454" s="185">
        <v>783.77</v>
      </c>
      <c r="F454" s="189"/>
      <c r="G454" s="189"/>
      <c r="H454" s="189"/>
      <c r="I454" s="189"/>
      <c r="J454" s="189"/>
      <c r="K454" s="189"/>
      <c r="L454" s="190"/>
      <c r="M454" s="207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165"/>
      <c r="AR454" s="165"/>
      <c r="AS454" s="165"/>
      <c r="AT454" s="165"/>
      <c r="AU454" s="165"/>
      <c r="AV454" s="165"/>
      <c r="AW454" s="165"/>
      <c r="AX454" s="165"/>
      <c r="AY454" s="165"/>
      <c r="AZ454" s="165"/>
      <c r="BA454" s="165"/>
      <c r="BB454" s="165"/>
      <c r="BC454" s="165"/>
      <c r="BD454" s="165"/>
      <c r="BE454" s="165"/>
      <c r="BF454" s="165"/>
      <c r="BG454" s="165"/>
      <c r="BH454" s="165"/>
    </row>
    <row r="455" spans="1:60" outlineLevel="1" x14ac:dyDescent="0.2">
      <c r="A455" s="204"/>
      <c r="B455" s="177"/>
      <c r="C455" s="300"/>
      <c r="D455" s="301"/>
      <c r="E455" s="302"/>
      <c r="F455" s="303"/>
      <c r="G455" s="304"/>
      <c r="H455" s="189"/>
      <c r="I455" s="189"/>
      <c r="J455" s="189"/>
      <c r="K455" s="189"/>
      <c r="L455" s="190"/>
      <c r="M455" s="207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165"/>
      <c r="AR455" s="165"/>
      <c r="AS455" s="165"/>
      <c r="AT455" s="165"/>
      <c r="AU455" s="165"/>
      <c r="AV455" s="165"/>
      <c r="AW455" s="165"/>
      <c r="AX455" s="165"/>
      <c r="AY455" s="165"/>
      <c r="AZ455" s="165"/>
      <c r="BA455" s="165"/>
      <c r="BB455" s="165"/>
      <c r="BC455" s="165"/>
      <c r="BD455" s="165"/>
      <c r="BE455" s="165"/>
      <c r="BF455" s="165"/>
      <c r="BG455" s="165"/>
      <c r="BH455" s="165"/>
    </row>
    <row r="456" spans="1:60" ht="22.5" outlineLevel="1" x14ac:dyDescent="0.2">
      <c r="A456" s="205">
        <v>119</v>
      </c>
      <c r="B456" s="176" t="s">
        <v>355</v>
      </c>
      <c r="C456" s="242" t="s">
        <v>1672</v>
      </c>
      <c r="D456" s="180" t="s">
        <v>214</v>
      </c>
      <c r="E456" s="184">
        <v>783.76800000000003</v>
      </c>
      <c r="F456" s="191"/>
      <c r="G456" s="189">
        <f>ROUND(E456*F456,2)</f>
        <v>0</v>
      </c>
      <c r="H456" s="189">
        <v>1.2030000000000001E-2</v>
      </c>
      <c r="I456" s="189">
        <f>ROUND(E456*H456,2)</f>
        <v>9.43</v>
      </c>
      <c r="J456" s="189">
        <v>0</v>
      </c>
      <c r="K456" s="189">
        <f>ROUND(E456*J456,2)</f>
        <v>0</v>
      </c>
      <c r="L456" s="190" t="s">
        <v>353</v>
      </c>
      <c r="M456" s="207" t="s">
        <v>193</v>
      </c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 t="s">
        <v>194</v>
      </c>
      <c r="AF456" s="165"/>
      <c r="AG456" s="165"/>
      <c r="AH456" s="165"/>
      <c r="AI456" s="165"/>
      <c r="AJ456" s="165"/>
      <c r="AK456" s="165"/>
      <c r="AL456" s="165"/>
      <c r="AM456" s="165">
        <v>21</v>
      </c>
      <c r="AN456" s="165"/>
      <c r="AO456" s="165"/>
      <c r="AP456" s="165"/>
      <c r="AQ456" s="165"/>
      <c r="AR456" s="165"/>
      <c r="AS456" s="165"/>
      <c r="AT456" s="165"/>
      <c r="AU456" s="165"/>
      <c r="AV456" s="165"/>
      <c r="AW456" s="165"/>
      <c r="AX456" s="165"/>
      <c r="AY456" s="165"/>
      <c r="AZ456" s="165"/>
      <c r="BA456" s="165"/>
      <c r="BB456" s="165"/>
      <c r="BC456" s="165"/>
      <c r="BD456" s="165"/>
      <c r="BE456" s="165"/>
      <c r="BF456" s="165"/>
      <c r="BG456" s="165"/>
      <c r="BH456" s="165"/>
    </row>
    <row r="457" spans="1:60" outlineLevel="1" x14ac:dyDescent="0.2">
      <c r="A457" s="204"/>
      <c r="B457" s="177"/>
      <c r="C457" s="201" t="s">
        <v>357</v>
      </c>
      <c r="D457" s="181"/>
      <c r="E457" s="185">
        <v>783.77</v>
      </c>
      <c r="F457" s="189"/>
      <c r="G457" s="189"/>
      <c r="H457" s="189"/>
      <c r="I457" s="189"/>
      <c r="J457" s="189"/>
      <c r="K457" s="189"/>
      <c r="L457" s="190"/>
      <c r="M457" s="207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165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5"/>
      <c r="BB457" s="165"/>
      <c r="BC457" s="165"/>
      <c r="BD457" s="165"/>
      <c r="BE457" s="165"/>
      <c r="BF457" s="165"/>
      <c r="BG457" s="165"/>
      <c r="BH457" s="165"/>
    </row>
    <row r="458" spans="1:60" outlineLevel="1" x14ac:dyDescent="0.2">
      <c r="A458" s="204"/>
      <c r="B458" s="177"/>
      <c r="C458" s="300"/>
      <c r="D458" s="301"/>
      <c r="E458" s="302"/>
      <c r="F458" s="303"/>
      <c r="G458" s="304"/>
      <c r="H458" s="189"/>
      <c r="I458" s="189"/>
      <c r="J458" s="189"/>
      <c r="K458" s="189"/>
      <c r="L458" s="190"/>
      <c r="M458" s="207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165"/>
      <c r="AR458" s="165"/>
      <c r="AS458" s="165"/>
      <c r="AT458" s="165"/>
      <c r="AU458" s="165"/>
      <c r="AV458" s="165"/>
      <c r="AW458" s="165"/>
      <c r="AX458" s="165"/>
      <c r="AY458" s="165"/>
      <c r="AZ458" s="165"/>
      <c r="BA458" s="165"/>
      <c r="BB458" s="165"/>
      <c r="BC458" s="165"/>
      <c r="BD458" s="165"/>
      <c r="BE458" s="165"/>
      <c r="BF458" s="165"/>
      <c r="BG458" s="165"/>
      <c r="BH458" s="165"/>
    </row>
    <row r="459" spans="1:60" ht="22.5" outlineLevel="1" x14ac:dyDescent="0.2">
      <c r="A459" s="205">
        <v>120</v>
      </c>
      <c r="B459" s="176" t="s">
        <v>355</v>
      </c>
      <c r="C459" s="242" t="s">
        <v>1673</v>
      </c>
      <c r="D459" s="180" t="s">
        <v>214</v>
      </c>
      <c r="E459" s="184">
        <v>783.76800000000003</v>
      </c>
      <c r="F459" s="191"/>
      <c r="G459" s="189">
        <f>ROUND(E459*F459,2)</f>
        <v>0</v>
      </c>
      <c r="H459" s="189">
        <v>1.2030000000000001E-2</v>
      </c>
      <c r="I459" s="189">
        <f>ROUND(E459*H459,2)</f>
        <v>9.43</v>
      </c>
      <c r="J459" s="189">
        <v>0</v>
      </c>
      <c r="K459" s="189">
        <f>ROUND(E459*J459,2)</f>
        <v>0</v>
      </c>
      <c r="L459" s="190" t="s">
        <v>353</v>
      </c>
      <c r="M459" s="207" t="s">
        <v>193</v>
      </c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 t="s">
        <v>194</v>
      </c>
      <c r="AF459" s="165"/>
      <c r="AG459" s="165"/>
      <c r="AH459" s="165"/>
      <c r="AI459" s="165"/>
      <c r="AJ459" s="165"/>
      <c r="AK459" s="165"/>
      <c r="AL459" s="165"/>
      <c r="AM459" s="165">
        <v>21</v>
      </c>
      <c r="AN459" s="165"/>
      <c r="AO459" s="165"/>
      <c r="AP459" s="165"/>
      <c r="AQ459" s="165"/>
      <c r="AR459" s="165"/>
      <c r="AS459" s="165"/>
      <c r="AT459" s="165"/>
      <c r="AU459" s="165"/>
      <c r="AV459" s="165"/>
      <c r="AW459" s="165"/>
      <c r="AX459" s="165"/>
      <c r="AY459" s="165"/>
      <c r="AZ459" s="165"/>
      <c r="BA459" s="165"/>
      <c r="BB459" s="165"/>
      <c r="BC459" s="165"/>
      <c r="BD459" s="165"/>
      <c r="BE459" s="165"/>
      <c r="BF459" s="165"/>
      <c r="BG459" s="165"/>
      <c r="BH459" s="165"/>
    </row>
    <row r="460" spans="1:60" outlineLevel="1" x14ac:dyDescent="0.2">
      <c r="A460" s="204"/>
      <c r="B460" s="177"/>
      <c r="C460" s="201" t="s">
        <v>357</v>
      </c>
      <c r="D460" s="181"/>
      <c r="E460" s="185">
        <v>783.77</v>
      </c>
      <c r="F460" s="189"/>
      <c r="G460" s="189"/>
      <c r="H460" s="189"/>
      <c r="I460" s="189"/>
      <c r="J460" s="189"/>
      <c r="K460" s="189"/>
      <c r="L460" s="190"/>
      <c r="M460" s="207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  <c r="AK460" s="165"/>
      <c r="AL460" s="165"/>
      <c r="AM460" s="165"/>
      <c r="AN460" s="165"/>
      <c r="AO460" s="165"/>
      <c r="AP460" s="165"/>
      <c r="AQ460" s="165"/>
      <c r="AR460" s="165"/>
      <c r="AS460" s="165"/>
      <c r="AT460" s="165"/>
      <c r="AU460" s="165"/>
      <c r="AV460" s="165"/>
      <c r="AW460" s="165"/>
      <c r="AX460" s="165"/>
      <c r="AY460" s="165"/>
      <c r="AZ460" s="165"/>
      <c r="BA460" s="165"/>
      <c r="BB460" s="165"/>
      <c r="BC460" s="165"/>
      <c r="BD460" s="165"/>
      <c r="BE460" s="165"/>
      <c r="BF460" s="165"/>
      <c r="BG460" s="165"/>
      <c r="BH460" s="165"/>
    </row>
    <row r="461" spans="1:60" outlineLevel="1" x14ac:dyDescent="0.2">
      <c r="A461" s="204"/>
      <c r="B461" s="177"/>
      <c r="C461" s="300"/>
      <c r="D461" s="301"/>
      <c r="E461" s="302"/>
      <c r="F461" s="303"/>
      <c r="G461" s="304"/>
      <c r="H461" s="189"/>
      <c r="I461" s="189"/>
      <c r="J461" s="189"/>
      <c r="K461" s="189"/>
      <c r="L461" s="190"/>
      <c r="M461" s="207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165"/>
      <c r="AR461" s="165"/>
      <c r="AS461" s="165"/>
      <c r="AT461" s="165"/>
      <c r="AU461" s="165"/>
      <c r="AV461" s="165"/>
      <c r="AW461" s="165"/>
      <c r="AX461" s="165"/>
      <c r="AY461" s="165"/>
      <c r="AZ461" s="165"/>
      <c r="BA461" s="165"/>
      <c r="BB461" s="165"/>
      <c r="BC461" s="165"/>
      <c r="BD461" s="165"/>
      <c r="BE461" s="165"/>
      <c r="BF461" s="165"/>
      <c r="BG461" s="165"/>
      <c r="BH461" s="165"/>
    </row>
    <row r="462" spans="1:60" outlineLevel="1" x14ac:dyDescent="0.2">
      <c r="A462" s="204"/>
      <c r="B462" s="305" t="s">
        <v>358</v>
      </c>
      <c r="C462" s="306"/>
      <c r="D462" s="307"/>
      <c r="E462" s="308"/>
      <c r="F462" s="309"/>
      <c r="G462" s="310"/>
      <c r="H462" s="189"/>
      <c r="I462" s="189"/>
      <c r="J462" s="189"/>
      <c r="K462" s="189"/>
      <c r="L462" s="190"/>
      <c r="M462" s="207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>
        <v>0</v>
      </c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165"/>
      <c r="AR462" s="165"/>
      <c r="AS462" s="165"/>
      <c r="AT462" s="165"/>
      <c r="AU462" s="165"/>
      <c r="AV462" s="165"/>
      <c r="AW462" s="165"/>
      <c r="AX462" s="165"/>
      <c r="AY462" s="165"/>
      <c r="AZ462" s="165"/>
      <c r="BA462" s="165"/>
      <c r="BB462" s="165"/>
      <c r="BC462" s="165"/>
      <c r="BD462" s="165"/>
      <c r="BE462" s="165"/>
      <c r="BF462" s="165"/>
      <c r="BG462" s="165"/>
      <c r="BH462" s="165"/>
    </row>
    <row r="463" spans="1:60" outlineLevel="1" x14ac:dyDescent="0.2">
      <c r="A463" s="205">
        <v>121</v>
      </c>
      <c r="B463" s="176" t="s">
        <v>359</v>
      </c>
      <c r="C463" s="242" t="s">
        <v>1674</v>
      </c>
      <c r="D463" s="180" t="s">
        <v>214</v>
      </c>
      <c r="E463" s="184">
        <v>75.040000000000006</v>
      </c>
      <c r="F463" s="191"/>
      <c r="G463" s="189">
        <f>ROUND(E463*F463,2)</f>
        <v>0</v>
      </c>
      <c r="H463" s="189">
        <v>2.1399999999999999E-2</v>
      </c>
      <c r="I463" s="189">
        <f>ROUND(E463*H463,2)</f>
        <v>1.61</v>
      </c>
      <c r="J463" s="189">
        <v>0</v>
      </c>
      <c r="K463" s="189">
        <f>ROUND(E463*J463,2)</f>
        <v>0</v>
      </c>
      <c r="L463" s="190" t="s">
        <v>192</v>
      </c>
      <c r="M463" s="207" t="s">
        <v>193</v>
      </c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 t="s">
        <v>194</v>
      </c>
      <c r="AF463" s="165"/>
      <c r="AG463" s="165"/>
      <c r="AH463" s="165"/>
      <c r="AI463" s="165"/>
      <c r="AJ463" s="165"/>
      <c r="AK463" s="165"/>
      <c r="AL463" s="165"/>
      <c r="AM463" s="165">
        <v>21</v>
      </c>
      <c r="AN463" s="165"/>
      <c r="AO463" s="165"/>
      <c r="AP463" s="165"/>
      <c r="AQ463" s="165"/>
      <c r="AR463" s="165"/>
      <c r="AS463" s="165"/>
      <c r="AT463" s="165"/>
      <c r="AU463" s="165"/>
      <c r="AV463" s="165"/>
      <c r="AW463" s="165"/>
      <c r="AX463" s="165"/>
      <c r="AY463" s="165"/>
      <c r="AZ463" s="165"/>
      <c r="BA463" s="165"/>
      <c r="BB463" s="165"/>
      <c r="BC463" s="165"/>
      <c r="BD463" s="165"/>
      <c r="BE463" s="165"/>
      <c r="BF463" s="165"/>
      <c r="BG463" s="165"/>
      <c r="BH463" s="165"/>
    </row>
    <row r="464" spans="1:60" outlineLevel="1" x14ac:dyDescent="0.2">
      <c r="A464" s="204"/>
      <c r="B464" s="177"/>
      <c r="C464" s="300"/>
      <c r="D464" s="301"/>
      <c r="E464" s="302"/>
      <c r="F464" s="303"/>
      <c r="G464" s="304"/>
      <c r="H464" s="189"/>
      <c r="I464" s="189"/>
      <c r="J464" s="189"/>
      <c r="K464" s="189"/>
      <c r="L464" s="190"/>
      <c r="M464" s="207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  <c r="AF464" s="165"/>
      <c r="AG464" s="165"/>
      <c r="AH464" s="165"/>
      <c r="AI464" s="165"/>
      <c r="AJ464" s="165"/>
      <c r="AK464" s="165"/>
      <c r="AL464" s="165"/>
      <c r="AM464" s="165"/>
      <c r="AN464" s="165"/>
      <c r="AO464" s="165"/>
      <c r="AP464" s="165"/>
      <c r="AQ464" s="165"/>
      <c r="AR464" s="165"/>
      <c r="AS464" s="165"/>
      <c r="AT464" s="165"/>
      <c r="AU464" s="165"/>
      <c r="AV464" s="165"/>
      <c r="AW464" s="165"/>
      <c r="AX464" s="165"/>
      <c r="AY464" s="165"/>
      <c r="AZ464" s="165"/>
      <c r="BA464" s="165"/>
      <c r="BB464" s="165"/>
      <c r="BC464" s="165"/>
      <c r="BD464" s="165"/>
      <c r="BE464" s="165"/>
      <c r="BF464" s="165"/>
      <c r="BG464" s="165"/>
      <c r="BH464" s="165"/>
    </row>
    <row r="465" spans="1:60" outlineLevel="1" x14ac:dyDescent="0.2">
      <c r="A465" s="205">
        <v>122</v>
      </c>
      <c r="B465" s="176" t="s">
        <v>359</v>
      </c>
      <c r="C465" s="242" t="s">
        <v>1675</v>
      </c>
      <c r="D465" s="180" t="s">
        <v>214</v>
      </c>
      <c r="E465" s="184">
        <v>231.4</v>
      </c>
      <c r="F465" s="191"/>
      <c r="G465" s="189">
        <f>ROUND(E465*F465,2)</f>
        <v>0</v>
      </c>
      <c r="H465" s="189">
        <v>2.1399999999999999E-2</v>
      </c>
      <c r="I465" s="189">
        <f>ROUND(E465*H465,2)</f>
        <v>4.95</v>
      </c>
      <c r="J465" s="189">
        <v>0</v>
      </c>
      <c r="K465" s="189">
        <f>ROUND(E465*J465,2)</f>
        <v>0</v>
      </c>
      <c r="L465" s="190" t="s">
        <v>192</v>
      </c>
      <c r="M465" s="207" t="s">
        <v>193</v>
      </c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 t="s">
        <v>194</v>
      </c>
      <c r="AF465" s="165"/>
      <c r="AG465" s="165"/>
      <c r="AH465" s="165"/>
      <c r="AI465" s="165"/>
      <c r="AJ465" s="165"/>
      <c r="AK465" s="165"/>
      <c r="AL465" s="165"/>
      <c r="AM465" s="165">
        <v>21</v>
      </c>
      <c r="AN465" s="165"/>
      <c r="AO465" s="165"/>
      <c r="AP465" s="165"/>
      <c r="AQ465" s="165"/>
      <c r="AR465" s="165"/>
      <c r="AS465" s="165"/>
      <c r="AT465" s="165"/>
      <c r="AU465" s="165"/>
      <c r="AV465" s="165"/>
      <c r="AW465" s="165"/>
      <c r="AX465" s="165"/>
      <c r="AY465" s="165"/>
      <c r="AZ465" s="165"/>
      <c r="BA465" s="165"/>
      <c r="BB465" s="165"/>
      <c r="BC465" s="165"/>
      <c r="BD465" s="165"/>
      <c r="BE465" s="165"/>
      <c r="BF465" s="165"/>
      <c r="BG465" s="165"/>
      <c r="BH465" s="165"/>
    </row>
    <row r="466" spans="1:60" outlineLevel="1" x14ac:dyDescent="0.2">
      <c r="A466" s="204"/>
      <c r="B466" s="177"/>
      <c r="C466" s="300"/>
      <c r="D466" s="301"/>
      <c r="E466" s="302"/>
      <c r="F466" s="303"/>
      <c r="G466" s="304"/>
      <c r="H466" s="189"/>
      <c r="I466" s="189"/>
      <c r="J466" s="189"/>
      <c r="K466" s="189"/>
      <c r="L466" s="190"/>
      <c r="M466" s="207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/>
      <c r="AG466" s="165"/>
      <c r="AH466" s="165"/>
      <c r="AI466" s="165"/>
      <c r="AJ466" s="165"/>
      <c r="AK466" s="165"/>
      <c r="AL466" s="165"/>
      <c r="AM466" s="165"/>
      <c r="AN466" s="165"/>
      <c r="AO466" s="165"/>
      <c r="AP466" s="165"/>
      <c r="AQ466" s="165"/>
      <c r="AR466" s="165"/>
      <c r="AS466" s="165"/>
      <c r="AT466" s="165"/>
      <c r="AU466" s="165"/>
      <c r="AV466" s="165"/>
      <c r="AW466" s="165"/>
      <c r="AX466" s="165"/>
      <c r="AY466" s="165"/>
      <c r="AZ466" s="165"/>
      <c r="BA466" s="165"/>
      <c r="BB466" s="165"/>
      <c r="BC466" s="165"/>
      <c r="BD466" s="165"/>
      <c r="BE466" s="165"/>
      <c r="BF466" s="165"/>
      <c r="BG466" s="165"/>
      <c r="BH466" s="165"/>
    </row>
    <row r="467" spans="1:60" outlineLevel="1" x14ac:dyDescent="0.2">
      <c r="A467" s="205">
        <v>123</v>
      </c>
      <c r="B467" s="176" t="s">
        <v>359</v>
      </c>
      <c r="C467" s="242" t="s">
        <v>1676</v>
      </c>
      <c r="D467" s="180" t="s">
        <v>214</v>
      </c>
      <c r="E467" s="184">
        <v>231.4</v>
      </c>
      <c r="F467" s="191"/>
      <c r="G467" s="189">
        <f>ROUND(E467*F467,2)</f>
        <v>0</v>
      </c>
      <c r="H467" s="189">
        <v>2.1399999999999999E-2</v>
      </c>
      <c r="I467" s="189">
        <f>ROUND(E467*H467,2)</f>
        <v>4.95</v>
      </c>
      <c r="J467" s="189">
        <v>0</v>
      </c>
      <c r="K467" s="189">
        <f>ROUND(E467*J467,2)</f>
        <v>0</v>
      </c>
      <c r="L467" s="190" t="s">
        <v>192</v>
      </c>
      <c r="M467" s="207" t="s">
        <v>193</v>
      </c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 t="s">
        <v>194</v>
      </c>
      <c r="AF467" s="165"/>
      <c r="AG467" s="165"/>
      <c r="AH467" s="165"/>
      <c r="AI467" s="165"/>
      <c r="AJ467" s="165"/>
      <c r="AK467" s="165"/>
      <c r="AL467" s="165"/>
      <c r="AM467" s="165">
        <v>21</v>
      </c>
      <c r="AN467" s="165"/>
      <c r="AO467" s="165"/>
      <c r="AP467" s="165"/>
      <c r="AQ467" s="165"/>
      <c r="AR467" s="165"/>
      <c r="AS467" s="165"/>
      <c r="AT467" s="165"/>
      <c r="AU467" s="165"/>
      <c r="AV467" s="165"/>
      <c r="AW467" s="165"/>
      <c r="AX467" s="165"/>
      <c r="AY467" s="165"/>
      <c r="AZ467" s="165"/>
      <c r="BA467" s="165"/>
      <c r="BB467" s="165"/>
      <c r="BC467" s="165"/>
      <c r="BD467" s="165"/>
      <c r="BE467" s="165"/>
      <c r="BF467" s="165"/>
      <c r="BG467" s="165"/>
      <c r="BH467" s="165"/>
    </row>
    <row r="468" spans="1:60" outlineLevel="1" x14ac:dyDescent="0.2">
      <c r="A468" s="204"/>
      <c r="B468" s="177"/>
      <c r="C468" s="300"/>
      <c r="D468" s="301"/>
      <c r="E468" s="302"/>
      <c r="F468" s="303"/>
      <c r="G468" s="304"/>
      <c r="H468" s="189"/>
      <c r="I468" s="189"/>
      <c r="J468" s="189"/>
      <c r="K468" s="189"/>
      <c r="L468" s="190"/>
      <c r="M468" s="207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165"/>
      <c r="AR468" s="165"/>
      <c r="AS468" s="165"/>
      <c r="AT468" s="165"/>
      <c r="AU468" s="165"/>
      <c r="AV468" s="165"/>
      <c r="AW468" s="165"/>
      <c r="AX468" s="165"/>
      <c r="AY468" s="165"/>
      <c r="AZ468" s="165"/>
      <c r="BA468" s="165"/>
      <c r="BB468" s="165"/>
      <c r="BC468" s="165"/>
      <c r="BD468" s="165"/>
      <c r="BE468" s="165"/>
      <c r="BF468" s="165"/>
      <c r="BG468" s="165"/>
      <c r="BH468" s="165"/>
    </row>
    <row r="469" spans="1:60" outlineLevel="1" x14ac:dyDescent="0.2">
      <c r="A469" s="205">
        <v>124</v>
      </c>
      <c r="B469" s="176" t="s">
        <v>359</v>
      </c>
      <c r="C469" s="242" t="s">
        <v>1677</v>
      </c>
      <c r="D469" s="180" t="s">
        <v>214</v>
      </c>
      <c r="E469" s="184">
        <v>231.4</v>
      </c>
      <c r="F469" s="191"/>
      <c r="G469" s="189">
        <f>ROUND(E469*F469,2)</f>
        <v>0</v>
      </c>
      <c r="H469" s="189">
        <v>2.1399999999999999E-2</v>
      </c>
      <c r="I469" s="189">
        <f>ROUND(E469*H469,2)</f>
        <v>4.95</v>
      </c>
      <c r="J469" s="189">
        <v>0</v>
      </c>
      <c r="K469" s="189">
        <f>ROUND(E469*J469,2)</f>
        <v>0</v>
      </c>
      <c r="L469" s="190" t="s">
        <v>192</v>
      </c>
      <c r="M469" s="207" t="s">
        <v>193</v>
      </c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 t="s">
        <v>194</v>
      </c>
      <c r="AF469" s="165"/>
      <c r="AG469" s="165"/>
      <c r="AH469" s="165"/>
      <c r="AI469" s="165"/>
      <c r="AJ469" s="165"/>
      <c r="AK469" s="165"/>
      <c r="AL469" s="165"/>
      <c r="AM469" s="165">
        <v>21</v>
      </c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5"/>
      <c r="AX469" s="165"/>
      <c r="AY469" s="165"/>
      <c r="AZ469" s="165"/>
      <c r="BA469" s="165"/>
      <c r="BB469" s="165"/>
      <c r="BC469" s="165"/>
      <c r="BD469" s="165"/>
      <c r="BE469" s="165"/>
      <c r="BF469" s="165"/>
      <c r="BG469" s="165"/>
      <c r="BH469" s="165"/>
    </row>
    <row r="470" spans="1:60" outlineLevel="1" x14ac:dyDescent="0.2">
      <c r="A470" s="204"/>
      <c r="B470" s="177"/>
      <c r="C470" s="300"/>
      <c r="D470" s="301"/>
      <c r="E470" s="302"/>
      <c r="F470" s="303"/>
      <c r="G470" s="304"/>
      <c r="H470" s="189"/>
      <c r="I470" s="189"/>
      <c r="J470" s="189"/>
      <c r="K470" s="189"/>
      <c r="L470" s="190"/>
      <c r="M470" s="207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165"/>
      <c r="AR470" s="165"/>
      <c r="AS470" s="165"/>
      <c r="AT470" s="165"/>
      <c r="AU470" s="165"/>
      <c r="AV470" s="165"/>
      <c r="AW470" s="165"/>
      <c r="AX470" s="165"/>
      <c r="AY470" s="165"/>
      <c r="AZ470" s="165"/>
      <c r="BA470" s="165"/>
      <c r="BB470" s="165"/>
      <c r="BC470" s="165"/>
      <c r="BD470" s="165"/>
      <c r="BE470" s="165"/>
      <c r="BF470" s="165"/>
      <c r="BG470" s="165"/>
      <c r="BH470" s="165"/>
    </row>
    <row r="471" spans="1:60" outlineLevel="1" x14ac:dyDescent="0.2">
      <c r="A471" s="204"/>
      <c r="B471" s="305" t="s">
        <v>360</v>
      </c>
      <c r="C471" s="306"/>
      <c r="D471" s="307"/>
      <c r="E471" s="308"/>
      <c r="F471" s="309"/>
      <c r="G471" s="310"/>
      <c r="H471" s="189"/>
      <c r="I471" s="189"/>
      <c r="J471" s="189"/>
      <c r="K471" s="189"/>
      <c r="L471" s="190"/>
      <c r="M471" s="207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>
        <v>0</v>
      </c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/>
      <c r="AR471" s="165"/>
      <c r="AS471" s="165"/>
      <c r="AT471" s="165"/>
      <c r="AU471" s="165"/>
      <c r="AV471" s="165"/>
      <c r="AW471" s="165"/>
      <c r="AX471" s="165"/>
      <c r="AY471" s="165"/>
      <c r="AZ471" s="165"/>
      <c r="BA471" s="165"/>
      <c r="BB471" s="165"/>
      <c r="BC471" s="165"/>
      <c r="BD471" s="165"/>
      <c r="BE471" s="165"/>
      <c r="BF471" s="165"/>
      <c r="BG471" s="165"/>
      <c r="BH471" s="165"/>
    </row>
    <row r="472" spans="1:60" outlineLevel="1" x14ac:dyDescent="0.2">
      <c r="A472" s="204"/>
      <c r="B472" s="305" t="s">
        <v>361</v>
      </c>
      <c r="C472" s="306"/>
      <c r="D472" s="307"/>
      <c r="E472" s="308"/>
      <c r="F472" s="309"/>
      <c r="G472" s="310"/>
      <c r="H472" s="189"/>
      <c r="I472" s="189"/>
      <c r="J472" s="189"/>
      <c r="K472" s="189"/>
      <c r="L472" s="190"/>
      <c r="M472" s="207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 t="s">
        <v>198</v>
      </c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165"/>
      <c r="AR472" s="165"/>
      <c r="AS472" s="165"/>
      <c r="AT472" s="165"/>
      <c r="AU472" s="165"/>
      <c r="AV472" s="165"/>
      <c r="AW472" s="165"/>
      <c r="AX472" s="165"/>
      <c r="AY472" s="165"/>
      <c r="AZ472" s="165"/>
      <c r="BA472" s="165"/>
      <c r="BB472" s="165"/>
      <c r="BC472" s="165"/>
      <c r="BD472" s="165"/>
      <c r="BE472" s="165"/>
      <c r="BF472" s="165"/>
      <c r="BG472" s="165"/>
      <c r="BH472" s="165"/>
    </row>
    <row r="473" spans="1:60" outlineLevel="1" x14ac:dyDescent="0.2">
      <c r="A473" s="205">
        <v>125</v>
      </c>
      <c r="B473" s="176" t="s">
        <v>362</v>
      </c>
      <c r="C473" s="242" t="s">
        <v>1678</v>
      </c>
      <c r="D473" s="180" t="s">
        <v>214</v>
      </c>
      <c r="E473" s="184">
        <v>1821.76</v>
      </c>
      <c r="F473" s="191"/>
      <c r="G473" s="189">
        <f>ROUND(E473*F473,2)</f>
        <v>0</v>
      </c>
      <c r="H473" s="189">
        <v>6.3499999999999997E-3</v>
      </c>
      <c r="I473" s="189">
        <f>ROUND(E473*H473,2)</f>
        <v>11.57</v>
      </c>
      <c r="J473" s="189">
        <v>0</v>
      </c>
      <c r="K473" s="189">
        <f>ROUND(E473*J473,2)</f>
        <v>0</v>
      </c>
      <c r="L473" s="190" t="s">
        <v>218</v>
      </c>
      <c r="M473" s="207" t="s">
        <v>193</v>
      </c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 t="s">
        <v>194</v>
      </c>
      <c r="AF473" s="165"/>
      <c r="AG473" s="165"/>
      <c r="AH473" s="165"/>
      <c r="AI473" s="165"/>
      <c r="AJ473" s="165"/>
      <c r="AK473" s="165"/>
      <c r="AL473" s="165"/>
      <c r="AM473" s="165">
        <v>21</v>
      </c>
      <c r="AN473" s="165"/>
      <c r="AO473" s="165"/>
      <c r="AP473" s="165"/>
      <c r="AQ473" s="165"/>
      <c r="AR473" s="165"/>
      <c r="AS473" s="165"/>
      <c r="AT473" s="165"/>
      <c r="AU473" s="165"/>
      <c r="AV473" s="165"/>
      <c r="AW473" s="165"/>
      <c r="AX473" s="165"/>
      <c r="AY473" s="165"/>
      <c r="AZ473" s="165"/>
      <c r="BA473" s="165"/>
      <c r="BB473" s="165"/>
      <c r="BC473" s="165"/>
      <c r="BD473" s="165"/>
      <c r="BE473" s="165"/>
      <c r="BF473" s="165"/>
      <c r="BG473" s="165"/>
      <c r="BH473" s="165"/>
    </row>
    <row r="474" spans="1:60" outlineLevel="1" x14ac:dyDescent="0.2">
      <c r="A474" s="204"/>
      <c r="B474" s="177"/>
      <c r="C474" s="300"/>
      <c r="D474" s="301"/>
      <c r="E474" s="302"/>
      <c r="F474" s="303"/>
      <c r="G474" s="304"/>
      <c r="H474" s="189"/>
      <c r="I474" s="189"/>
      <c r="J474" s="189"/>
      <c r="K474" s="189"/>
      <c r="L474" s="190"/>
      <c r="M474" s="207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165"/>
      <c r="AR474" s="165"/>
      <c r="AS474" s="165"/>
      <c r="AT474" s="165"/>
      <c r="AU474" s="165"/>
      <c r="AV474" s="165"/>
      <c r="AW474" s="165"/>
      <c r="AX474" s="165"/>
      <c r="AY474" s="165"/>
      <c r="AZ474" s="165"/>
      <c r="BA474" s="165"/>
      <c r="BB474" s="165"/>
      <c r="BC474" s="165"/>
      <c r="BD474" s="165"/>
      <c r="BE474" s="165"/>
      <c r="BF474" s="165"/>
      <c r="BG474" s="165"/>
      <c r="BH474" s="165"/>
    </row>
    <row r="475" spans="1:60" outlineLevel="1" x14ac:dyDescent="0.2">
      <c r="A475" s="205">
        <v>126</v>
      </c>
      <c r="B475" s="176" t="s">
        <v>362</v>
      </c>
      <c r="C475" s="242" t="s">
        <v>1679</v>
      </c>
      <c r="D475" s="180" t="s">
        <v>214</v>
      </c>
      <c r="E475" s="184">
        <v>2843.96</v>
      </c>
      <c r="F475" s="191"/>
      <c r="G475" s="189">
        <f>ROUND(E475*F475,2)</f>
        <v>0</v>
      </c>
      <c r="H475" s="189">
        <v>6.3499999999999997E-3</v>
      </c>
      <c r="I475" s="189">
        <f>ROUND(E475*H475,2)</f>
        <v>18.059999999999999</v>
      </c>
      <c r="J475" s="189">
        <v>0</v>
      </c>
      <c r="K475" s="189">
        <f>ROUND(E475*J475,2)</f>
        <v>0</v>
      </c>
      <c r="L475" s="190" t="s">
        <v>218</v>
      </c>
      <c r="M475" s="207" t="s">
        <v>193</v>
      </c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 t="s">
        <v>194</v>
      </c>
      <c r="AF475" s="165"/>
      <c r="AG475" s="165"/>
      <c r="AH475" s="165"/>
      <c r="AI475" s="165"/>
      <c r="AJ475" s="165"/>
      <c r="AK475" s="165"/>
      <c r="AL475" s="165"/>
      <c r="AM475" s="165">
        <v>21</v>
      </c>
      <c r="AN475" s="165"/>
      <c r="AO475" s="165"/>
      <c r="AP475" s="165"/>
      <c r="AQ475" s="165"/>
      <c r="AR475" s="165"/>
      <c r="AS475" s="165"/>
      <c r="AT475" s="165"/>
      <c r="AU475" s="165"/>
      <c r="AV475" s="165"/>
      <c r="AW475" s="165"/>
      <c r="AX475" s="165"/>
      <c r="AY475" s="165"/>
      <c r="AZ475" s="165"/>
      <c r="BA475" s="165"/>
      <c r="BB475" s="165"/>
      <c r="BC475" s="165"/>
      <c r="BD475" s="165"/>
      <c r="BE475" s="165"/>
      <c r="BF475" s="165"/>
      <c r="BG475" s="165"/>
      <c r="BH475" s="165"/>
    </row>
    <row r="476" spans="1:60" outlineLevel="1" x14ac:dyDescent="0.2">
      <c r="A476" s="204"/>
      <c r="B476" s="177"/>
      <c r="C476" s="300"/>
      <c r="D476" s="301"/>
      <c r="E476" s="302"/>
      <c r="F476" s="303"/>
      <c r="G476" s="304"/>
      <c r="H476" s="189"/>
      <c r="I476" s="189"/>
      <c r="J476" s="189"/>
      <c r="K476" s="189"/>
      <c r="L476" s="190"/>
      <c r="M476" s="207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165"/>
      <c r="AR476" s="165"/>
      <c r="AS476" s="165"/>
      <c r="AT476" s="165"/>
      <c r="AU476" s="165"/>
      <c r="AV476" s="165"/>
      <c r="AW476" s="165"/>
      <c r="AX476" s="165"/>
      <c r="AY476" s="165"/>
      <c r="AZ476" s="165"/>
      <c r="BA476" s="165"/>
      <c r="BB476" s="165"/>
      <c r="BC476" s="165"/>
      <c r="BD476" s="165"/>
      <c r="BE476" s="165"/>
      <c r="BF476" s="165"/>
      <c r="BG476" s="165"/>
      <c r="BH476" s="165"/>
    </row>
    <row r="477" spans="1:60" outlineLevel="1" x14ac:dyDescent="0.2">
      <c r="A477" s="205">
        <v>127</v>
      </c>
      <c r="B477" s="176" t="s">
        <v>362</v>
      </c>
      <c r="C477" s="242" t="s">
        <v>1680</v>
      </c>
      <c r="D477" s="180" t="s">
        <v>214</v>
      </c>
      <c r="E477" s="184">
        <v>2843.96</v>
      </c>
      <c r="F477" s="191"/>
      <c r="G477" s="189">
        <f>ROUND(E477*F477,2)</f>
        <v>0</v>
      </c>
      <c r="H477" s="189">
        <v>6.3499999999999997E-3</v>
      </c>
      <c r="I477" s="189">
        <f>ROUND(E477*H477,2)</f>
        <v>18.059999999999999</v>
      </c>
      <c r="J477" s="189">
        <v>0</v>
      </c>
      <c r="K477" s="189">
        <f>ROUND(E477*J477,2)</f>
        <v>0</v>
      </c>
      <c r="L477" s="190" t="s">
        <v>218</v>
      </c>
      <c r="M477" s="207" t="s">
        <v>193</v>
      </c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 t="s">
        <v>194</v>
      </c>
      <c r="AF477" s="165"/>
      <c r="AG477" s="165"/>
      <c r="AH477" s="165"/>
      <c r="AI477" s="165"/>
      <c r="AJ477" s="165"/>
      <c r="AK477" s="165"/>
      <c r="AL477" s="165"/>
      <c r="AM477" s="165">
        <v>21</v>
      </c>
      <c r="AN477" s="165"/>
      <c r="AO477" s="165"/>
      <c r="AP477" s="165"/>
      <c r="AQ477" s="165"/>
      <c r="AR477" s="165"/>
      <c r="AS477" s="165"/>
      <c r="AT477" s="165"/>
      <c r="AU477" s="165"/>
      <c r="AV477" s="165"/>
      <c r="AW477" s="165"/>
      <c r="AX477" s="165"/>
      <c r="AY477" s="165"/>
      <c r="AZ477" s="165"/>
      <c r="BA477" s="165"/>
      <c r="BB477" s="165"/>
      <c r="BC477" s="165"/>
      <c r="BD477" s="165"/>
      <c r="BE477" s="165"/>
      <c r="BF477" s="165"/>
      <c r="BG477" s="165"/>
      <c r="BH477" s="165"/>
    </row>
    <row r="478" spans="1:60" outlineLevel="1" x14ac:dyDescent="0.2">
      <c r="A478" s="204"/>
      <c r="B478" s="177"/>
      <c r="C478" s="300"/>
      <c r="D478" s="301"/>
      <c r="E478" s="302"/>
      <c r="F478" s="303"/>
      <c r="G478" s="304"/>
      <c r="H478" s="189"/>
      <c r="I478" s="189"/>
      <c r="J478" s="189"/>
      <c r="K478" s="189"/>
      <c r="L478" s="190"/>
      <c r="M478" s="207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5"/>
      <c r="AX478" s="165"/>
      <c r="AY478" s="165"/>
      <c r="AZ478" s="165"/>
      <c r="BA478" s="165"/>
      <c r="BB478" s="165"/>
      <c r="BC478" s="165"/>
      <c r="BD478" s="165"/>
      <c r="BE478" s="165"/>
      <c r="BF478" s="165"/>
      <c r="BG478" s="165"/>
      <c r="BH478" s="165"/>
    </row>
    <row r="479" spans="1:60" outlineLevel="1" x14ac:dyDescent="0.2">
      <c r="A479" s="205">
        <v>128</v>
      </c>
      <c r="B479" s="176" t="s">
        <v>362</v>
      </c>
      <c r="C479" s="242" t="s">
        <v>1681</v>
      </c>
      <c r="D479" s="180" t="s">
        <v>214</v>
      </c>
      <c r="E479" s="184">
        <v>2843.96</v>
      </c>
      <c r="F479" s="191"/>
      <c r="G479" s="189">
        <f>ROUND(E479*F479,2)</f>
        <v>0</v>
      </c>
      <c r="H479" s="189">
        <v>6.3499999999999997E-3</v>
      </c>
      <c r="I479" s="189">
        <f>ROUND(E479*H479,2)</f>
        <v>18.059999999999999</v>
      </c>
      <c r="J479" s="189">
        <v>0</v>
      </c>
      <c r="K479" s="189">
        <f>ROUND(E479*J479,2)</f>
        <v>0</v>
      </c>
      <c r="L479" s="190" t="s">
        <v>218</v>
      </c>
      <c r="M479" s="207" t="s">
        <v>193</v>
      </c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 t="s">
        <v>194</v>
      </c>
      <c r="AF479" s="165"/>
      <c r="AG479" s="165"/>
      <c r="AH479" s="165"/>
      <c r="AI479" s="165"/>
      <c r="AJ479" s="165"/>
      <c r="AK479" s="165"/>
      <c r="AL479" s="165"/>
      <c r="AM479" s="165">
        <v>21</v>
      </c>
      <c r="AN479" s="165"/>
      <c r="AO479" s="165"/>
      <c r="AP479" s="165"/>
      <c r="AQ479" s="165"/>
      <c r="AR479" s="165"/>
      <c r="AS479" s="165"/>
      <c r="AT479" s="165"/>
      <c r="AU479" s="165"/>
      <c r="AV479" s="165"/>
      <c r="AW479" s="165"/>
      <c r="AX479" s="165"/>
      <c r="AY479" s="165"/>
      <c r="AZ479" s="165"/>
      <c r="BA479" s="165"/>
      <c r="BB479" s="165"/>
      <c r="BC479" s="165"/>
      <c r="BD479" s="165"/>
      <c r="BE479" s="165"/>
      <c r="BF479" s="165"/>
      <c r="BG479" s="165"/>
      <c r="BH479" s="165"/>
    </row>
    <row r="480" spans="1:60" outlineLevel="1" x14ac:dyDescent="0.2">
      <c r="A480" s="204"/>
      <c r="B480" s="177"/>
      <c r="C480" s="300"/>
      <c r="D480" s="301"/>
      <c r="E480" s="302"/>
      <c r="F480" s="303"/>
      <c r="G480" s="304"/>
      <c r="H480" s="189"/>
      <c r="I480" s="189"/>
      <c r="J480" s="189"/>
      <c r="K480" s="189"/>
      <c r="L480" s="190"/>
      <c r="M480" s="207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165"/>
      <c r="AR480" s="165"/>
      <c r="AS480" s="165"/>
      <c r="AT480" s="165"/>
      <c r="AU480" s="165"/>
      <c r="AV480" s="165"/>
      <c r="AW480" s="165"/>
      <c r="AX480" s="165"/>
      <c r="AY480" s="165"/>
      <c r="AZ480" s="165"/>
      <c r="BA480" s="165"/>
      <c r="BB480" s="165"/>
      <c r="BC480" s="165"/>
      <c r="BD480" s="165"/>
      <c r="BE480" s="165"/>
      <c r="BF480" s="165"/>
      <c r="BG480" s="165"/>
      <c r="BH480" s="165"/>
    </row>
    <row r="481" spans="1:60" outlineLevel="1" x14ac:dyDescent="0.2">
      <c r="A481" s="205">
        <v>129</v>
      </c>
      <c r="B481" s="176" t="s">
        <v>363</v>
      </c>
      <c r="C481" s="242" t="s">
        <v>364</v>
      </c>
      <c r="D481" s="180" t="s">
        <v>231</v>
      </c>
      <c r="E481" s="184">
        <v>72.599999999999994</v>
      </c>
      <c r="F481" s="191"/>
      <c r="G481" s="189">
        <f>ROUND(E481*F481,2)</f>
        <v>0</v>
      </c>
      <c r="H481" s="189">
        <v>0</v>
      </c>
      <c r="I481" s="189">
        <f>ROUND(E481*H481,2)</f>
        <v>0</v>
      </c>
      <c r="J481" s="189">
        <v>0</v>
      </c>
      <c r="K481" s="189">
        <f>ROUND(E481*J481,2)</f>
        <v>0</v>
      </c>
      <c r="L481" s="190"/>
      <c r="M481" s="207" t="s">
        <v>232</v>
      </c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 t="s">
        <v>233</v>
      </c>
      <c r="AF481" s="165" t="s">
        <v>234</v>
      </c>
      <c r="AG481" s="165"/>
      <c r="AH481" s="165"/>
      <c r="AI481" s="165"/>
      <c r="AJ481" s="165"/>
      <c r="AK481" s="165"/>
      <c r="AL481" s="165"/>
      <c r="AM481" s="165">
        <v>21</v>
      </c>
      <c r="AN481" s="165"/>
      <c r="AO481" s="165"/>
      <c r="AP481" s="165"/>
      <c r="AQ481" s="165"/>
      <c r="AR481" s="165"/>
      <c r="AS481" s="165"/>
      <c r="AT481" s="165"/>
      <c r="AU481" s="165"/>
      <c r="AV481" s="165"/>
      <c r="AW481" s="165"/>
      <c r="AX481" s="165"/>
      <c r="AY481" s="165"/>
      <c r="AZ481" s="165"/>
      <c r="BA481" s="165"/>
      <c r="BB481" s="165"/>
      <c r="BC481" s="165"/>
      <c r="BD481" s="165"/>
      <c r="BE481" s="165"/>
      <c r="BF481" s="165"/>
      <c r="BG481" s="165"/>
      <c r="BH481" s="165"/>
    </row>
    <row r="482" spans="1:60" outlineLevel="1" x14ac:dyDescent="0.2">
      <c r="A482" s="204"/>
      <c r="B482" s="177"/>
      <c r="C482" s="300"/>
      <c r="D482" s="301"/>
      <c r="E482" s="302"/>
      <c r="F482" s="303"/>
      <c r="G482" s="304"/>
      <c r="H482" s="189"/>
      <c r="I482" s="189"/>
      <c r="J482" s="189"/>
      <c r="K482" s="189"/>
      <c r="L482" s="190"/>
      <c r="M482" s="207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5"/>
      <c r="AX482" s="165"/>
      <c r="AY482" s="165"/>
      <c r="AZ482" s="165"/>
      <c r="BA482" s="165"/>
      <c r="BB482" s="165"/>
      <c r="BC482" s="165"/>
      <c r="BD482" s="165"/>
      <c r="BE482" s="165"/>
      <c r="BF482" s="165"/>
      <c r="BG482" s="165"/>
      <c r="BH482" s="165"/>
    </row>
    <row r="483" spans="1:60" outlineLevel="1" x14ac:dyDescent="0.2">
      <c r="A483" s="205">
        <v>130</v>
      </c>
      <c r="B483" s="176" t="s">
        <v>365</v>
      </c>
      <c r="C483" s="200" t="s">
        <v>366</v>
      </c>
      <c r="D483" s="180" t="s">
        <v>231</v>
      </c>
      <c r="E483" s="184">
        <v>72.599999999999994</v>
      </c>
      <c r="F483" s="191"/>
      <c r="G483" s="189">
        <f>ROUND(E483*F483,2)</f>
        <v>0</v>
      </c>
      <c r="H483" s="189">
        <v>1.685E-2</v>
      </c>
      <c r="I483" s="189">
        <f>ROUND(E483*H483,2)</f>
        <v>1.22</v>
      </c>
      <c r="J483" s="189">
        <v>0</v>
      </c>
      <c r="K483" s="189">
        <f>ROUND(E483*J483,2)</f>
        <v>0</v>
      </c>
      <c r="L483" s="190"/>
      <c r="M483" s="207" t="s">
        <v>232</v>
      </c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 t="s">
        <v>233</v>
      </c>
      <c r="AF483" s="165" t="s">
        <v>234</v>
      </c>
      <c r="AG483" s="165"/>
      <c r="AH483" s="165"/>
      <c r="AI483" s="165"/>
      <c r="AJ483" s="165"/>
      <c r="AK483" s="165"/>
      <c r="AL483" s="165"/>
      <c r="AM483" s="165">
        <v>21</v>
      </c>
      <c r="AN483" s="165"/>
      <c r="AO483" s="165"/>
      <c r="AP483" s="165"/>
      <c r="AQ483" s="165"/>
      <c r="AR483" s="165"/>
      <c r="AS483" s="165"/>
      <c r="AT483" s="165"/>
      <c r="AU483" s="165"/>
      <c r="AV483" s="165"/>
      <c r="AW483" s="165"/>
      <c r="AX483" s="165"/>
      <c r="AY483" s="165"/>
      <c r="AZ483" s="165"/>
      <c r="BA483" s="165"/>
      <c r="BB483" s="165"/>
      <c r="BC483" s="165"/>
      <c r="BD483" s="165"/>
      <c r="BE483" s="165"/>
      <c r="BF483" s="165"/>
      <c r="BG483" s="165"/>
      <c r="BH483" s="165"/>
    </row>
    <row r="484" spans="1:60" outlineLevel="1" x14ac:dyDescent="0.2">
      <c r="A484" s="204"/>
      <c r="B484" s="177"/>
      <c r="C484" s="300"/>
      <c r="D484" s="301"/>
      <c r="E484" s="302"/>
      <c r="F484" s="303"/>
      <c r="G484" s="304"/>
      <c r="H484" s="189"/>
      <c r="I484" s="189"/>
      <c r="J484" s="189"/>
      <c r="K484" s="189"/>
      <c r="L484" s="190"/>
      <c r="M484" s="207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5"/>
      <c r="AX484" s="165"/>
      <c r="AY484" s="165"/>
      <c r="AZ484" s="165"/>
      <c r="BA484" s="165"/>
      <c r="BB484" s="165"/>
      <c r="BC484" s="165"/>
      <c r="BD484" s="165"/>
      <c r="BE484" s="165"/>
      <c r="BF484" s="165"/>
      <c r="BG484" s="165"/>
      <c r="BH484" s="165"/>
    </row>
    <row r="485" spans="1:60" outlineLevel="1" x14ac:dyDescent="0.2">
      <c r="A485" s="205">
        <v>131</v>
      </c>
      <c r="B485" s="176" t="s">
        <v>367</v>
      </c>
      <c r="C485" s="200" t="s">
        <v>368</v>
      </c>
      <c r="D485" s="180" t="s">
        <v>231</v>
      </c>
      <c r="E485" s="184">
        <v>72.599999999999994</v>
      </c>
      <c r="F485" s="191"/>
      <c r="G485" s="189">
        <f>ROUND(E485*F485,2)</f>
        <v>0</v>
      </c>
      <c r="H485" s="189">
        <v>0</v>
      </c>
      <c r="I485" s="189">
        <f>ROUND(E485*H485,2)</f>
        <v>0</v>
      </c>
      <c r="J485" s="189">
        <v>0</v>
      </c>
      <c r="K485" s="189">
        <f>ROUND(E485*J485,2)</f>
        <v>0</v>
      </c>
      <c r="L485" s="190"/>
      <c r="M485" s="207" t="s">
        <v>232</v>
      </c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 t="s">
        <v>233</v>
      </c>
      <c r="AF485" s="165" t="s">
        <v>234</v>
      </c>
      <c r="AG485" s="165"/>
      <c r="AH485" s="165"/>
      <c r="AI485" s="165"/>
      <c r="AJ485" s="165"/>
      <c r="AK485" s="165"/>
      <c r="AL485" s="165"/>
      <c r="AM485" s="165">
        <v>21</v>
      </c>
      <c r="AN485" s="165"/>
      <c r="AO485" s="165"/>
      <c r="AP485" s="165"/>
      <c r="AQ485" s="165"/>
      <c r="AR485" s="165"/>
      <c r="AS485" s="165"/>
      <c r="AT485" s="165"/>
      <c r="AU485" s="165"/>
      <c r="AV485" s="165"/>
      <c r="AW485" s="165"/>
      <c r="AX485" s="165"/>
      <c r="AY485" s="165"/>
      <c r="AZ485" s="165"/>
      <c r="BA485" s="165"/>
      <c r="BB485" s="165"/>
      <c r="BC485" s="165"/>
      <c r="BD485" s="165"/>
      <c r="BE485" s="165"/>
      <c r="BF485" s="165"/>
      <c r="BG485" s="165"/>
      <c r="BH485" s="165"/>
    </row>
    <row r="486" spans="1:60" outlineLevel="1" x14ac:dyDescent="0.2">
      <c r="A486" s="204"/>
      <c r="B486" s="177"/>
      <c r="C486" s="300"/>
      <c r="D486" s="301"/>
      <c r="E486" s="302"/>
      <c r="F486" s="303"/>
      <c r="G486" s="304"/>
      <c r="H486" s="189"/>
      <c r="I486" s="189"/>
      <c r="J486" s="189"/>
      <c r="K486" s="189"/>
      <c r="L486" s="190"/>
      <c r="M486" s="207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  <c r="AO486" s="165"/>
      <c r="AP486" s="165"/>
      <c r="AQ486" s="165"/>
      <c r="AR486" s="165"/>
      <c r="AS486" s="165"/>
      <c r="AT486" s="165"/>
      <c r="AU486" s="165"/>
      <c r="AV486" s="165"/>
      <c r="AW486" s="165"/>
      <c r="AX486" s="165"/>
      <c r="AY486" s="165"/>
      <c r="AZ486" s="165"/>
      <c r="BA486" s="165"/>
      <c r="BB486" s="165"/>
      <c r="BC486" s="165"/>
      <c r="BD486" s="165"/>
      <c r="BE486" s="165"/>
      <c r="BF486" s="165"/>
      <c r="BG486" s="165"/>
      <c r="BH486" s="165"/>
    </row>
    <row r="487" spans="1:60" outlineLevel="1" x14ac:dyDescent="0.2">
      <c r="A487" s="205">
        <v>132</v>
      </c>
      <c r="B487" s="176" t="s">
        <v>369</v>
      </c>
      <c r="C487" s="200" t="s">
        <v>370</v>
      </c>
      <c r="D487" s="180" t="s">
        <v>214</v>
      </c>
      <c r="E487" s="184">
        <v>25.5</v>
      </c>
      <c r="F487" s="191"/>
      <c r="G487" s="189">
        <f>ROUND(E487*F487,2)</f>
        <v>0</v>
      </c>
      <c r="H487" s="189">
        <v>0</v>
      </c>
      <c r="I487" s="189">
        <f>ROUND(E487*H487,2)</f>
        <v>0</v>
      </c>
      <c r="J487" s="189">
        <v>0</v>
      </c>
      <c r="K487" s="189">
        <f>ROUND(E487*J487,2)</f>
        <v>0</v>
      </c>
      <c r="L487" s="190"/>
      <c r="M487" s="207" t="s">
        <v>232</v>
      </c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 t="s">
        <v>233</v>
      </c>
      <c r="AF487" s="165" t="s">
        <v>234</v>
      </c>
      <c r="AG487" s="165"/>
      <c r="AH487" s="165"/>
      <c r="AI487" s="165"/>
      <c r="AJ487" s="165"/>
      <c r="AK487" s="165"/>
      <c r="AL487" s="165"/>
      <c r="AM487" s="165">
        <v>21</v>
      </c>
      <c r="AN487" s="165"/>
      <c r="AO487" s="165"/>
      <c r="AP487" s="165"/>
      <c r="AQ487" s="165"/>
      <c r="AR487" s="165"/>
      <c r="AS487" s="165"/>
      <c r="AT487" s="165"/>
      <c r="AU487" s="165"/>
      <c r="AV487" s="165"/>
      <c r="AW487" s="165"/>
      <c r="AX487" s="165"/>
      <c r="AY487" s="165"/>
      <c r="AZ487" s="165"/>
      <c r="BA487" s="165"/>
      <c r="BB487" s="165"/>
      <c r="BC487" s="165"/>
      <c r="BD487" s="165"/>
      <c r="BE487" s="165"/>
      <c r="BF487" s="165"/>
      <c r="BG487" s="165"/>
      <c r="BH487" s="165"/>
    </row>
    <row r="488" spans="1:60" outlineLevel="1" x14ac:dyDescent="0.2">
      <c r="A488" s="204"/>
      <c r="B488" s="177"/>
      <c r="C488" s="201" t="s">
        <v>371</v>
      </c>
      <c r="D488" s="181"/>
      <c r="E488" s="185"/>
      <c r="F488" s="189"/>
      <c r="G488" s="189"/>
      <c r="H488" s="189"/>
      <c r="I488" s="189"/>
      <c r="J488" s="189"/>
      <c r="K488" s="189"/>
      <c r="L488" s="190"/>
      <c r="M488" s="207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165"/>
      <c r="AR488" s="165"/>
      <c r="AS488" s="165"/>
      <c r="AT488" s="165"/>
      <c r="AU488" s="165"/>
      <c r="AV488" s="165"/>
      <c r="AW488" s="165"/>
      <c r="AX488" s="165"/>
      <c r="AY488" s="165"/>
      <c r="AZ488" s="165"/>
      <c r="BA488" s="165"/>
      <c r="BB488" s="165"/>
      <c r="BC488" s="165"/>
      <c r="BD488" s="165"/>
      <c r="BE488" s="165"/>
      <c r="BF488" s="165"/>
      <c r="BG488" s="165"/>
      <c r="BH488" s="165"/>
    </row>
    <row r="489" spans="1:60" outlineLevel="1" x14ac:dyDescent="0.2">
      <c r="A489" s="204"/>
      <c r="B489" s="177"/>
      <c r="C489" s="300"/>
      <c r="D489" s="301"/>
      <c r="E489" s="302"/>
      <c r="F489" s="303"/>
      <c r="G489" s="304"/>
      <c r="H489" s="189"/>
      <c r="I489" s="189"/>
      <c r="J489" s="189"/>
      <c r="K489" s="189"/>
      <c r="L489" s="190"/>
      <c r="M489" s="207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165"/>
      <c r="AR489" s="165"/>
      <c r="AS489" s="165"/>
      <c r="AT489" s="165"/>
      <c r="AU489" s="165"/>
      <c r="AV489" s="165"/>
      <c r="AW489" s="165"/>
      <c r="AX489" s="165"/>
      <c r="AY489" s="165"/>
      <c r="AZ489" s="165"/>
      <c r="BA489" s="165"/>
      <c r="BB489" s="165"/>
      <c r="BC489" s="165"/>
      <c r="BD489" s="165"/>
      <c r="BE489" s="165"/>
      <c r="BF489" s="165"/>
      <c r="BG489" s="165"/>
      <c r="BH489" s="165"/>
    </row>
    <row r="490" spans="1:60" outlineLevel="1" x14ac:dyDescent="0.2">
      <c r="A490" s="205">
        <v>133</v>
      </c>
      <c r="B490" s="176" t="s">
        <v>369</v>
      </c>
      <c r="C490" s="200" t="s">
        <v>372</v>
      </c>
      <c r="D490" s="180" t="s">
        <v>214</v>
      </c>
      <c r="E490" s="184">
        <v>25.5</v>
      </c>
      <c r="F490" s="191"/>
      <c r="G490" s="189">
        <f>ROUND(E490*F490,2)</f>
        <v>0</v>
      </c>
      <c r="H490" s="189">
        <v>0</v>
      </c>
      <c r="I490" s="189">
        <f>ROUND(E490*H490,2)</f>
        <v>0</v>
      </c>
      <c r="J490" s="189">
        <v>0</v>
      </c>
      <c r="K490" s="189">
        <f>ROUND(E490*J490,2)</f>
        <v>0</v>
      </c>
      <c r="L490" s="190"/>
      <c r="M490" s="207" t="s">
        <v>232</v>
      </c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 t="s">
        <v>233</v>
      </c>
      <c r="AF490" s="165" t="s">
        <v>302</v>
      </c>
      <c r="AG490" s="165"/>
      <c r="AH490" s="165"/>
      <c r="AI490" s="165"/>
      <c r="AJ490" s="165"/>
      <c r="AK490" s="165"/>
      <c r="AL490" s="165"/>
      <c r="AM490" s="165">
        <v>21</v>
      </c>
      <c r="AN490" s="165"/>
      <c r="AO490" s="165"/>
      <c r="AP490" s="165"/>
      <c r="AQ490" s="165"/>
      <c r="AR490" s="165"/>
      <c r="AS490" s="165"/>
      <c r="AT490" s="165"/>
      <c r="AU490" s="165"/>
      <c r="AV490" s="165"/>
      <c r="AW490" s="165"/>
      <c r="AX490" s="165"/>
      <c r="AY490" s="165"/>
      <c r="AZ490" s="165"/>
      <c r="BA490" s="165"/>
      <c r="BB490" s="165"/>
      <c r="BC490" s="165"/>
      <c r="BD490" s="165"/>
      <c r="BE490" s="165"/>
      <c r="BF490" s="165"/>
      <c r="BG490" s="165"/>
      <c r="BH490" s="165"/>
    </row>
    <row r="491" spans="1:60" outlineLevel="1" x14ac:dyDescent="0.2">
      <c r="A491" s="204"/>
      <c r="B491" s="177"/>
      <c r="C491" s="300"/>
      <c r="D491" s="301"/>
      <c r="E491" s="302"/>
      <c r="F491" s="303"/>
      <c r="G491" s="304"/>
      <c r="H491" s="189"/>
      <c r="I491" s="189"/>
      <c r="J491" s="189"/>
      <c r="K491" s="189"/>
      <c r="L491" s="190"/>
      <c r="M491" s="207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  <c r="AK491" s="165"/>
      <c r="AL491" s="165"/>
      <c r="AM491" s="165"/>
      <c r="AN491" s="165"/>
      <c r="AO491" s="165"/>
      <c r="AP491" s="165"/>
      <c r="AQ491" s="165"/>
      <c r="AR491" s="165"/>
      <c r="AS491" s="165"/>
      <c r="AT491" s="165"/>
      <c r="AU491" s="165"/>
      <c r="AV491" s="165"/>
      <c r="AW491" s="165"/>
      <c r="AX491" s="165"/>
      <c r="AY491" s="165"/>
      <c r="AZ491" s="165"/>
      <c r="BA491" s="165"/>
      <c r="BB491" s="165"/>
      <c r="BC491" s="165"/>
      <c r="BD491" s="165"/>
      <c r="BE491" s="165"/>
      <c r="BF491" s="165"/>
      <c r="BG491" s="165"/>
      <c r="BH491" s="165"/>
    </row>
    <row r="492" spans="1:60" outlineLevel="1" x14ac:dyDescent="0.2">
      <c r="A492" s="204"/>
      <c r="B492" s="305" t="s">
        <v>349</v>
      </c>
      <c r="C492" s="306"/>
      <c r="D492" s="307"/>
      <c r="E492" s="308"/>
      <c r="F492" s="309"/>
      <c r="G492" s="310"/>
      <c r="H492" s="189"/>
      <c r="I492" s="189"/>
      <c r="J492" s="189"/>
      <c r="K492" s="189"/>
      <c r="L492" s="190"/>
      <c r="M492" s="207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>
        <v>0</v>
      </c>
      <c r="AD492" s="165"/>
      <c r="AE492" s="165"/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165"/>
      <c r="AR492" s="165"/>
      <c r="AS492" s="165"/>
      <c r="AT492" s="165"/>
      <c r="AU492" s="165"/>
      <c r="AV492" s="165"/>
      <c r="AW492" s="165"/>
      <c r="AX492" s="165"/>
      <c r="AY492" s="165"/>
      <c r="AZ492" s="165"/>
      <c r="BA492" s="165"/>
      <c r="BB492" s="165"/>
      <c r="BC492" s="165"/>
      <c r="BD492" s="165"/>
      <c r="BE492" s="165"/>
      <c r="BF492" s="165"/>
      <c r="BG492" s="165"/>
      <c r="BH492" s="165"/>
    </row>
    <row r="493" spans="1:60" outlineLevel="1" x14ac:dyDescent="0.2">
      <c r="A493" s="204"/>
      <c r="B493" s="305" t="s">
        <v>350</v>
      </c>
      <c r="C493" s="306"/>
      <c r="D493" s="307"/>
      <c r="E493" s="308"/>
      <c r="F493" s="309"/>
      <c r="G493" s="310"/>
      <c r="H493" s="189"/>
      <c r="I493" s="189"/>
      <c r="J493" s="189"/>
      <c r="K493" s="189"/>
      <c r="L493" s="190"/>
      <c r="M493" s="207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 t="s">
        <v>198</v>
      </c>
      <c r="AF493" s="165"/>
      <c r="AG493" s="165"/>
      <c r="AH493" s="165"/>
      <c r="AI493" s="165"/>
      <c r="AJ493" s="165"/>
      <c r="AK493" s="165"/>
      <c r="AL493" s="165"/>
      <c r="AM493" s="165"/>
      <c r="AN493" s="165"/>
      <c r="AO493" s="165"/>
      <c r="AP493" s="165"/>
      <c r="AQ493" s="165"/>
      <c r="AR493" s="165"/>
      <c r="AS493" s="165"/>
      <c r="AT493" s="165"/>
      <c r="AU493" s="165"/>
      <c r="AV493" s="165"/>
      <c r="AW493" s="165"/>
      <c r="AX493" s="165"/>
      <c r="AY493" s="165"/>
      <c r="AZ493" s="165"/>
      <c r="BA493" s="165"/>
      <c r="BB493" s="165"/>
      <c r="BC493" s="165"/>
      <c r="BD493" s="165"/>
      <c r="BE493" s="165"/>
      <c r="BF493" s="165"/>
      <c r="BG493" s="165"/>
      <c r="BH493" s="165"/>
    </row>
    <row r="494" spans="1:60" outlineLevel="1" x14ac:dyDescent="0.2">
      <c r="A494" s="204"/>
      <c r="B494" s="305" t="s">
        <v>351</v>
      </c>
      <c r="C494" s="306"/>
      <c r="D494" s="307"/>
      <c r="E494" s="308"/>
      <c r="F494" s="309"/>
      <c r="G494" s="310"/>
      <c r="H494" s="189"/>
      <c r="I494" s="189"/>
      <c r="J494" s="189"/>
      <c r="K494" s="189"/>
      <c r="L494" s="190"/>
      <c r="M494" s="207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>
        <v>1</v>
      </c>
      <c r="AD494" s="165"/>
      <c r="AE494" s="165"/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165"/>
      <c r="AR494" s="165"/>
      <c r="AS494" s="165"/>
      <c r="AT494" s="165"/>
      <c r="AU494" s="165"/>
      <c r="AV494" s="165"/>
      <c r="AW494" s="165"/>
      <c r="AX494" s="165"/>
      <c r="AY494" s="165"/>
      <c r="AZ494" s="165"/>
      <c r="BA494" s="165"/>
      <c r="BB494" s="165"/>
      <c r="BC494" s="165"/>
      <c r="BD494" s="165"/>
      <c r="BE494" s="165"/>
      <c r="BF494" s="165"/>
      <c r="BG494" s="165"/>
      <c r="BH494" s="165"/>
    </row>
    <row r="495" spans="1:60" outlineLevel="1" x14ac:dyDescent="0.2">
      <c r="A495" s="205">
        <v>134</v>
      </c>
      <c r="B495" s="176" t="s">
        <v>352</v>
      </c>
      <c r="C495" s="242" t="s">
        <v>1669</v>
      </c>
      <c r="D495" s="180" t="s">
        <v>243</v>
      </c>
      <c r="E495" s="184">
        <v>118.02</v>
      </c>
      <c r="F495" s="191"/>
      <c r="G495" s="189">
        <f>ROUND(E495*F495,2)</f>
        <v>0</v>
      </c>
      <c r="H495" s="189">
        <v>0</v>
      </c>
      <c r="I495" s="189">
        <f>ROUND(E495*H495,2)</f>
        <v>0</v>
      </c>
      <c r="J495" s="189">
        <v>0</v>
      </c>
      <c r="K495" s="189">
        <f>ROUND(E495*J495,2)</f>
        <v>0</v>
      </c>
      <c r="L495" s="190" t="s">
        <v>353</v>
      </c>
      <c r="M495" s="207" t="s">
        <v>193</v>
      </c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 t="s">
        <v>194</v>
      </c>
      <c r="AF495" s="165"/>
      <c r="AG495" s="165"/>
      <c r="AH495" s="165"/>
      <c r="AI495" s="165"/>
      <c r="AJ495" s="165"/>
      <c r="AK495" s="165"/>
      <c r="AL495" s="165"/>
      <c r="AM495" s="165">
        <v>21</v>
      </c>
      <c r="AN495" s="165"/>
      <c r="AO495" s="165"/>
      <c r="AP495" s="165"/>
      <c r="AQ495" s="165"/>
      <c r="AR495" s="165"/>
      <c r="AS495" s="165"/>
      <c r="AT495" s="165"/>
      <c r="AU495" s="165"/>
      <c r="AV495" s="165"/>
      <c r="AW495" s="165"/>
      <c r="AX495" s="165"/>
      <c r="AY495" s="165"/>
      <c r="AZ495" s="165"/>
      <c r="BA495" s="165"/>
      <c r="BB495" s="165"/>
      <c r="BC495" s="165"/>
      <c r="BD495" s="165"/>
      <c r="BE495" s="165"/>
      <c r="BF495" s="165"/>
      <c r="BG495" s="165"/>
      <c r="BH495" s="165"/>
    </row>
    <row r="496" spans="1:60" outlineLevel="1" x14ac:dyDescent="0.2">
      <c r="A496" s="204"/>
      <c r="B496" s="177"/>
      <c r="C496" s="300"/>
      <c r="D496" s="301"/>
      <c r="E496" s="302"/>
      <c r="F496" s="303"/>
      <c r="G496" s="304"/>
      <c r="H496" s="189"/>
      <c r="I496" s="189"/>
      <c r="J496" s="189"/>
      <c r="K496" s="189"/>
      <c r="L496" s="190"/>
      <c r="M496" s="207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165"/>
      <c r="AR496" s="165"/>
      <c r="AS496" s="165"/>
      <c r="AT496" s="165"/>
      <c r="AU496" s="165"/>
      <c r="AV496" s="165"/>
      <c r="AW496" s="165"/>
      <c r="AX496" s="165"/>
      <c r="AY496" s="165"/>
      <c r="AZ496" s="165"/>
      <c r="BA496" s="165"/>
      <c r="BB496" s="165"/>
      <c r="BC496" s="165"/>
      <c r="BD496" s="165"/>
      <c r="BE496" s="165"/>
      <c r="BF496" s="165"/>
      <c r="BG496" s="165"/>
      <c r="BH496" s="165"/>
    </row>
    <row r="497" spans="1:60" x14ac:dyDescent="0.2">
      <c r="A497" s="203" t="s">
        <v>187</v>
      </c>
      <c r="B497" s="175" t="s">
        <v>101</v>
      </c>
      <c r="C497" s="199" t="s">
        <v>102</v>
      </c>
      <c r="D497" s="179"/>
      <c r="E497" s="183"/>
      <c r="F497" s="316">
        <f>SUM(G498:G646)</f>
        <v>0</v>
      </c>
      <c r="G497" s="317"/>
      <c r="H497" s="187"/>
      <c r="I497" s="187">
        <f>SUM(I498:I646)</f>
        <v>216.85999999999999</v>
      </c>
      <c r="J497" s="187"/>
      <c r="K497" s="187">
        <f>SUM(K498:K646)</f>
        <v>0</v>
      </c>
      <c r="L497" s="241"/>
      <c r="M497" s="206"/>
      <c r="AE497" t="s">
        <v>188</v>
      </c>
    </row>
    <row r="498" spans="1:60" outlineLevel="1" x14ac:dyDescent="0.2">
      <c r="A498" s="204"/>
      <c r="B498" s="318" t="s">
        <v>373</v>
      </c>
      <c r="C498" s="319"/>
      <c r="D498" s="320"/>
      <c r="E498" s="321"/>
      <c r="F498" s="322"/>
      <c r="G498" s="323"/>
      <c r="H498" s="189"/>
      <c r="I498" s="189"/>
      <c r="J498" s="189"/>
      <c r="K498" s="189"/>
      <c r="L498" s="190"/>
      <c r="M498" s="207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>
        <v>0</v>
      </c>
      <c r="AD498" s="165"/>
      <c r="AE498" s="165"/>
      <c r="AF498" s="165"/>
      <c r="AG498" s="165"/>
      <c r="AH498" s="165"/>
      <c r="AI498" s="165"/>
      <c r="AJ498" s="165"/>
      <c r="AK498" s="165"/>
      <c r="AL498" s="165"/>
      <c r="AM498" s="165"/>
      <c r="AN498" s="165"/>
      <c r="AO498" s="165"/>
      <c r="AP498" s="165"/>
      <c r="AQ498" s="165"/>
      <c r="AR498" s="165"/>
      <c r="AS498" s="165"/>
      <c r="AT498" s="165"/>
      <c r="AU498" s="165"/>
      <c r="AV498" s="165"/>
      <c r="AW498" s="165"/>
      <c r="AX498" s="165"/>
      <c r="AY498" s="165"/>
      <c r="AZ498" s="165"/>
      <c r="BA498" s="165"/>
      <c r="BB498" s="165"/>
      <c r="BC498" s="165"/>
      <c r="BD498" s="165"/>
      <c r="BE498" s="165"/>
      <c r="BF498" s="165"/>
      <c r="BG498" s="165"/>
      <c r="BH498" s="165"/>
    </row>
    <row r="499" spans="1:60" outlineLevel="1" x14ac:dyDescent="0.2">
      <c r="A499" s="204"/>
      <c r="B499" s="305" t="s">
        <v>374</v>
      </c>
      <c r="C499" s="306"/>
      <c r="D499" s="307"/>
      <c r="E499" s="308"/>
      <c r="F499" s="309"/>
      <c r="G499" s="310"/>
      <c r="H499" s="189"/>
      <c r="I499" s="189"/>
      <c r="J499" s="189"/>
      <c r="K499" s="189"/>
      <c r="L499" s="190"/>
      <c r="M499" s="207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 t="s">
        <v>198</v>
      </c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165"/>
      <c r="AR499" s="165"/>
      <c r="AS499" s="165"/>
      <c r="AT499" s="165"/>
      <c r="AU499" s="165"/>
      <c r="AV499" s="165"/>
      <c r="AW499" s="165"/>
      <c r="AX499" s="165"/>
      <c r="AY499" s="165"/>
      <c r="AZ499" s="165"/>
      <c r="BA499" s="165"/>
      <c r="BB499" s="165"/>
      <c r="BC499" s="165"/>
      <c r="BD499" s="165"/>
      <c r="BE499" s="165"/>
      <c r="BF499" s="165"/>
      <c r="BG499" s="165"/>
      <c r="BH499" s="165"/>
    </row>
    <row r="500" spans="1:60" outlineLevel="1" x14ac:dyDescent="0.2">
      <c r="A500" s="204"/>
      <c r="B500" s="305" t="s">
        <v>375</v>
      </c>
      <c r="C500" s="306"/>
      <c r="D500" s="307"/>
      <c r="E500" s="308"/>
      <c r="F500" s="309"/>
      <c r="G500" s="310"/>
      <c r="H500" s="189"/>
      <c r="I500" s="189"/>
      <c r="J500" s="189"/>
      <c r="K500" s="189"/>
      <c r="L500" s="190"/>
      <c r="M500" s="207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>
        <v>1</v>
      </c>
      <c r="AD500" s="165"/>
      <c r="AE500" s="165"/>
      <c r="AF500" s="165"/>
      <c r="AG500" s="165"/>
      <c r="AH500" s="165"/>
      <c r="AI500" s="165"/>
      <c r="AJ500" s="165"/>
      <c r="AK500" s="165"/>
      <c r="AL500" s="165"/>
      <c r="AM500" s="165"/>
      <c r="AN500" s="165"/>
      <c r="AO500" s="165"/>
      <c r="AP500" s="165"/>
      <c r="AQ500" s="165"/>
      <c r="AR500" s="165"/>
      <c r="AS500" s="165"/>
      <c r="AT500" s="165"/>
      <c r="AU500" s="165"/>
      <c r="AV500" s="165"/>
      <c r="AW500" s="165"/>
      <c r="AX500" s="165"/>
      <c r="AY500" s="165"/>
      <c r="AZ500" s="165"/>
      <c r="BA500" s="165"/>
      <c r="BB500" s="165"/>
      <c r="BC500" s="165"/>
      <c r="BD500" s="165"/>
      <c r="BE500" s="165"/>
      <c r="BF500" s="165"/>
      <c r="BG500" s="165"/>
      <c r="BH500" s="165"/>
    </row>
    <row r="501" spans="1:60" outlineLevel="1" x14ac:dyDescent="0.2">
      <c r="A501" s="205">
        <v>135</v>
      </c>
      <c r="B501" s="176" t="s">
        <v>376</v>
      </c>
      <c r="C501" s="242" t="s">
        <v>1682</v>
      </c>
      <c r="D501" s="180" t="s">
        <v>191</v>
      </c>
      <c r="E501" s="184">
        <v>0.17</v>
      </c>
      <c r="F501" s="191"/>
      <c r="G501" s="189">
        <f>ROUND(E501*F501,2)</f>
        <v>0</v>
      </c>
      <c r="H501" s="189">
        <v>2.5249999999999999</v>
      </c>
      <c r="I501" s="189">
        <f>ROUND(E501*H501,2)</f>
        <v>0.43</v>
      </c>
      <c r="J501" s="189">
        <v>0</v>
      </c>
      <c r="K501" s="189">
        <f>ROUND(E501*J501,2)</f>
        <v>0</v>
      </c>
      <c r="L501" s="190" t="s">
        <v>218</v>
      </c>
      <c r="M501" s="207" t="s">
        <v>193</v>
      </c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 t="s">
        <v>194</v>
      </c>
      <c r="AF501" s="165"/>
      <c r="AG501" s="165"/>
      <c r="AH501" s="165"/>
      <c r="AI501" s="165"/>
      <c r="AJ501" s="165"/>
      <c r="AK501" s="165"/>
      <c r="AL501" s="165"/>
      <c r="AM501" s="165">
        <v>21</v>
      </c>
      <c r="AN501" s="165"/>
      <c r="AO501" s="165"/>
      <c r="AP501" s="165"/>
      <c r="AQ501" s="165"/>
      <c r="AR501" s="165"/>
      <c r="AS501" s="165"/>
      <c r="AT501" s="165"/>
      <c r="AU501" s="165"/>
      <c r="AV501" s="165"/>
      <c r="AW501" s="165"/>
      <c r="AX501" s="165"/>
      <c r="AY501" s="165"/>
      <c r="AZ501" s="165"/>
      <c r="BA501" s="165"/>
      <c r="BB501" s="165"/>
      <c r="BC501" s="165"/>
      <c r="BD501" s="165"/>
      <c r="BE501" s="165"/>
      <c r="BF501" s="165"/>
      <c r="BG501" s="165"/>
      <c r="BH501" s="165"/>
    </row>
    <row r="502" spans="1:60" outlineLevel="1" x14ac:dyDescent="0.2">
      <c r="A502" s="204"/>
      <c r="B502" s="177"/>
      <c r="C502" s="201" t="s">
        <v>377</v>
      </c>
      <c r="D502" s="181"/>
      <c r="E502" s="185">
        <v>0.17</v>
      </c>
      <c r="F502" s="189"/>
      <c r="G502" s="189"/>
      <c r="H502" s="189"/>
      <c r="I502" s="189"/>
      <c r="J502" s="189"/>
      <c r="K502" s="189"/>
      <c r="L502" s="190"/>
      <c r="M502" s="207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  <c r="AK502" s="165"/>
      <c r="AL502" s="165"/>
      <c r="AM502" s="165"/>
      <c r="AN502" s="165"/>
      <c r="AO502" s="165"/>
      <c r="AP502" s="165"/>
      <c r="AQ502" s="165"/>
      <c r="AR502" s="165"/>
      <c r="AS502" s="165"/>
      <c r="AT502" s="165"/>
      <c r="AU502" s="165"/>
      <c r="AV502" s="165"/>
      <c r="AW502" s="165"/>
      <c r="AX502" s="165"/>
      <c r="AY502" s="165"/>
      <c r="AZ502" s="165"/>
      <c r="BA502" s="165"/>
      <c r="BB502" s="165"/>
      <c r="BC502" s="165"/>
      <c r="BD502" s="165"/>
      <c r="BE502" s="165"/>
      <c r="BF502" s="165"/>
      <c r="BG502" s="165"/>
      <c r="BH502" s="165"/>
    </row>
    <row r="503" spans="1:60" outlineLevel="1" x14ac:dyDescent="0.2">
      <c r="A503" s="204"/>
      <c r="B503" s="177"/>
      <c r="C503" s="300"/>
      <c r="D503" s="301"/>
      <c r="E503" s="302"/>
      <c r="F503" s="303"/>
      <c r="G503" s="304"/>
      <c r="H503" s="189"/>
      <c r="I503" s="189"/>
      <c r="J503" s="189"/>
      <c r="K503" s="189"/>
      <c r="L503" s="190"/>
      <c r="M503" s="207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165"/>
      <c r="AR503" s="165"/>
      <c r="AS503" s="165"/>
      <c r="AT503" s="165"/>
      <c r="AU503" s="165"/>
      <c r="AV503" s="165"/>
      <c r="AW503" s="165"/>
      <c r="AX503" s="165"/>
      <c r="AY503" s="165"/>
      <c r="AZ503" s="165"/>
      <c r="BA503" s="165"/>
      <c r="BB503" s="165"/>
      <c r="BC503" s="165"/>
      <c r="BD503" s="165"/>
      <c r="BE503" s="165"/>
      <c r="BF503" s="165"/>
      <c r="BG503" s="165"/>
      <c r="BH503" s="165"/>
    </row>
    <row r="504" spans="1:60" outlineLevel="1" x14ac:dyDescent="0.2">
      <c r="A504" s="204"/>
      <c r="B504" s="305" t="s">
        <v>373</v>
      </c>
      <c r="C504" s="306"/>
      <c r="D504" s="307"/>
      <c r="E504" s="308"/>
      <c r="F504" s="309"/>
      <c r="G504" s="310"/>
      <c r="H504" s="189"/>
      <c r="I504" s="189"/>
      <c r="J504" s="189"/>
      <c r="K504" s="189"/>
      <c r="L504" s="190"/>
      <c r="M504" s="207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>
        <v>0</v>
      </c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65"/>
      <c r="AN504" s="165"/>
      <c r="AO504" s="165"/>
      <c r="AP504" s="165"/>
      <c r="AQ504" s="165"/>
      <c r="AR504" s="165"/>
      <c r="AS504" s="165"/>
      <c r="AT504" s="165"/>
      <c r="AU504" s="165"/>
      <c r="AV504" s="165"/>
      <c r="AW504" s="165"/>
      <c r="AX504" s="165"/>
      <c r="AY504" s="165"/>
      <c r="AZ504" s="165"/>
      <c r="BA504" s="165"/>
      <c r="BB504" s="165"/>
      <c r="BC504" s="165"/>
      <c r="BD504" s="165"/>
      <c r="BE504" s="165"/>
      <c r="BF504" s="165"/>
      <c r="BG504" s="165"/>
      <c r="BH504" s="165"/>
    </row>
    <row r="505" spans="1:60" outlineLevel="1" x14ac:dyDescent="0.2">
      <c r="A505" s="204"/>
      <c r="B505" s="305" t="s">
        <v>374</v>
      </c>
      <c r="C505" s="306"/>
      <c r="D505" s="307"/>
      <c r="E505" s="308"/>
      <c r="F505" s="309"/>
      <c r="G505" s="310"/>
      <c r="H505" s="189"/>
      <c r="I505" s="189"/>
      <c r="J505" s="189"/>
      <c r="K505" s="189"/>
      <c r="L505" s="190"/>
      <c r="M505" s="207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 t="s">
        <v>198</v>
      </c>
      <c r="AF505" s="165"/>
      <c r="AG505" s="165"/>
      <c r="AH505" s="165"/>
      <c r="AI505" s="165"/>
      <c r="AJ505" s="165"/>
      <c r="AK505" s="165"/>
      <c r="AL505" s="165"/>
      <c r="AM505" s="165"/>
      <c r="AN505" s="165"/>
      <c r="AO505" s="165"/>
      <c r="AP505" s="165"/>
      <c r="AQ505" s="165"/>
      <c r="AR505" s="165"/>
      <c r="AS505" s="165"/>
      <c r="AT505" s="165"/>
      <c r="AU505" s="165"/>
      <c r="AV505" s="165"/>
      <c r="AW505" s="165"/>
      <c r="AX505" s="165"/>
      <c r="AY505" s="165"/>
      <c r="AZ505" s="165"/>
      <c r="BA505" s="165"/>
      <c r="BB505" s="165"/>
      <c r="BC505" s="165"/>
      <c r="BD505" s="165"/>
      <c r="BE505" s="165"/>
      <c r="BF505" s="165"/>
      <c r="BG505" s="165"/>
      <c r="BH505" s="165"/>
    </row>
    <row r="506" spans="1:60" outlineLevel="1" x14ac:dyDescent="0.2">
      <c r="A506" s="204"/>
      <c r="B506" s="305" t="s">
        <v>375</v>
      </c>
      <c r="C506" s="306"/>
      <c r="D506" s="307"/>
      <c r="E506" s="308"/>
      <c r="F506" s="309"/>
      <c r="G506" s="310"/>
      <c r="H506" s="189"/>
      <c r="I506" s="189"/>
      <c r="J506" s="189"/>
      <c r="K506" s="189"/>
      <c r="L506" s="190"/>
      <c r="M506" s="207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>
        <v>1</v>
      </c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65"/>
      <c r="AN506" s="165"/>
      <c r="AO506" s="165"/>
      <c r="AP506" s="165"/>
      <c r="AQ506" s="165"/>
      <c r="AR506" s="165"/>
      <c r="AS506" s="165"/>
      <c r="AT506" s="165"/>
      <c r="AU506" s="165"/>
      <c r="AV506" s="165"/>
      <c r="AW506" s="165"/>
      <c r="AX506" s="165"/>
      <c r="AY506" s="165"/>
      <c r="AZ506" s="165"/>
      <c r="BA506" s="165"/>
      <c r="BB506" s="165"/>
      <c r="BC506" s="165"/>
      <c r="BD506" s="165"/>
      <c r="BE506" s="165"/>
      <c r="BF506" s="165"/>
      <c r="BG506" s="165"/>
      <c r="BH506" s="165"/>
    </row>
    <row r="507" spans="1:60" outlineLevel="1" x14ac:dyDescent="0.2">
      <c r="A507" s="205">
        <v>136</v>
      </c>
      <c r="B507" s="176" t="s">
        <v>376</v>
      </c>
      <c r="C507" s="242" t="s">
        <v>1683</v>
      </c>
      <c r="D507" s="180" t="s">
        <v>191</v>
      </c>
      <c r="E507" s="184">
        <v>1.21</v>
      </c>
      <c r="F507" s="191"/>
      <c r="G507" s="189">
        <f>ROUND(E507*F507,2)</f>
        <v>0</v>
      </c>
      <c r="H507" s="189">
        <v>2.5249999999999999</v>
      </c>
      <c r="I507" s="189">
        <f>ROUND(E507*H507,2)</f>
        <v>3.06</v>
      </c>
      <c r="J507" s="189">
        <v>0</v>
      </c>
      <c r="K507" s="189">
        <f>ROUND(E507*J507,2)</f>
        <v>0</v>
      </c>
      <c r="L507" s="190" t="s">
        <v>218</v>
      </c>
      <c r="M507" s="207" t="s">
        <v>193</v>
      </c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 t="s">
        <v>194</v>
      </c>
      <c r="AF507" s="165"/>
      <c r="AG507" s="165"/>
      <c r="AH507" s="165"/>
      <c r="AI507" s="165"/>
      <c r="AJ507" s="165"/>
      <c r="AK507" s="165"/>
      <c r="AL507" s="165"/>
      <c r="AM507" s="165">
        <v>21</v>
      </c>
      <c r="AN507" s="165"/>
      <c r="AO507" s="165"/>
      <c r="AP507" s="165"/>
      <c r="AQ507" s="165"/>
      <c r="AR507" s="165"/>
      <c r="AS507" s="165"/>
      <c r="AT507" s="165"/>
      <c r="AU507" s="165"/>
      <c r="AV507" s="165"/>
      <c r="AW507" s="165"/>
      <c r="AX507" s="165"/>
      <c r="AY507" s="165"/>
      <c r="AZ507" s="165"/>
      <c r="BA507" s="165"/>
      <c r="BB507" s="165"/>
      <c r="BC507" s="165"/>
      <c r="BD507" s="165"/>
      <c r="BE507" s="165"/>
      <c r="BF507" s="165"/>
      <c r="BG507" s="165"/>
      <c r="BH507" s="165"/>
    </row>
    <row r="508" spans="1:60" outlineLevel="1" x14ac:dyDescent="0.2">
      <c r="A508" s="204"/>
      <c r="B508" s="177"/>
      <c r="C508" s="201" t="s">
        <v>378</v>
      </c>
      <c r="D508" s="181"/>
      <c r="E508" s="185">
        <v>1.21</v>
      </c>
      <c r="F508" s="189"/>
      <c r="G508" s="189"/>
      <c r="H508" s="189"/>
      <c r="I508" s="189"/>
      <c r="J508" s="189"/>
      <c r="K508" s="189"/>
      <c r="L508" s="190"/>
      <c r="M508" s="207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65"/>
      <c r="AN508" s="165"/>
      <c r="AO508" s="165"/>
      <c r="AP508" s="165"/>
      <c r="AQ508" s="165"/>
      <c r="AR508" s="165"/>
      <c r="AS508" s="165"/>
      <c r="AT508" s="165"/>
      <c r="AU508" s="165"/>
      <c r="AV508" s="165"/>
      <c r="AW508" s="165"/>
      <c r="AX508" s="165"/>
      <c r="AY508" s="165"/>
      <c r="AZ508" s="165"/>
      <c r="BA508" s="165"/>
      <c r="BB508" s="165"/>
      <c r="BC508" s="165"/>
      <c r="BD508" s="165"/>
      <c r="BE508" s="165"/>
      <c r="BF508" s="165"/>
      <c r="BG508" s="165"/>
      <c r="BH508" s="165"/>
    </row>
    <row r="509" spans="1:60" outlineLevel="1" x14ac:dyDescent="0.2">
      <c r="A509" s="204"/>
      <c r="B509" s="177"/>
      <c r="C509" s="300"/>
      <c r="D509" s="301"/>
      <c r="E509" s="302"/>
      <c r="F509" s="303"/>
      <c r="G509" s="304"/>
      <c r="H509" s="189"/>
      <c r="I509" s="189"/>
      <c r="J509" s="189"/>
      <c r="K509" s="189"/>
      <c r="L509" s="190"/>
      <c r="M509" s="207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65"/>
      <c r="AN509" s="165"/>
      <c r="AO509" s="165"/>
      <c r="AP509" s="165"/>
      <c r="AQ509" s="165"/>
      <c r="AR509" s="165"/>
      <c r="AS509" s="165"/>
      <c r="AT509" s="165"/>
      <c r="AU509" s="165"/>
      <c r="AV509" s="165"/>
      <c r="AW509" s="165"/>
      <c r="AX509" s="165"/>
      <c r="AY509" s="165"/>
      <c r="AZ509" s="165"/>
      <c r="BA509" s="165"/>
      <c r="BB509" s="165"/>
      <c r="BC509" s="165"/>
      <c r="BD509" s="165"/>
      <c r="BE509" s="165"/>
      <c r="BF509" s="165"/>
      <c r="BG509" s="165"/>
      <c r="BH509" s="165"/>
    </row>
    <row r="510" spans="1:60" outlineLevel="1" x14ac:dyDescent="0.2">
      <c r="A510" s="204"/>
      <c r="B510" s="305" t="s">
        <v>379</v>
      </c>
      <c r="C510" s="306"/>
      <c r="D510" s="307"/>
      <c r="E510" s="308"/>
      <c r="F510" s="309"/>
      <c r="G510" s="310"/>
      <c r="H510" s="189"/>
      <c r="I510" s="189"/>
      <c r="J510" s="189"/>
      <c r="K510" s="189"/>
      <c r="L510" s="190"/>
      <c r="M510" s="207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>
        <v>0</v>
      </c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65"/>
      <c r="AN510" s="165"/>
      <c r="AO510" s="165"/>
      <c r="AP510" s="165"/>
      <c r="AQ510" s="165"/>
      <c r="AR510" s="165"/>
      <c r="AS510" s="165"/>
      <c r="AT510" s="165"/>
      <c r="AU510" s="165"/>
      <c r="AV510" s="165"/>
      <c r="AW510" s="165"/>
      <c r="AX510" s="165"/>
      <c r="AY510" s="165"/>
      <c r="AZ510" s="165"/>
      <c r="BA510" s="165"/>
      <c r="BB510" s="165"/>
      <c r="BC510" s="165"/>
      <c r="BD510" s="165"/>
      <c r="BE510" s="165"/>
      <c r="BF510" s="165"/>
      <c r="BG510" s="165"/>
      <c r="BH510" s="165"/>
    </row>
    <row r="511" spans="1:60" outlineLevel="1" x14ac:dyDescent="0.2">
      <c r="A511" s="204"/>
      <c r="B511" s="305" t="s">
        <v>380</v>
      </c>
      <c r="C511" s="306"/>
      <c r="D511" s="307"/>
      <c r="E511" s="308"/>
      <c r="F511" s="309"/>
      <c r="G511" s="310"/>
      <c r="H511" s="189"/>
      <c r="I511" s="189"/>
      <c r="J511" s="189"/>
      <c r="K511" s="189"/>
      <c r="L511" s="190"/>
      <c r="M511" s="207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 t="s">
        <v>198</v>
      </c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165"/>
      <c r="AR511" s="165"/>
      <c r="AS511" s="165"/>
      <c r="AT511" s="165"/>
      <c r="AU511" s="165"/>
      <c r="AV511" s="165"/>
      <c r="AW511" s="165"/>
      <c r="AX511" s="165"/>
      <c r="AY511" s="165"/>
      <c r="AZ511" s="165"/>
      <c r="BA511" s="165"/>
      <c r="BB511" s="165"/>
      <c r="BC511" s="165"/>
      <c r="BD511" s="165"/>
      <c r="BE511" s="165"/>
      <c r="BF511" s="165"/>
      <c r="BG511" s="165"/>
      <c r="BH511" s="165"/>
    </row>
    <row r="512" spans="1:60" ht="22.5" outlineLevel="1" x14ac:dyDescent="0.2">
      <c r="A512" s="205">
        <v>137</v>
      </c>
      <c r="B512" s="176" t="s">
        <v>381</v>
      </c>
      <c r="C512" s="242" t="s">
        <v>1684</v>
      </c>
      <c r="D512" s="180" t="s">
        <v>214</v>
      </c>
      <c r="E512" s="184">
        <v>110.904</v>
      </c>
      <c r="F512" s="191"/>
      <c r="G512" s="189">
        <f>ROUND(E512*F512,2)</f>
        <v>0</v>
      </c>
      <c r="H512" s="189">
        <v>3.5699999999999998E-3</v>
      </c>
      <c r="I512" s="189">
        <f>ROUND(E512*H512,2)</f>
        <v>0.4</v>
      </c>
      <c r="J512" s="189">
        <v>0</v>
      </c>
      <c r="K512" s="189">
        <f>ROUND(E512*J512,2)</f>
        <v>0</v>
      </c>
      <c r="L512" s="190" t="s">
        <v>218</v>
      </c>
      <c r="M512" s="207" t="s">
        <v>193</v>
      </c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 t="s">
        <v>194</v>
      </c>
      <c r="AF512" s="165"/>
      <c r="AG512" s="165"/>
      <c r="AH512" s="165"/>
      <c r="AI512" s="165"/>
      <c r="AJ512" s="165"/>
      <c r="AK512" s="165"/>
      <c r="AL512" s="165"/>
      <c r="AM512" s="165">
        <v>21</v>
      </c>
      <c r="AN512" s="165"/>
      <c r="AO512" s="165"/>
      <c r="AP512" s="165"/>
      <c r="AQ512" s="165"/>
      <c r="AR512" s="165"/>
      <c r="AS512" s="165"/>
      <c r="AT512" s="165"/>
      <c r="AU512" s="165"/>
      <c r="AV512" s="165"/>
      <c r="AW512" s="165"/>
      <c r="AX512" s="165"/>
      <c r="AY512" s="165"/>
      <c r="AZ512" s="165"/>
      <c r="BA512" s="165"/>
      <c r="BB512" s="165"/>
      <c r="BC512" s="165"/>
      <c r="BD512" s="165"/>
      <c r="BE512" s="165"/>
      <c r="BF512" s="165"/>
      <c r="BG512" s="165"/>
      <c r="BH512" s="165"/>
    </row>
    <row r="513" spans="1:60" outlineLevel="1" x14ac:dyDescent="0.2">
      <c r="A513" s="204"/>
      <c r="B513" s="177"/>
      <c r="C513" s="201" t="s">
        <v>382</v>
      </c>
      <c r="D513" s="181"/>
      <c r="E513" s="185">
        <v>110.9</v>
      </c>
      <c r="F513" s="189"/>
      <c r="G513" s="189"/>
      <c r="H513" s="189"/>
      <c r="I513" s="189"/>
      <c r="J513" s="189"/>
      <c r="K513" s="189"/>
      <c r="L513" s="190"/>
      <c r="M513" s="207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165"/>
      <c r="AR513" s="165"/>
      <c r="AS513" s="165"/>
      <c r="AT513" s="165"/>
      <c r="AU513" s="165"/>
      <c r="AV513" s="165"/>
      <c r="AW513" s="165"/>
      <c r="AX513" s="165"/>
      <c r="AY513" s="165"/>
      <c r="AZ513" s="165"/>
      <c r="BA513" s="165"/>
      <c r="BB513" s="165"/>
      <c r="BC513" s="165"/>
      <c r="BD513" s="165"/>
      <c r="BE513" s="165"/>
      <c r="BF513" s="165"/>
      <c r="BG513" s="165"/>
      <c r="BH513" s="165"/>
    </row>
    <row r="514" spans="1:60" outlineLevel="1" x14ac:dyDescent="0.2">
      <c r="A514" s="204"/>
      <c r="B514" s="177"/>
      <c r="C514" s="300"/>
      <c r="D514" s="301"/>
      <c r="E514" s="302"/>
      <c r="F514" s="303"/>
      <c r="G514" s="304"/>
      <c r="H514" s="189"/>
      <c r="I514" s="189"/>
      <c r="J514" s="189"/>
      <c r="K514" s="189"/>
      <c r="L514" s="190"/>
      <c r="M514" s="207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165"/>
      <c r="AR514" s="165"/>
      <c r="AS514" s="165"/>
      <c r="AT514" s="165"/>
      <c r="AU514" s="165"/>
      <c r="AV514" s="165"/>
      <c r="AW514" s="165"/>
      <c r="AX514" s="165"/>
      <c r="AY514" s="165"/>
      <c r="AZ514" s="165"/>
      <c r="BA514" s="165"/>
      <c r="BB514" s="165"/>
      <c r="BC514" s="165"/>
      <c r="BD514" s="165"/>
      <c r="BE514" s="165"/>
      <c r="BF514" s="165"/>
      <c r="BG514" s="165"/>
      <c r="BH514" s="165"/>
    </row>
    <row r="515" spans="1:60" outlineLevel="1" x14ac:dyDescent="0.2">
      <c r="A515" s="204"/>
      <c r="B515" s="305" t="s">
        <v>373</v>
      </c>
      <c r="C515" s="306"/>
      <c r="D515" s="307"/>
      <c r="E515" s="308"/>
      <c r="F515" s="309"/>
      <c r="G515" s="310"/>
      <c r="H515" s="189"/>
      <c r="I515" s="189"/>
      <c r="J515" s="189"/>
      <c r="K515" s="189"/>
      <c r="L515" s="190"/>
      <c r="M515" s="207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>
        <v>0</v>
      </c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65"/>
      <c r="AN515" s="165"/>
      <c r="AO515" s="165"/>
      <c r="AP515" s="165"/>
      <c r="AQ515" s="165"/>
      <c r="AR515" s="165"/>
      <c r="AS515" s="165"/>
      <c r="AT515" s="165"/>
      <c r="AU515" s="165"/>
      <c r="AV515" s="165"/>
      <c r="AW515" s="165"/>
      <c r="AX515" s="165"/>
      <c r="AY515" s="165"/>
      <c r="AZ515" s="165"/>
      <c r="BA515" s="165"/>
      <c r="BB515" s="165"/>
      <c r="BC515" s="165"/>
      <c r="BD515" s="165"/>
      <c r="BE515" s="165"/>
      <c r="BF515" s="165"/>
      <c r="BG515" s="165"/>
      <c r="BH515" s="165"/>
    </row>
    <row r="516" spans="1:60" outlineLevel="1" x14ac:dyDescent="0.2">
      <c r="A516" s="204"/>
      <c r="B516" s="305" t="s">
        <v>374</v>
      </c>
      <c r="C516" s="306"/>
      <c r="D516" s="307"/>
      <c r="E516" s="308"/>
      <c r="F516" s="309"/>
      <c r="G516" s="310"/>
      <c r="H516" s="189"/>
      <c r="I516" s="189"/>
      <c r="J516" s="189"/>
      <c r="K516" s="189"/>
      <c r="L516" s="190"/>
      <c r="M516" s="207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 t="s">
        <v>198</v>
      </c>
      <c r="AF516" s="165"/>
      <c r="AG516" s="165"/>
      <c r="AH516" s="165"/>
      <c r="AI516" s="165"/>
      <c r="AJ516" s="165"/>
      <c r="AK516" s="165"/>
      <c r="AL516" s="165"/>
      <c r="AM516" s="165"/>
      <c r="AN516" s="165"/>
      <c r="AO516" s="165"/>
      <c r="AP516" s="165"/>
      <c r="AQ516" s="165"/>
      <c r="AR516" s="165"/>
      <c r="AS516" s="165"/>
      <c r="AT516" s="165"/>
      <c r="AU516" s="165"/>
      <c r="AV516" s="165"/>
      <c r="AW516" s="165"/>
      <c r="AX516" s="165"/>
      <c r="AY516" s="165"/>
      <c r="AZ516" s="165"/>
      <c r="BA516" s="165"/>
      <c r="BB516" s="165"/>
      <c r="BC516" s="165"/>
      <c r="BD516" s="165"/>
      <c r="BE516" s="165"/>
      <c r="BF516" s="165"/>
      <c r="BG516" s="165"/>
      <c r="BH516" s="165"/>
    </row>
    <row r="517" spans="1:60" outlineLevel="1" x14ac:dyDescent="0.2">
      <c r="A517" s="204"/>
      <c r="B517" s="305" t="s">
        <v>375</v>
      </c>
      <c r="C517" s="306"/>
      <c r="D517" s="307"/>
      <c r="E517" s="308"/>
      <c r="F517" s="309"/>
      <c r="G517" s="310"/>
      <c r="H517" s="189"/>
      <c r="I517" s="189"/>
      <c r="J517" s="189"/>
      <c r="K517" s="189"/>
      <c r="L517" s="190"/>
      <c r="M517" s="207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>
        <v>1</v>
      </c>
      <c r="AD517" s="165"/>
      <c r="AE517" s="165"/>
      <c r="AF517" s="165"/>
      <c r="AG517" s="165"/>
      <c r="AH517" s="165"/>
      <c r="AI517" s="165"/>
      <c r="AJ517" s="165"/>
      <c r="AK517" s="165"/>
      <c r="AL517" s="165"/>
      <c r="AM517" s="165"/>
      <c r="AN517" s="165"/>
      <c r="AO517" s="165"/>
      <c r="AP517" s="165"/>
      <c r="AQ517" s="165"/>
      <c r="AR517" s="165"/>
      <c r="AS517" s="165"/>
      <c r="AT517" s="165"/>
      <c r="AU517" s="165"/>
      <c r="AV517" s="165"/>
      <c r="AW517" s="165"/>
      <c r="AX517" s="165"/>
      <c r="AY517" s="165"/>
      <c r="AZ517" s="165"/>
      <c r="BA517" s="165"/>
      <c r="BB517" s="165"/>
      <c r="BC517" s="165"/>
      <c r="BD517" s="165"/>
      <c r="BE517" s="165"/>
      <c r="BF517" s="165"/>
      <c r="BG517" s="165"/>
      <c r="BH517" s="165"/>
    </row>
    <row r="518" spans="1:60" outlineLevel="1" x14ac:dyDescent="0.2">
      <c r="A518" s="205">
        <v>138</v>
      </c>
      <c r="B518" s="176" t="s">
        <v>376</v>
      </c>
      <c r="C518" s="242" t="s">
        <v>1685</v>
      </c>
      <c r="D518" s="180" t="s">
        <v>191</v>
      </c>
      <c r="E518" s="184">
        <v>1.21</v>
      </c>
      <c r="F518" s="191"/>
      <c r="G518" s="189">
        <f>ROUND(E518*F518,2)</f>
        <v>0</v>
      </c>
      <c r="H518" s="189">
        <v>2.5249999999999999</v>
      </c>
      <c r="I518" s="189">
        <f>ROUND(E518*H518,2)</f>
        <v>3.06</v>
      </c>
      <c r="J518" s="189">
        <v>0</v>
      </c>
      <c r="K518" s="189">
        <f>ROUND(E518*J518,2)</f>
        <v>0</v>
      </c>
      <c r="L518" s="190" t="s">
        <v>218</v>
      </c>
      <c r="M518" s="207" t="s">
        <v>193</v>
      </c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 t="s">
        <v>194</v>
      </c>
      <c r="AF518" s="165"/>
      <c r="AG518" s="165"/>
      <c r="AH518" s="165"/>
      <c r="AI518" s="165"/>
      <c r="AJ518" s="165"/>
      <c r="AK518" s="165"/>
      <c r="AL518" s="165"/>
      <c r="AM518" s="165">
        <v>21</v>
      </c>
      <c r="AN518" s="165"/>
      <c r="AO518" s="165"/>
      <c r="AP518" s="165"/>
      <c r="AQ518" s="165"/>
      <c r="AR518" s="165"/>
      <c r="AS518" s="165"/>
      <c r="AT518" s="165"/>
      <c r="AU518" s="165"/>
      <c r="AV518" s="165"/>
      <c r="AW518" s="165"/>
      <c r="AX518" s="165"/>
      <c r="AY518" s="165"/>
      <c r="AZ518" s="165"/>
      <c r="BA518" s="165"/>
      <c r="BB518" s="165"/>
      <c r="BC518" s="165"/>
      <c r="BD518" s="165"/>
      <c r="BE518" s="165"/>
      <c r="BF518" s="165"/>
      <c r="BG518" s="165"/>
      <c r="BH518" s="165"/>
    </row>
    <row r="519" spans="1:60" outlineLevel="1" x14ac:dyDescent="0.2">
      <c r="A519" s="204"/>
      <c r="B519" s="177"/>
      <c r="C519" s="201" t="s">
        <v>378</v>
      </c>
      <c r="D519" s="181"/>
      <c r="E519" s="185">
        <v>1.21</v>
      </c>
      <c r="F519" s="189"/>
      <c r="G519" s="189"/>
      <c r="H519" s="189"/>
      <c r="I519" s="189"/>
      <c r="J519" s="189"/>
      <c r="K519" s="189"/>
      <c r="L519" s="190"/>
      <c r="M519" s="207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  <c r="AN519" s="165"/>
      <c r="AO519" s="165"/>
      <c r="AP519" s="165"/>
      <c r="AQ519" s="165"/>
      <c r="AR519" s="165"/>
      <c r="AS519" s="165"/>
      <c r="AT519" s="165"/>
      <c r="AU519" s="165"/>
      <c r="AV519" s="165"/>
      <c r="AW519" s="165"/>
      <c r="AX519" s="165"/>
      <c r="AY519" s="165"/>
      <c r="AZ519" s="165"/>
      <c r="BA519" s="165"/>
      <c r="BB519" s="165"/>
      <c r="BC519" s="165"/>
      <c r="BD519" s="165"/>
      <c r="BE519" s="165"/>
      <c r="BF519" s="165"/>
      <c r="BG519" s="165"/>
      <c r="BH519" s="165"/>
    </row>
    <row r="520" spans="1:60" outlineLevel="1" x14ac:dyDescent="0.2">
      <c r="A520" s="204"/>
      <c r="B520" s="177"/>
      <c r="C520" s="300"/>
      <c r="D520" s="301"/>
      <c r="E520" s="302"/>
      <c r="F520" s="303"/>
      <c r="G520" s="304"/>
      <c r="H520" s="189"/>
      <c r="I520" s="189"/>
      <c r="J520" s="189"/>
      <c r="K520" s="189"/>
      <c r="L520" s="190"/>
      <c r="M520" s="207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  <c r="AK520" s="165"/>
      <c r="AL520" s="165"/>
      <c r="AM520" s="165"/>
      <c r="AN520" s="165"/>
      <c r="AO520" s="165"/>
      <c r="AP520" s="165"/>
      <c r="AQ520" s="165"/>
      <c r="AR520" s="165"/>
      <c r="AS520" s="165"/>
      <c r="AT520" s="165"/>
      <c r="AU520" s="165"/>
      <c r="AV520" s="165"/>
      <c r="AW520" s="165"/>
      <c r="AX520" s="165"/>
      <c r="AY520" s="165"/>
      <c r="AZ520" s="165"/>
      <c r="BA520" s="165"/>
      <c r="BB520" s="165"/>
      <c r="BC520" s="165"/>
      <c r="BD520" s="165"/>
      <c r="BE520" s="165"/>
      <c r="BF520" s="165"/>
      <c r="BG520" s="165"/>
      <c r="BH520" s="165"/>
    </row>
    <row r="521" spans="1:60" outlineLevel="1" x14ac:dyDescent="0.2">
      <c r="A521" s="204"/>
      <c r="B521" s="305" t="s">
        <v>379</v>
      </c>
      <c r="C521" s="306"/>
      <c r="D521" s="307"/>
      <c r="E521" s="308"/>
      <c r="F521" s="309"/>
      <c r="G521" s="310"/>
      <c r="H521" s="189"/>
      <c r="I521" s="189"/>
      <c r="J521" s="189"/>
      <c r="K521" s="189"/>
      <c r="L521" s="190"/>
      <c r="M521" s="207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>
        <v>0</v>
      </c>
      <c r="AD521" s="165"/>
      <c r="AE521" s="165"/>
      <c r="AF521" s="165"/>
      <c r="AG521" s="165"/>
      <c r="AH521" s="165"/>
      <c r="AI521" s="165"/>
      <c r="AJ521" s="165"/>
      <c r="AK521" s="165"/>
      <c r="AL521" s="165"/>
      <c r="AM521" s="165"/>
      <c r="AN521" s="165"/>
      <c r="AO521" s="165"/>
      <c r="AP521" s="165"/>
      <c r="AQ521" s="165"/>
      <c r="AR521" s="165"/>
      <c r="AS521" s="165"/>
      <c r="AT521" s="165"/>
      <c r="AU521" s="165"/>
      <c r="AV521" s="165"/>
      <c r="AW521" s="165"/>
      <c r="AX521" s="165"/>
      <c r="AY521" s="165"/>
      <c r="AZ521" s="165"/>
      <c r="BA521" s="165"/>
      <c r="BB521" s="165"/>
      <c r="BC521" s="165"/>
      <c r="BD521" s="165"/>
      <c r="BE521" s="165"/>
      <c r="BF521" s="165"/>
      <c r="BG521" s="165"/>
      <c r="BH521" s="165"/>
    </row>
    <row r="522" spans="1:60" outlineLevel="1" x14ac:dyDescent="0.2">
      <c r="A522" s="204"/>
      <c r="B522" s="305" t="s">
        <v>380</v>
      </c>
      <c r="C522" s="306"/>
      <c r="D522" s="307"/>
      <c r="E522" s="308"/>
      <c r="F522" s="309"/>
      <c r="G522" s="310"/>
      <c r="H522" s="189"/>
      <c r="I522" s="189"/>
      <c r="J522" s="189"/>
      <c r="K522" s="189"/>
      <c r="L522" s="190"/>
      <c r="M522" s="207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 t="s">
        <v>198</v>
      </c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5"/>
      <c r="AV522" s="165"/>
      <c r="AW522" s="165"/>
      <c r="AX522" s="165"/>
      <c r="AY522" s="165"/>
      <c r="AZ522" s="165"/>
      <c r="BA522" s="165"/>
      <c r="BB522" s="165"/>
      <c r="BC522" s="165"/>
      <c r="BD522" s="165"/>
      <c r="BE522" s="165"/>
      <c r="BF522" s="165"/>
      <c r="BG522" s="165"/>
      <c r="BH522" s="165"/>
    </row>
    <row r="523" spans="1:60" ht="22.5" outlineLevel="1" x14ac:dyDescent="0.2">
      <c r="A523" s="205">
        <v>139</v>
      </c>
      <c r="B523" s="176" t="s">
        <v>381</v>
      </c>
      <c r="C523" s="242" t="s">
        <v>1686</v>
      </c>
      <c r="D523" s="180" t="s">
        <v>214</v>
      </c>
      <c r="E523" s="184">
        <v>53.526000000000003</v>
      </c>
      <c r="F523" s="191"/>
      <c r="G523" s="189">
        <f>ROUND(E523*F523,2)</f>
        <v>0</v>
      </c>
      <c r="H523" s="189">
        <v>3.5699999999999998E-3</v>
      </c>
      <c r="I523" s="189">
        <f>ROUND(E523*H523,2)</f>
        <v>0.19</v>
      </c>
      <c r="J523" s="189">
        <v>0</v>
      </c>
      <c r="K523" s="189">
        <f>ROUND(E523*J523,2)</f>
        <v>0</v>
      </c>
      <c r="L523" s="190" t="s">
        <v>218</v>
      </c>
      <c r="M523" s="207" t="s">
        <v>193</v>
      </c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 t="s">
        <v>194</v>
      </c>
      <c r="AF523" s="165"/>
      <c r="AG523" s="165"/>
      <c r="AH523" s="165"/>
      <c r="AI523" s="165"/>
      <c r="AJ523" s="165"/>
      <c r="AK523" s="165"/>
      <c r="AL523" s="165"/>
      <c r="AM523" s="165">
        <v>21</v>
      </c>
      <c r="AN523" s="165"/>
      <c r="AO523" s="165"/>
      <c r="AP523" s="165"/>
      <c r="AQ523" s="165"/>
      <c r="AR523" s="165"/>
      <c r="AS523" s="165"/>
      <c r="AT523" s="165"/>
      <c r="AU523" s="165"/>
      <c r="AV523" s="165"/>
      <c r="AW523" s="165"/>
      <c r="AX523" s="165"/>
      <c r="AY523" s="165"/>
      <c r="AZ523" s="165"/>
      <c r="BA523" s="165"/>
      <c r="BB523" s="165"/>
      <c r="BC523" s="165"/>
      <c r="BD523" s="165"/>
      <c r="BE523" s="165"/>
      <c r="BF523" s="165"/>
      <c r="BG523" s="165"/>
      <c r="BH523" s="165"/>
    </row>
    <row r="524" spans="1:60" outlineLevel="1" x14ac:dyDescent="0.2">
      <c r="A524" s="204"/>
      <c r="B524" s="177"/>
      <c r="C524" s="201" t="s">
        <v>383</v>
      </c>
      <c r="D524" s="181"/>
      <c r="E524" s="185">
        <v>53.53</v>
      </c>
      <c r="F524" s="189"/>
      <c r="G524" s="189"/>
      <c r="H524" s="189"/>
      <c r="I524" s="189"/>
      <c r="J524" s="189"/>
      <c r="K524" s="189"/>
      <c r="L524" s="190"/>
      <c r="M524" s="207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5"/>
      <c r="AV524" s="165"/>
      <c r="AW524" s="165"/>
      <c r="AX524" s="165"/>
      <c r="AY524" s="165"/>
      <c r="AZ524" s="165"/>
      <c r="BA524" s="165"/>
      <c r="BB524" s="165"/>
      <c r="BC524" s="165"/>
      <c r="BD524" s="165"/>
      <c r="BE524" s="165"/>
      <c r="BF524" s="165"/>
      <c r="BG524" s="165"/>
      <c r="BH524" s="165"/>
    </row>
    <row r="525" spans="1:60" outlineLevel="1" x14ac:dyDescent="0.2">
      <c r="A525" s="204"/>
      <c r="B525" s="177"/>
      <c r="C525" s="300"/>
      <c r="D525" s="301"/>
      <c r="E525" s="302"/>
      <c r="F525" s="303"/>
      <c r="G525" s="304"/>
      <c r="H525" s="189"/>
      <c r="I525" s="189"/>
      <c r="J525" s="189"/>
      <c r="K525" s="189"/>
      <c r="L525" s="190"/>
      <c r="M525" s="207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165"/>
      <c r="AR525" s="165"/>
      <c r="AS525" s="165"/>
      <c r="AT525" s="165"/>
      <c r="AU525" s="165"/>
      <c r="AV525" s="165"/>
      <c r="AW525" s="165"/>
      <c r="AX525" s="165"/>
      <c r="AY525" s="165"/>
      <c r="AZ525" s="165"/>
      <c r="BA525" s="165"/>
      <c r="BB525" s="165"/>
      <c r="BC525" s="165"/>
      <c r="BD525" s="165"/>
      <c r="BE525" s="165"/>
      <c r="BF525" s="165"/>
      <c r="BG525" s="165"/>
      <c r="BH525" s="165"/>
    </row>
    <row r="526" spans="1:60" ht="22.5" outlineLevel="1" x14ac:dyDescent="0.2">
      <c r="A526" s="205">
        <v>140</v>
      </c>
      <c r="B526" s="176" t="s">
        <v>381</v>
      </c>
      <c r="C526" s="242" t="s">
        <v>1687</v>
      </c>
      <c r="D526" s="180" t="s">
        <v>214</v>
      </c>
      <c r="E526" s="184">
        <v>78.186000000000007</v>
      </c>
      <c r="F526" s="191"/>
      <c r="G526" s="189">
        <f>ROUND(E526*F526,2)</f>
        <v>0</v>
      </c>
      <c r="H526" s="189">
        <v>3.5699999999999998E-3</v>
      </c>
      <c r="I526" s="189">
        <f>ROUND(E526*H526,2)</f>
        <v>0.28000000000000003</v>
      </c>
      <c r="J526" s="189">
        <v>0</v>
      </c>
      <c r="K526" s="189">
        <f>ROUND(E526*J526,2)</f>
        <v>0</v>
      </c>
      <c r="L526" s="190" t="s">
        <v>218</v>
      </c>
      <c r="M526" s="207" t="s">
        <v>193</v>
      </c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 t="s">
        <v>194</v>
      </c>
      <c r="AF526" s="165"/>
      <c r="AG526" s="165"/>
      <c r="AH526" s="165"/>
      <c r="AI526" s="165"/>
      <c r="AJ526" s="165"/>
      <c r="AK526" s="165"/>
      <c r="AL526" s="165"/>
      <c r="AM526" s="165">
        <v>21</v>
      </c>
      <c r="AN526" s="165"/>
      <c r="AO526" s="165"/>
      <c r="AP526" s="165"/>
      <c r="AQ526" s="165"/>
      <c r="AR526" s="165"/>
      <c r="AS526" s="165"/>
      <c r="AT526" s="165"/>
      <c r="AU526" s="165"/>
      <c r="AV526" s="165"/>
      <c r="AW526" s="165"/>
      <c r="AX526" s="165"/>
      <c r="AY526" s="165"/>
      <c r="AZ526" s="165"/>
      <c r="BA526" s="165"/>
      <c r="BB526" s="165"/>
      <c r="BC526" s="165"/>
      <c r="BD526" s="165"/>
      <c r="BE526" s="165"/>
      <c r="BF526" s="165"/>
      <c r="BG526" s="165"/>
      <c r="BH526" s="165"/>
    </row>
    <row r="527" spans="1:60" outlineLevel="1" x14ac:dyDescent="0.2">
      <c r="A527" s="204"/>
      <c r="B527" s="177"/>
      <c r="C527" s="201" t="s">
        <v>384</v>
      </c>
      <c r="D527" s="181"/>
      <c r="E527" s="185">
        <v>78.19</v>
      </c>
      <c r="F527" s="189"/>
      <c r="G527" s="189"/>
      <c r="H527" s="189"/>
      <c r="I527" s="189"/>
      <c r="J527" s="189"/>
      <c r="K527" s="189"/>
      <c r="L527" s="190"/>
      <c r="M527" s="207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  <c r="AN527" s="165"/>
      <c r="AO527" s="165"/>
      <c r="AP527" s="165"/>
      <c r="AQ527" s="165"/>
      <c r="AR527" s="165"/>
      <c r="AS527" s="165"/>
      <c r="AT527" s="165"/>
      <c r="AU527" s="165"/>
      <c r="AV527" s="165"/>
      <c r="AW527" s="165"/>
      <c r="AX527" s="165"/>
      <c r="AY527" s="165"/>
      <c r="AZ527" s="165"/>
      <c r="BA527" s="165"/>
      <c r="BB527" s="165"/>
      <c r="BC527" s="165"/>
      <c r="BD527" s="165"/>
      <c r="BE527" s="165"/>
      <c r="BF527" s="165"/>
      <c r="BG527" s="165"/>
      <c r="BH527" s="165"/>
    </row>
    <row r="528" spans="1:60" outlineLevel="1" x14ac:dyDescent="0.2">
      <c r="A528" s="204"/>
      <c r="B528" s="177"/>
      <c r="C528" s="300"/>
      <c r="D528" s="301"/>
      <c r="E528" s="302"/>
      <c r="F528" s="303"/>
      <c r="G528" s="304"/>
      <c r="H528" s="189"/>
      <c r="I528" s="189"/>
      <c r="J528" s="189"/>
      <c r="K528" s="189"/>
      <c r="L528" s="190"/>
      <c r="M528" s="207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165"/>
      <c r="AR528" s="165"/>
      <c r="AS528" s="165"/>
      <c r="AT528" s="165"/>
      <c r="AU528" s="165"/>
      <c r="AV528" s="165"/>
      <c r="AW528" s="165"/>
      <c r="AX528" s="165"/>
      <c r="AY528" s="165"/>
      <c r="AZ528" s="165"/>
      <c r="BA528" s="165"/>
      <c r="BB528" s="165"/>
      <c r="BC528" s="165"/>
      <c r="BD528" s="165"/>
      <c r="BE528" s="165"/>
      <c r="BF528" s="165"/>
      <c r="BG528" s="165"/>
      <c r="BH528" s="165"/>
    </row>
    <row r="529" spans="1:60" outlineLevel="1" x14ac:dyDescent="0.2">
      <c r="A529" s="204"/>
      <c r="B529" s="305" t="s">
        <v>385</v>
      </c>
      <c r="C529" s="306"/>
      <c r="D529" s="307"/>
      <c r="E529" s="308"/>
      <c r="F529" s="309"/>
      <c r="G529" s="310"/>
      <c r="H529" s="189"/>
      <c r="I529" s="189"/>
      <c r="J529" s="189"/>
      <c r="K529" s="189"/>
      <c r="L529" s="190"/>
      <c r="M529" s="207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>
        <v>0</v>
      </c>
      <c r="AD529" s="165"/>
      <c r="AE529" s="165"/>
      <c r="AF529" s="165"/>
      <c r="AG529" s="165"/>
      <c r="AH529" s="165"/>
      <c r="AI529" s="165"/>
      <c r="AJ529" s="165"/>
      <c r="AK529" s="165"/>
      <c r="AL529" s="165"/>
      <c r="AM529" s="165"/>
      <c r="AN529" s="165"/>
      <c r="AO529" s="165"/>
      <c r="AP529" s="165"/>
      <c r="AQ529" s="165"/>
      <c r="AR529" s="165"/>
      <c r="AS529" s="165"/>
      <c r="AT529" s="165"/>
      <c r="AU529" s="165"/>
      <c r="AV529" s="165"/>
      <c r="AW529" s="165"/>
      <c r="AX529" s="165"/>
      <c r="AY529" s="165"/>
      <c r="AZ529" s="165"/>
      <c r="BA529" s="165"/>
      <c r="BB529" s="165"/>
      <c r="BC529" s="165"/>
      <c r="BD529" s="165"/>
      <c r="BE529" s="165"/>
      <c r="BF529" s="165"/>
      <c r="BG529" s="165"/>
      <c r="BH529" s="165"/>
    </row>
    <row r="530" spans="1:60" outlineLevel="1" x14ac:dyDescent="0.2">
      <c r="A530" s="204"/>
      <c r="B530" s="305" t="s">
        <v>386</v>
      </c>
      <c r="C530" s="306"/>
      <c r="D530" s="307"/>
      <c r="E530" s="308"/>
      <c r="F530" s="309"/>
      <c r="G530" s="310"/>
      <c r="H530" s="189"/>
      <c r="I530" s="189"/>
      <c r="J530" s="189"/>
      <c r="K530" s="189"/>
      <c r="L530" s="190"/>
      <c r="M530" s="207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 t="s">
        <v>198</v>
      </c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165"/>
      <c r="AR530" s="165"/>
      <c r="AS530" s="165"/>
      <c r="AT530" s="165"/>
      <c r="AU530" s="165"/>
      <c r="AV530" s="165"/>
      <c r="AW530" s="165"/>
      <c r="AX530" s="165"/>
      <c r="AY530" s="165"/>
      <c r="AZ530" s="165"/>
      <c r="BA530" s="165"/>
      <c r="BB530" s="165"/>
      <c r="BC530" s="165"/>
      <c r="BD530" s="165"/>
      <c r="BE530" s="165"/>
      <c r="BF530" s="165"/>
      <c r="BG530" s="165"/>
      <c r="BH530" s="165"/>
    </row>
    <row r="531" spans="1:60" outlineLevel="1" x14ac:dyDescent="0.2">
      <c r="A531" s="205">
        <v>141</v>
      </c>
      <c r="B531" s="176" t="s">
        <v>387</v>
      </c>
      <c r="C531" s="242" t="s">
        <v>1688</v>
      </c>
      <c r="D531" s="180" t="s">
        <v>214</v>
      </c>
      <c r="E531" s="184">
        <v>369.68</v>
      </c>
      <c r="F531" s="191"/>
      <c r="G531" s="189">
        <f>ROUND(E531*F531,2)</f>
        <v>0</v>
      </c>
      <c r="H531" s="189">
        <v>0.12625</v>
      </c>
      <c r="I531" s="189">
        <f>ROUND(E531*H531,2)</f>
        <v>46.67</v>
      </c>
      <c r="J531" s="189">
        <v>0</v>
      </c>
      <c r="K531" s="189">
        <f>ROUND(E531*J531,2)</f>
        <v>0</v>
      </c>
      <c r="L531" s="190" t="s">
        <v>192</v>
      </c>
      <c r="M531" s="207" t="s">
        <v>193</v>
      </c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 t="s">
        <v>194</v>
      </c>
      <c r="AF531" s="165"/>
      <c r="AG531" s="165"/>
      <c r="AH531" s="165"/>
      <c r="AI531" s="165"/>
      <c r="AJ531" s="165"/>
      <c r="AK531" s="165"/>
      <c r="AL531" s="165"/>
      <c r="AM531" s="165">
        <v>21</v>
      </c>
      <c r="AN531" s="165"/>
      <c r="AO531" s="165"/>
      <c r="AP531" s="165"/>
      <c r="AQ531" s="165"/>
      <c r="AR531" s="165"/>
      <c r="AS531" s="165"/>
      <c r="AT531" s="165"/>
      <c r="AU531" s="165"/>
      <c r="AV531" s="165"/>
      <c r="AW531" s="165"/>
      <c r="AX531" s="165"/>
      <c r="AY531" s="165"/>
      <c r="AZ531" s="165"/>
      <c r="BA531" s="165"/>
      <c r="BB531" s="165"/>
      <c r="BC531" s="165"/>
      <c r="BD531" s="165"/>
      <c r="BE531" s="165"/>
      <c r="BF531" s="165"/>
      <c r="BG531" s="165"/>
      <c r="BH531" s="165"/>
    </row>
    <row r="532" spans="1:60" outlineLevel="1" x14ac:dyDescent="0.2">
      <c r="A532" s="204"/>
      <c r="B532" s="177"/>
      <c r="C532" s="300"/>
      <c r="D532" s="301"/>
      <c r="E532" s="302"/>
      <c r="F532" s="303"/>
      <c r="G532" s="304"/>
      <c r="H532" s="189"/>
      <c r="I532" s="189"/>
      <c r="J532" s="189"/>
      <c r="K532" s="189"/>
      <c r="L532" s="190"/>
      <c r="M532" s="207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165"/>
      <c r="AR532" s="165"/>
      <c r="AS532" s="165"/>
      <c r="AT532" s="165"/>
      <c r="AU532" s="165"/>
      <c r="AV532" s="165"/>
      <c r="AW532" s="165"/>
      <c r="AX532" s="165"/>
      <c r="AY532" s="165"/>
      <c r="AZ532" s="165"/>
      <c r="BA532" s="165"/>
      <c r="BB532" s="165"/>
      <c r="BC532" s="165"/>
      <c r="BD532" s="165"/>
      <c r="BE532" s="165"/>
      <c r="BF532" s="165"/>
      <c r="BG532" s="165"/>
      <c r="BH532" s="165"/>
    </row>
    <row r="533" spans="1:60" outlineLevel="1" x14ac:dyDescent="0.2">
      <c r="A533" s="204"/>
      <c r="B533" s="305" t="s">
        <v>379</v>
      </c>
      <c r="C533" s="306"/>
      <c r="D533" s="307"/>
      <c r="E533" s="308"/>
      <c r="F533" s="309"/>
      <c r="G533" s="310"/>
      <c r="H533" s="189"/>
      <c r="I533" s="189"/>
      <c r="J533" s="189"/>
      <c r="K533" s="189"/>
      <c r="L533" s="190"/>
      <c r="M533" s="207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>
        <v>0</v>
      </c>
      <c r="AD533" s="165"/>
      <c r="AE533" s="165"/>
      <c r="AF533" s="165"/>
      <c r="AG533" s="165"/>
      <c r="AH533" s="165"/>
      <c r="AI533" s="165"/>
      <c r="AJ533" s="165"/>
      <c r="AK533" s="165"/>
      <c r="AL533" s="165"/>
      <c r="AM533" s="165"/>
      <c r="AN533" s="165"/>
      <c r="AO533" s="165"/>
      <c r="AP533" s="165"/>
      <c r="AQ533" s="165"/>
      <c r="AR533" s="165"/>
      <c r="AS533" s="165"/>
      <c r="AT533" s="165"/>
      <c r="AU533" s="165"/>
      <c r="AV533" s="165"/>
      <c r="AW533" s="165"/>
      <c r="AX533" s="165"/>
      <c r="AY533" s="165"/>
      <c r="AZ533" s="165"/>
      <c r="BA533" s="165"/>
      <c r="BB533" s="165"/>
      <c r="BC533" s="165"/>
      <c r="BD533" s="165"/>
      <c r="BE533" s="165"/>
      <c r="BF533" s="165"/>
      <c r="BG533" s="165"/>
      <c r="BH533" s="165"/>
    </row>
    <row r="534" spans="1:60" outlineLevel="1" x14ac:dyDescent="0.2">
      <c r="A534" s="204"/>
      <c r="B534" s="305" t="s">
        <v>380</v>
      </c>
      <c r="C534" s="306"/>
      <c r="D534" s="307"/>
      <c r="E534" s="308"/>
      <c r="F534" s="309"/>
      <c r="G534" s="310"/>
      <c r="H534" s="189"/>
      <c r="I534" s="189"/>
      <c r="J534" s="189"/>
      <c r="K534" s="189"/>
      <c r="L534" s="190"/>
      <c r="M534" s="207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 t="s">
        <v>198</v>
      </c>
      <c r="AF534" s="165"/>
      <c r="AG534" s="165"/>
      <c r="AH534" s="165"/>
      <c r="AI534" s="165"/>
      <c r="AJ534" s="165"/>
      <c r="AK534" s="165"/>
      <c r="AL534" s="165"/>
      <c r="AM534" s="165"/>
      <c r="AN534" s="165"/>
      <c r="AO534" s="165"/>
      <c r="AP534" s="165"/>
      <c r="AQ534" s="165"/>
      <c r="AR534" s="165"/>
      <c r="AS534" s="165"/>
      <c r="AT534" s="165"/>
      <c r="AU534" s="165"/>
      <c r="AV534" s="165"/>
      <c r="AW534" s="165"/>
      <c r="AX534" s="165"/>
      <c r="AY534" s="165"/>
      <c r="AZ534" s="165"/>
      <c r="BA534" s="165"/>
      <c r="BB534" s="165"/>
      <c r="BC534" s="165"/>
      <c r="BD534" s="165"/>
      <c r="BE534" s="165"/>
      <c r="BF534" s="165"/>
      <c r="BG534" s="165"/>
      <c r="BH534" s="165"/>
    </row>
    <row r="535" spans="1:60" ht="22.5" outlineLevel="1" x14ac:dyDescent="0.2">
      <c r="A535" s="205">
        <v>142</v>
      </c>
      <c r="B535" s="176" t="s">
        <v>381</v>
      </c>
      <c r="C535" s="242" t="s">
        <v>1689</v>
      </c>
      <c r="D535" s="180" t="s">
        <v>214</v>
      </c>
      <c r="E535" s="184">
        <v>78.186000000000007</v>
      </c>
      <c r="F535" s="191"/>
      <c r="G535" s="189">
        <f>ROUND(E535*F535,2)</f>
        <v>0</v>
      </c>
      <c r="H535" s="189">
        <v>3.5699999999999998E-3</v>
      </c>
      <c r="I535" s="189">
        <f>ROUND(E535*H535,2)</f>
        <v>0.28000000000000003</v>
      </c>
      <c r="J535" s="189">
        <v>0</v>
      </c>
      <c r="K535" s="189">
        <f>ROUND(E535*J535,2)</f>
        <v>0</v>
      </c>
      <c r="L535" s="190" t="s">
        <v>218</v>
      </c>
      <c r="M535" s="207" t="s">
        <v>193</v>
      </c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 t="s">
        <v>194</v>
      </c>
      <c r="AF535" s="165"/>
      <c r="AG535" s="165"/>
      <c r="AH535" s="165"/>
      <c r="AI535" s="165"/>
      <c r="AJ535" s="165"/>
      <c r="AK535" s="165"/>
      <c r="AL535" s="165"/>
      <c r="AM535" s="165">
        <v>21</v>
      </c>
      <c r="AN535" s="165"/>
      <c r="AO535" s="165"/>
      <c r="AP535" s="165"/>
      <c r="AQ535" s="165"/>
      <c r="AR535" s="165"/>
      <c r="AS535" s="165"/>
      <c r="AT535" s="165"/>
      <c r="AU535" s="165"/>
      <c r="AV535" s="165"/>
      <c r="AW535" s="165"/>
      <c r="AX535" s="165"/>
      <c r="AY535" s="165"/>
      <c r="AZ535" s="165"/>
      <c r="BA535" s="165"/>
      <c r="BB535" s="165"/>
      <c r="BC535" s="165"/>
      <c r="BD535" s="165"/>
      <c r="BE535" s="165"/>
      <c r="BF535" s="165"/>
      <c r="BG535" s="165"/>
      <c r="BH535" s="165"/>
    </row>
    <row r="536" spans="1:60" outlineLevel="1" x14ac:dyDescent="0.2">
      <c r="A536" s="204"/>
      <c r="B536" s="177"/>
      <c r="C536" s="201" t="s">
        <v>384</v>
      </c>
      <c r="D536" s="181"/>
      <c r="E536" s="185">
        <v>78.19</v>
      </c>
      <c r="F536" s="189"/>
      <c r="G536" s="189"/>
      <c r="H536" s="189"/>
      <c r="I536" s="189"/>
      <c r="J536" s="189"/>
      <c r="K536" s="189"/>
      <c r="L536" s="190"/>
      <c r="M536" s="207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165"/>
      <c r="AR536" s="165"/>
      <c r="AS536" s="165"/>
      <c r="AT536" s="165"/>
      <c r="AU536" s="165"/>
      <c r="AV536" s="165"/>
      <c r="AW536" s="165"/>
      <c r="AX536" s="165"/>
      <c r="AY536" s="165"/>
      <c r="AZ536" s="165"/>
      <c r="BA536" s="165"/>
      <c r="BB536" s="165"/>
      <c r="BC536" s="165"/>
      <c r="BD536" s="165"/>
      <c r="BE536" s="165"/>
      <c r="BF536" s="165"/>
      <c r="BG536" s="165"/>
      <c r="BH536" s="165"/>
    </row>
    <row r="537" spans="1:60" outlineLevel="1" x14ac:dyDescent="0.2">
      <c r="A537" s="204"/>
      <c r="B537" s="177"/>
      <c r="C537" s="300"/>
      <c r="D537" s="301"/>
      <c r="E537" s="302"/>
      <c r="F537" s="303"/>
      <c r="G537" s="304"/>
      <c r="H537" s="189"/>
      <c r="I537" s="189"/>
      <c r="J537" s="189"/>
      <c r="K537" s="189"/>
      <c r="L537" s="190"/>
      <c r="M537" s="207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165"/>
      <c r="AR537" s="165"/>
      <c r="AS537" s="165"/>
      <c r="AT537" s="165"/>
      <c r="AU537" s="165"/>
      <c r="AV537" s="165"/>
      <c r="AW537" s="165"/>
      <c r="AX537" s="165"/>
      <c r="AY537" s="165"/>
      <c r="AZ537" s="165"/>
      <c r="BA537" s="165"/>
      <c r="BB537" s="165"/>
      <c r="BC537" s="165"/>
      <c r="BD537" s="165"/>
      <c r="BE537" s="165"/>
      <c r="BF537" s="165"/>
      <c r="BG537" s="165"/>
      <c r="BH537" s="165"/>
    </row>
    <row r="538" spans="1:60" outlineLevel="1" x14ac:dyDescent="0.2">
      <c r="A538" s="204"/>
      <c r="B538" s="305" t="s">
        <v>385</v>
      </c>
      <c r="C538" s="306"/>
      <c r="D538" s="307"/>
      <c r="E538" s="308"/>
      <c r="F538" s="309"/>
      <c r="G538" s="310"/>
      <c r="H538" s="189"/>
      <c r="I538" s="189"/>
      <c r="J538" s="189"/>
      <c r="K538" s="189"/>
      <c r="L538" s="190"/>
      <c r="M538" s="207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>
        <v>0</v>
      </c>
      <c r="AD538" s="165"/>
      <c r="AE538" s="165"/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165"/>
      <c r="AR538" s="165"/>
      <c r="AS538" s="165"/>
      <c r="AT538" s="165"/>
      <c r="AU538" s="165"/>
      <c r="AV538" s="165"/>
      <c r="AW538" s="165"/>
      <c r="AX538" s="165"/>
      <c r="AY538" s="165"/>
      <c r="AZ538" s="165"/>
      <c r="BA538" s="165"/>
      <c r="BB538" s="165"/>
      <c r="BC538" s="165"/>
      <c r="BD538" s="165"/>
      <c r="BE538" s="165"/>
      <c r="BF538" s="165"/>
      <c r="BG538" s="165"/>
      <c r="BH538" s="165"/>
    </row>
    <row r="539" spans="1:60" outlineLevel="1" x14ac:dyDescent="0.2">
      <c r="A539" s="204"/>
      <c r="B539" s="305" t="s">
        <v>386</v>
      </c>
      <c r="C539" s="306"/>
      <c r="D539" s="307"/>
      <c r="E539" s="308"/>
      <c r="F539" s="309"/>
      <c r="G539" s="310"/>
      <c r="H539" s="189"/>
      <c r="I539" s="189"/>
      <c r="J539" s="189"/>
      <c r="K539" s="189"/>
      <c r="L539" s="190"/>
      <c r="M539" s="207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 t="s">
        <v>198</v>
      </c>
      <c r="AF539" s="165"/>
      <c r="AG539" s="165"/>
      <c r="AH539" s="165"/>
      <c r="AI539" s="165"/>
      <c r="AJ539" s="165"/>
      <c r="AK539" s="165"/>
      <c r="AL539" s="165"/>
      <c r="AM539" s="165"/>
      <c r="AN539" s="165"/>
      <c r="AO539" s="165"/>
      <c r="AP539" s="165"/>
      <c r="AQ539" s="165"/>
      <c r="AR539" s="165"/>
      <c r="AS539" s="165"/>
      <c r="AT539" s="165"/>
      <c r="AU539" s="165"/>
      <c r="AV539" s="165"/>
      <c r="AW539" s="165"/>
      <c r="AX539" s="165"/>
      <c r="AY539" s="165"/>
      <c r="AZ539" s="165"/>
      <c r="BA539" s="165"/>
      <c r="BB539" s="165"/>
      <c r="BC539" s="165"/>
      <c r="BD539" s="165"/>
      <c r="BE539" s="165"/>
      <c r="BF539" s="165"/>
      <c r="BG539" s="165"/>
      <c r="BH539" s="165"/>
    </row>
    <row r="540" spans="1:60" outlineLevel="1" x14ac:dyDescent="0.2">
      <c r="A540" s="205">
        <v>143</v>
      </c>
      <c r="B540" s="176" t="s">
        <v>387</v>
      </c>
      <c r="C540" s="242" t="s">
        <v>1690</v>
      </c>
      <c r="D540" s="180" t="s">
        <v>214</v>
      </c>
      <c r="E540" s="184">
        <v>178.42</v>
      </c>
      <c r="F540" s="191"/>
      <c r="G540" s="189">
        <f>ROUND(E540*F540,2)</f>
        <v>0</v>
      </c>
      <c r="H540" s="189">
        <v>0.12625</v>
      </c>
      <c r="I540" s="189">
        <f>ROUND(E540*H540,2)</f>
        <v>22.53</v>
      </c>
      <c r="J540" s="189">
        <v>0</v>
      </c>
      <c r="K540" s="189">
        <f>ROUND(E540*J540,2)</f>
        <v>0</v>
      </c>
      <c r="L540" s="190" t="s">
        <v>192</v>
      </c>
      <c r="M540" s="207" t="s">
        <v>193</v>
      </c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 t="s">
        <v>194</v>
      </c>
      <c r="AF540" s="165"/>
      <c r="AG540" s="165"/>
      <c r="AH540" s="165"/>
      <c r="AI540" s="165"/>
      <c r="AJ540" s="165"/>
      <c r="AK540" s="165"/>
      <c r="AL540" s="165"/>
      <c r="AM540" s="165">
        <v>21</v>
      </c>
      <c r="AN540" s="165"/>
      <c r="AO540" s="165"/>
      <c r="AP540" s="165"/>
      <c r="AQ540" s="165"/>
      <c r="AR540" s="165"/>
      <c r="AS540" s="165"/>
      <c r="AT540" s="165"/>
      <c r="AU540" s="165"/>
      <c r="AV540" s="165"/>
      <c r="AW540" s="165"/>
      <c r="AX540" s="165"/>
      <c r="AY540" s="165"/>
      <c r="AZ540" s="165"/>
      <c r="BA540" s="165"/>
      <c r="BB540" s="165"/>
      <c r="BC540" s="165"/>
      <c r="BD540" s="165"/>
      <c r="BE540" s="165"/>
      <c r="BF540" s="165"/>
      <c r="BG540" s="165"/>
      <c r="BH540" s="165"/>
    </row>
    <row r="541" spans="1:60" outlineLevel="1" x14ac:dyDescent="0.2">
      <c r="A541" s="204"/>
      <c r="B541" s="177"/>
      <c r="C541" s="300"/>
      <c r="D541" s="301"/>
      <c r="E541" s="302"/>
      <c r="F541" s="303"/>
      <c r="G541" s="304"/>
      <c r="H541" s="189"/>
      <c r="I541" s="189"/>
      <c r="J541" s="189"/>
      <c r="K541" s="189"/>
      <c r="L541" s="190"/>
      <c r="M541" s="207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  <c r="AK541" s="165"/>
      <c r="AL541" s="165"/>
      <c r="AM541" s="165"/>
      <c r="AN541" s="165"/>
      <c r="AO541" s="165"/>
      <c r="AP541" s="165"/>
      <c r="AQ541" s="165"/>
      <c r="AR541" s="165"/>
      <c r="AS541" s="165"/>
      <c r="AT541" s="165"/>
      <c r="AU541" s="165"/>
      <c r="AV541" s="165"/>
      <c r="AW541" s="165"/>
      <c r="AX541" s="165"/>
      <c r="AY541" s="165"/>
      <c r="AZ541" s="165"/>
      <c r="BA541" s="165"/>
      <c r="BB541" s="165"/>
      <c r="BC541" s="165"/>
      <c r="BD541" s="165"/>
      <c r="BE541" s="165"/>
      <c r="BF541" s="165"/>
      <c r="BG541" s="165"/>
      <c r="BH541" s="165"/>
    </row>
    <row r="542" spans="1:60" outlineLevel="1" x14ac:dyDescent="0.2">
      <c r="A542" s="205">
        <v>144</v>
      </c>
      <c r="B542" s="176" t="s">
        <v>387</v>
      </c>
      <c r="C542" s="242" t="s">
        <v>1691</v>
      </c>
      <c r="D542" s="180" t="s">
        <v>214</v>
      </c>
      <c r="E542" s="184">
        <v>178.42</v>
      </c>
      <c r="F542" s="191"/>
      <c r="G542" s="189">
        <f>ROUND(E542*F542,2)</f>
        <v>0</v>
      </c>
      <c r="H542" s="189">
        <v>0.12625</v>
      </c>
      <c r="I542" s="189">
        <f>ROUND(E542*H542,2)</f>
        <v>22.53</v>
      </c>
      <c r="J542" s="189">
        <v>0</v>
      </c>
      <c r="K542" s="189">
        <f>ROUND(E542*J542,2)</f>
        <v>0</v>
      </c>
      <c r="L542" s="190" t="s">
        <v>192</v>
      </c>
      <c r="M542" s="207" t="s">
        <v>193</v>
      </c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 t="s">
        <v>194</v>
      </c>
      <c r="AF542" s="165"/>
      <c r="AG542" s="165"/>
      <c r="AH542" s="165"/>
      <c r="AI542" s="165"/>
      <c r="AJ542" s="165"/>
      <c r="AK542" s="165"/>
      <c r="AL542" s="165"/>
      <c r="AM542" s="165">
        <v>21</v>
      </c>
      <c r="AN542" s="165"/>
      <c r="AO542" s="165"/>
      <c r="AP542" s="165"/>
      <c r="AQ542" s="165"/>
      <c r="AR542" s="165"/>
      <c r="AS542" s="165"/>
      <c r="AT542" s="165"/>
      <c r="AU542" s="165"/>
      <c r="AV542" s="165"/>
      <c r="AW542" s="165"/>
      <c r="AX542" s="165"/>
      <c r="AY542" s="165"/>
      <c r="AZ542" s="165"/>
      <c r="BA542" s="165"/>
      <c r="BB542" s="165"/>
      <c r="BC542" s="165"/>
      <c r="BD542" s="165"/>
      <c r="BE542" s="165"/>
      <c r="BF542" s="165"/>
      <c r="BG542" s="165"/>
      <c r="BH542" s="165"/>
    </row>
    <row r="543" spans="1:60" outlineLevel="1" x14ac:dyDescent="0.2">
      <c r="A543" s="204"/>
      <c r="B543" s="177"/>
      <c r="C543" s="300"/>
      <c r="D543" s="301"/>
      <c r="E543" s="302"/>
      <c r="F543" s="303"/>
      <c r="G543" s="304"/>
      <c r="H543" s="189"/>
      <c r="I543" s="189"/>
      <c r="J543" s="189"/>
      <c r="K543" s="189"/>
      <c r="L543" s="190"/>
      <c r="M543" s="207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165"/>
      <c r="AR543" s="165"/>
      <c r="AS543" s="165"/>
      <c r="AT543" s="165"/>
      <c r="AU543" s="165"/>
      <c r="AV543" s="165"/>
      <c r="AW543" s="165"/>
      <c r="AX543" s="165"/>
      <c r="AY543" s="165"/>
      <c r="AZ543" s="165"/>
      <c r="BA543" s="165"/>
      <c r="BB543" s="165"/>
      <c r="BC543" s="165"/>
      <c r="BD543" s="165"/>
      <c r="BE543" s="165"/>
      <c r="BF543" s="165"/>
      <c r="BG543" s="165"/>
      <c r="BH543" s="165"/>
    </row>
    <row r="544" spans="1:60" outlineLevel="1" x14ac:dyDescent="0.2">
      <c r="A544" s="204"/>
      <c r="B544" s="305" t="s">
        <v>379</v>
      </c>
      <c r="C544" s="306"/>
      <c r="D544" s="307"/>
      <c r="E544" s="308"/>
      <c r="F544" s="309"/>
      <c r="G544" s="310"/>
      <c r="H544" s="189"/>
      <c r="I544" s="189"/>
      <c r="J544" s="189"/>
      <c r="K544" s="189"/>
      <c r="L544" s="190"/>
      <c r="M544" s="207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>
        <v>0</v>
      </c>
      <c r="AD544" s="165"/>
      <c r="AE544" s="165"/>
      <c r="AF544" s="165"/>
      <c r="AG544" s="165"/>
      <c r="AH544" s="165"/>
      <c r="AI544" s="165"/>
      <c r="AJ544" s="165"/>
      <c r="AK544" s="165"/>
      <c r="AL544" s="165"/>
      <c r="AM544" s="165"/>
      <c r="AN544" s="165"/>
      <c r="AO544" s="165"/>
      <c r="AP544" s="165"/>
      <c r="AQ544" s="165"/>
      <c r="AR544" s="165"/>
      <c r="AS544" s="165"/>
      <c r="AT544" s="165"/>
      <c r="AU544" s="165"/>
      <c r="AV544" s="165"/>
      <c r="AW544" s="165"/>
      <c r="AX544" s="165"/>
      <c r="AY544" s="165"/>
      <c r="AZ544" s="165"/>
      <c r="BA544" s="165"/>
      <c r="BB544" s="165"/>
      <c r="BC544" s="165"/>
      <c r="BD544" s="165"/>
      <c r="BE544" s="165"/>
      <c r="BF544" s="165"/>
      <c r="BG544" s="165"/>
      <c r="BH544" s="165"/>
    </row>
    <row r="545" spans="1:60" outlineLevel="1" x14ac:dyDescent="0.2">
      <c r="A545" s="204"/>
      <c r="B545" s="305" t="s">
        <v>380</v>
      </c>
      <c r="C545" s="306"/>
      <c r="D545" s="307"/>
      <c r="E545" s="308"/>
      <c r="F545" s="309"/>
      <c r="G545" s="310"/>
      <c r="H545" s="189"/>
      <c r="I545" s="189"/>
      <c r="J545" s="189"/>
      <c r="K545" s="189"/>
      <c r="L545" s="190"/>
      <c r="M545" s="207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 t="s">
        <v>198</v>
      </c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165"/>
      <c r="AR545" s="165"/>
      <c r="AS545" s="165"/>
      <c r="AT545" s="165"/>
      <c r="AU545" s="165"/>
      <c r="AV545" s="165"/>
      <c r="AW545" s="165"/>
      <c r="AX545" s="165"/>
      <c r="AY545" s="165"/>
      <c r="AZ545" s="165"/>
      <c r="BA545" s="165"/>
      <c r="BB545" s="165"/>
      <c r="BC545" s="165"/>
      <c r="BD545" s="165"/>
      <c r="BE545" s="165"/>
      <c r="BF545" s="165"/>
      <c r="BG545" s="165"/>
      <c r="BH545" s="165"/>
    </row>
    <row r="546" spans="1:60" ht="22.5" outlineLevel="1" x14ac:dyDescent="0.2">
      <c r="A546" s="205">
        <v>145</v>
      </c>
      <c r="B546" s="176" t="s">
        <v>381</v>
      </c>
      <c r="C546" s="242" t="s">
        <v>1692</v>
      </c>
      <c r="D546" s="180" t="s">
        <v>214</v>
      </c>
      <c r="E546" s="184">
        <v>53.526000000000003</v>
      </c>
      <c r="F546" s="191"/>
      <c r="G546" s="189">
        <f>ROUND(E546*F546,2)</f>
        <v>0</v>
      </c>
      <c r="H546" s="189">
        <v>3.5699999999999998E-3</v>
      </c>
      <c r="I546" s="189">
        <f>ROUND(E546*H546,2)</f>
        <v>0.19</v>
      </c>
      <c r="J546" s="189">
        <v>0</v>
      </c>
      <c r="K546" s="189">
        <f>ROUND(E546*J546,2)</f>
        <v>0</v>
      </c>
      <c r="L546" s="190" t="s">
        <v>218</v>
      </c>
      <c r="M546" s="207" t="s">
        <v>193</v>
      </c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 t="s">
        <v>194</v>
      </c>
      <c r="AF546" s="165"/>
      <c r="AG546" s="165"/>
      <c r="AH546" s="165"/>
      <c r="AI546" s="165"/>
      <c r="AJ546" s="165"/>
      <c r="AK546" s="165"/>
      <c r="AL546" s="165"/>
      <c r="AM546" s="165">
        <v>21</v>
      </c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5"/>
      <c r="AX546" s="165"/>
      <c r="AY546" s="165"/>
      <c r="AZ546" s="165"/>
      <c r="BA546" s="165"/>
      <c r="BB546" s="165"/>
      <c r="BC546" s="165"/>
      <c r="BD546" s="165"/>
      <c r="BE546" s="165"/>
      <c r="BF546" s="165"/>
      <c r="BG546" s="165"/>
      <c r="BH546" s="165"/>
    </row>
    <row r="547" spans="1:60" outlineLevel="1" x14ac:dyDescent="0.2">
      <c r="A547" s="204"/>
      <c r="B547" s="177"/>
      <c r="C547" s="201" t="s">
        <v>383</v>
      </c>
      <c r="D547" s="181"/>
      <c r="E547" s="185">
        <v>53.53</v>
      </c>
      <c r="F547" s="189"/>
      <c r="G547" s="189"/>
      <c r="H547" s="189"/>
      <c r="I547" s="189"/>
      <c r="J547" s="189"/>
      <c r="K547" s="189"/>
      <c r="L547" s="190"/>
      <c r="M547" s="207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165"/>
      <c r="AR547" s="165"/>
      <c r="AS547" s="165"/>
      <c r="AT547" s="165"/>
      <c r="AU547" s="165"/>
      <c r="AV547" s="165"/>
      <c r="AW547" s="165"/>
      <c r="AX547" s="165"/>
      <c r="AY547" s="165"/>
      <c r="AZ547" s="165"/>
      <c r="BA547" s="165"/>
      <c r="BB547" s="165"/>
      <c r="BC547" s="165"/>
      <c r="BD547" s="165"/>
      <c r="BE547" s="165"/>
      <c r="BF547" s="165"/>
      <c r="BG547" s="165"/>
      <c r="BH547" s="165"/>
    </row>
    <row r="548" spans="1:60" outlineLevel="1" x14ac:dyDescent="0.2">
      <c r="A548" s="204"/>
      <c r="B548" s="177"/>
      <c r="C548" s="300"/>
      <c r="D548" s="301"/>
      <c r="E548" s="302"/>
      <c r="F548" s="303"/>
      <c r="G548" s="304"/>
      <c r="H548" s="189"/>
      <c r="I548" s="189"/>
      <c r="J548" s="189"/>
      <c r="K548" s="189"/>
      <c r="L548" s="190"/>
      <c r="M548" s="207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165"/>
      <c r="AR548" s="165"/>
      <c r="AS548" s="165"/>
      <c r="AT548" s="165"/>
      <c r="AU548" s="165"/>
      <c r="AV548" s="165"/>
      <c r="AW548" s="165"/>
      <c r="AX548" s="165"/>
      <c r="AY548" s="165"/>
      <c r="AZ548" s="165"/>
      <c r="BA548" s="165"/>
      <c r="BB548" s="165"/>
      <c r="BC548" s="165"/>
      <c r="BD548" s="165"/>
      <c r="BE548" s="165"/>
      <c r="BF548" s="165"/>
      <c r="BG548" s="165"/>
      <c r="BH548" s="165"/>
    </row>
    <row r="549" spans="1:60" outlineLevel="1" x14ac:dyDescent="0.2">
      <c r="A549" s="204"/>
      <c r="B549" s="305" t="s">
        <v>385</v>
      </c>
      <c r="C549" s="306"/>
      <c r="D549" s="307"/>
      <c r="E549" s="308"/>
      <c r="F549" s="309"/>
      <c r="G549" s="310"/>
      <c r="H549" s="189"/>
      <c r="I549" s="189"/>
      <c r="J549" s="189"/>
      <c r="K549" s="189"/>
      <c r="L549" s="190"/>
      <c r="M549" s="207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>
        <v>0</v>
      </c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165"/>
      <c r="AR549" s="165"/>
      <c r="AS549" s="165"/>
      <c r="AT549" s="165"/>
      <c r="AU549" s="165"/>
      <c r="AV549" s="165"/>
      <c r="AW549" s="165"/>
      <c r="AX549" s="165"/>
      <c r="AY549" s="165"/>
      <c r="AZ549" s="165"/>
      <c r="BA549" s="165"/>
      <c r="BB549" s="165"/>
      <c r="BC549" s="165"/>
      <c r="BD549" s="165"/>
      <c r="BE549" s="165"/>
      <c r="BF549" s="165"/>
      <c r="BG549" s="165"/>
      <c r="BH549" s="165"/>
    </row>
    <row r="550" spans="1:60" outlineLevel="1" x14ac:dyDescent="0.2">
      <c r="A550" s="204"/>
      <c r="B550" s="305" t="s">
        <v>386</v>
      </c>
      <c r="C550" s="306"/>
      <c r="D550" s="307"/>
      <c r="E550" s="308"/>
      <c r="F550" s="309"/>
      <c r="G550" s="310"/>
      <c r="H550" s="189"/>
      <c r="I550" s="189"/>
      <c r="J550" s="189"/>
      <c r="K550" s="189"/>
      <c r="L550" s="190"/>
      <c r="M550" s="207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 t="s">
        <v>198</v>
      </c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165"/>
      <c r="AR550" s="165"/>
      <c r="AS550" s="165"/>
      <c r="AT550" s="165"/>
      <c r="AU550" s="165"/>
      <c r="AV550" s="165"/>
      <c r="AW550" s="165"/>
      <c r="AX550" s="165"/>
      <c r="AY550" s="165"/>
      <c r="AZ550" s="165"/>
      <c r="BA550" s="165"/>
      <c r="BB550" s="165"/>
      <c r="BC550" s="165"/>
      <c r="BD550" s="165"/>
      <c r="BE550" s="165"/>
      <c r="BF550" s="165"/>
      <c r="BG550" s="165"/>
      <c r="BH550" s="165"/>
    </row>
    <row r="551" spans="1:60" outlineLevel="1" x14ac:dyDescent="0.2">
      <c r="A551" s="205">
        <v>146</v>
      </c>
      <c r="B551" s="176" t="s">
        <v>387</v>
      </c>
      <c r="C551" s="242" t="s">
        <v>1693</v>
      </c>
      <c r="D551" s="180" t="s">
        <v>214</v>
      </c>
      <c r="E551" s="184">
        <v>24.2</v>
      </c>
      <c r="F551" s="191"/>
      <c r="G551" s="189">
        <f>ROUND(E551*F551,2)</f>
        <v>0</v>
      </c>
      <c r="H551" s="189">
        <v>0.12625</v>
      </c>
      <c r="I551" s="189">
        <f>ROUND(E551*H551,2)</f>
        <v>3.06</v>
      </c>
      <c r="J551" s="189">
        <v>0</v>
      </c>
      <c r="K551" s="189">
        <f>ROUND(E551*J551,2)</f>
        <v>0</v>
      </c>
      <c r="L551" s="190" t="s">
        <v>192</v>
      </c>
      <c r="M551" s="207" t="s">
        <v>193</v>
      </c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 t="s">
        <v>194</v>
      </c>
      <c r="AF551" s="165"/>
      <c r="AG551" s="165"/>
      <c r="AH551" s="165"/>
      <c r="AI551" s="165"/>
      <c r="AJ551" s="165"/>
      <c r="AK551" s="165"/>
      <c r="AL551" s="165"/>
      <c r="AM551" s="165">
        <v>21</v>
      </c>
      <c r="AN551" s="165"/>
      <c r="AO551" s="165"/>
      <c r="AP551" s="165"/>
      <c r="AQ551" s="165"/>
      <c r="AR551" s="165"/>
      <c r="AS551" s="165"/>
      <c r="AT551" s="165"/>
      <c r="AU551" s="165"/>
      <c r="AV551" s="165"/>
      <c r="AW551" s="165"/>
      <c r="AX551" s="165"/>
      <c r="AY551" s="165"/>
      <c r="AZ551" s="165"/>
      <c r="BA551" s="165"/>
      <c r="BB551" s="165"/>
      <c r="BC551" s="165"/>
      <c r="BD551" s="165"/>
      <c r="BE551" s="165"/>
      <c r="BF551" s="165"/>
      <c r="BG551" s="165"/>
      <c r="BH551" s="165"/>
    </row>
    <row r="552" spans="1:60" outlineLevel="1" x14ac:dyDescent="0.2">
      <c r="A552" s="204"/>
      <c r="B552" s="177"/>
      <c r="C552" s="300"/>
      <c r="D552" s="301"/>
      <c r="E552" s="302"/>
      <c r="F552" s="303"/>
      <c r="G552" s="304"/>
      <c r="H552" s="189"/>
      <c r="I552" s="189"/>
      <c r="J552" s="189"/>
      <c r="K552" s="189"/>
      <c r="L552" s="190"/>
      <c r="M552" s="207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  <c r="AY552" s="165"/>
      <c r="AZ552" s="165"/>
      <c r="BA552" s="165"/>
      <c r="BB552" s="165"/>
      <c r="BC552" s="165"/>
      <c r="BD552" s="165"/>
      <c r="BE552" s="165"/>
      <c r="BF552" s="165"/>
      <c r="BG552" s="165"/>
      <c r="BH552" s="165"/>
    </row>
    <row r="553" spans="1:60" outlineLevel="1" x14ac:dyDescent="0.2">
      <c r="A553" s="205">
        <v>147</v>
      </c>
      <c r="B553" s="176" t="s">
        <v>387</v>
      </c>
      <c r="C553" s="242" t="s">
        <v>1690</v>
      </c>
      <c r="D553" s="180" t="s">
        <v>214</v>
      </c>
      <c r="E553" s="184">
        <v>178.42</v>
      </c>
      <c r="F553" s="191"/>
      <c r="G553" s="189">
        <f>ROUND(E553*F553,2)</f>
        <v>0</v>
      </c>
      <c r="H553" s="189">
        <v>0.12625</v>
      </c>
      <c r="I553" s="189">
        <f>ROUND(E553*H553,2)</f>
        <v>22.53</v>
      </c>
      <c r="J553" s="189">
        <v>0</v>
      </c>
      <c r="K553" s="189">
        <f>ROUND(E553*J553,2)</f>
        <v>0</v>
      </c>
      <c r="L553" s="190" t="s">
        <v>192</v>
      </c>
      <c r="M553" s="207" t="s">
        <v>193</v>
      </c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 t="s">
        <v>194</v>
      </c>
      <c r="AF553" s="165"/>
      <c r="AG553" s="165"/>
      <c r="AH553" s="165"/>
      <c r="AI553" s="165"/>
      <c r="AJ553" s="165"/>
      <c r="AK553" s="165"/>
      <c r="AL553" s="165"/>
      <c r="AM553" s="165">
        <v>21</v>
      </c>
      <c r="AN553" s="165"/>
      <c r="AO553" s="165"/>
      <c r="AP553" s="165"/>
      <c r="AQ553" s="165"/>
      <c r="AR553" s="165"/>
      <c r="AS553" s="165"/>
      <c r="AT553" s="165"/>
      <c r="AU553" s="165"/>
      <c r="AV553" s="165"/>
      <c r="AW553" s="165"/>
      <c r="AX553" s="165"/>
      <c r="AY553" s="165"/>
      <c r="AZ553" s="165"/>
      <c r="BA553" s="165"/>
      <c r="BB553" s="165"/>
      <c r="BC553" s="165"/>
      <c r="BD553" s="165"/>
      <c r="BE553" s="165"/>
      <c r="BF553" s="165"/>
      <c r="BG553" s="165"/>
      <c r="BH553" s="165"/>
    </row>
    <row r="554" spans="1:60" outlineLevel="1" x14ac:dyDescent="0.2">
      <c r="A554" s="204"/>
      <c r="B554" s="177"/>
      <c r="C554" s="300"/>
      <c r="D554" s="301"/>
      <c r="E554" s="302"/>
      <c r="F554" s="303"/>
      <c r="G554" s="304"/>
      <c r="H554" s="189"/>
      <c r="I554" s="189"/>
      <c r="J554" s="189"/>
      <c r="K554" s="189"/>
      <c r="L554" s="190"/>
      <c r="M554" s="207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  <c r="AK554" s="165"/>
      <c r="AL554" s="165"/>
      <c r="AM554" s="165"/>
      <c r="AN554" s="165"/>
      <c r="AO554" s="165"/>
      <c r="AP554" s="165"/>
      <c r="AQ554" s="165"/>
      <c r="AR554" s="165"/>
      <c r="AS554" s="165"/>
      <c r="AT554" s="165"/>
      <c r="AU554" s="165"/>
      <c r="AV554" s="165"/>
      <c r="AW554" s="165"/>
      <c r="AX554" s="165"/>
      <c r="AY554" s="165"/>
      <c r="AZ554" s="165"/>
      <c r="BA554" s="165"/>
      <c r="BB554" s="165"/>
      <c r="BC554" s="165"/>
      <c r="BD554" s="165"/>
      <c r="BE554" s="165"/>
      <c r="BF554" s="165"/>
      <c r="BG554" s="165"/>
      <c r="BH554" s="165"/>
    </row>
    <row r="555" spans="1:60" outlineLevel="1" x14ac:dyDescent="0.2">
      <c r="A555" s="205">
        <v>148</v>
      </c>
      <c r="B555" s="176" t="s">
        <v>387</v>
      </c>
      <c r="C555" s="242" t="s">
        <v>1694</v>
      </c>
      <c r="D555" s="180" t="s">
        <v>214</v>
      </c>
      <c r="E555" s="184">
        <v>24.2</v>
      </c>
      <c r="F555" s="191"/>
      <c r="G555" s="189">
        <f>ROUND(E555*F555,2)</f>
        <v>0</v>
      </c>
      <c r="H555" s="189">
        <v>0.12625</v>
      </c>
      <c r="I555" s="189">
        <f>ROUND(E555*H555,2)</f>
        <v>3.06</v>
      </c>
      <c r="J555" s="189">
        <v>0</v>
      </c>
      <c r="K555" s="189">
        <f>ROUND(E555*J555,2)</f>
        <v>0</v>
      </c>
      <c r="L555" s="190" t="s">
        <v>192</v>
      </c>
      <c r="M555" s="207" t="s">
        <v>193</v>
      </c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 t="s">
        <v>194</v>
      </c>
      <c r="AF555" s="165"/>
      <c r="AG555" s="165"/>
      <c r="AH555" s="165"/>
      <c r="AI555" s="165"/>
      <c r="AJ555" s="165"/>
      <c r="AK555" s="165"/>
      <c r="AL555" s="165"/>
      <c r="AM555" s="165">
        <v>21</v>
      </c>
      <c r="AN555" s="165"/>
      <c r="AO555" s="165"/>
      <c r="AP555" s="165"/>
      <c r="AQ555" s="165"/>
      <c r="AR555" s="165"/>
      <c r="AS555" s="165"/>
      <c r="AT555" s="165"/>
      <c r="AU555" s="165"/>
      <c r="AV555" s="165"/>
      <c r="AW555" s="165"/>
      <c r="AX555" s="165"/>
      <c r="AY555" s="165"/>
      <c r="AZ555" s="165"/>
      <c r="BA555" s="165"/>
      <c r="BB555" s="165"/>
      <c r="BC555" s="165"/>
      <c r="BD555" s="165"/>
      <c r="BE555" s="165"/>
      <c r="BF555" s="165"/>
      <c r="BG555" s="165"/>
      <c r="BH555" s="165"/>
    </row>
    <row r="556" spans="1:60" outlineLevel="1" x14ac:dyDescent="0.2">
      <c r="A556" s="204"/>
      <c r="B556" s="177"/>
      <c r="C556" s="300"/>
      <c r="D556" s="301"/>
      <c r="E556" s="302"/>
      <c r="F556" s="303"/>
      <c r="G556" s="304"/>
      <c r="H556" s="189"/>
      <c r="I556" s="189"/>
      <c r="J556" s="189"/>
      <c r="K556" s="189"/>
      <c r="L556" s="190"/>
      <c r="M556" s="207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  <c r="AK556" s="165"/>
      <c r="AL556" s="165"/>
      <c r="AM556" s="165"/>
      <c r="AN556" s="165"/>
      <c r="AO556" s="165"/>
      <c r="AP556" s="165"/>
      <c r="AQ556" s="165"/>
      <c r="AR556" s="165"/>
      <c r="AS556" s="165"/>
      <c r="AT556" s="165"/>
      <c r="AU556" s="165"/>
      <c r="AV556" s="165"/>
      <c r="AW556" s="165"/>
      <c r="AX556" s="165"/>
      <c r="AY556" s="165"/>
      <c r="AZ556" s="165"/>
      <c r="BA556" s="165"/>
      <c r="BB556" s="165"/>
      <c r="BC556" s="165"/>
      <c r="BD556" s="165"/>
      <c r="BE556" s="165"/>
      <c r="BF556" s="165"/>
      <c r="BG556" s="165"/>
      <c r="BH556" s="165"/>
    </row>
    <row r="557" spans="1:60" outlineLevel="1" x14ac:dyDescent="0.2">
      <c r="A557" s="204"/>
      <c r="B557" s="305" t="s">
        <v>379</v>
      </c>
      <c r="C557" s="306"/>
      <c r="D557" s="307"/>
      <c r="E557" s="308"/>
      <c r="F557" s="309"/>
      <c r="G557" s="310"/>
      <c r="H557" s="189"/>
      <c r="I557" s="189"/>
      <c r="J557" s="189"/>
      <c r="K557" s="189"/>
      <c r="L557" s="190"/>
      <c r="M557" s="207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>
        <v>0</v>
      </c>
      <c r="AD557" s="165"/>
      <c r="AE557" s="165"/>
      <c r="AF557" s="165"/>
      <c r="AG557" s="165"/>
      <c r="AH557" s="165"/>
      <c r="AI557" s="165"/>
      <c r="AJ557" s="165"/>
      <c r="AK557" s="165"/>
      <c r="AL557" s="165"/>
      <c r="AM557" s="165"/>
      <c r="AN557" s="165"/>
      <c r="AO557" s="165"/>
      <c r="AP557" s="165"/>
      <c r="AQ557" s="165"/>
      <c r="AR557" s="165"/>
      <c r="AS557" s="165"/>
      <c r="AT557" s="165"/>
      <c r="AU557" s="165"/>
      <c r="AV557" s="165"/>
      <c r="AW557" s="165"/>
      <c r="AX557" s="165"/>
      <c r="AY557" s="165"/>
      <c r="AZ557" s="165"/>
      <c r="BA557" s="165"/>
      <c r="BB557" s="165"/>
      <c r="BC557" s="165"/>
      <c r="BD557" s="165"/>
      <c r="BE557" s="165"/>
      <c r="BF557" s="165"/>
      <c r="BG557" s="165"/>
      <c r="BH557" s="165"/>
    </row>
    <row r="558" spans="1:60" outlineLevel="1" x14ac:dyDescent="0.2">
      <c r="A558" s="204"/>
      <c r="B558" s="305" t="s">
        <v>380</v>
      </c>
      <c r="C558" s="306"/>
      <c r="D558" s="307"/>
      <c r="E558" s="308"/>
      <c r="F558" s="309"/>
      <c r="G558" s="310"/>
      <c r="H558" s="189"/>
      <c r="I558" s="189"/>
      <c r="J558" s="189"/>
      <c r="K558" s="189"/>
      <c r="L558" s="190"/>
      <c r="M558" s="207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 t="s">
        <v>198</v>
      </c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5"/>
      <c r="AX558" s="165"/>
      <c r="AY558" s="165"/>
      <c r="AZ558" s="165"/>
      <c r="BA558" s="165"/>
      <c r="BB558" s="165"/>
      <c r="BC558" s="165"/>
      <c r="BD558" s="165"/>
      <c r="BE558" s="165"/>
      <c r="BF558" s="165"/>
      <c r="BG558" s="165"/>
      <c r="BH558" s="165"/>
    </row>
    <row r="559" spans="1:60" ht="22.5" outlineLevel="1" x14ac:dyDescent="0.2">
      <c r="A559" s="205">
        <v>149</v>
      </c>
      <c r="B559" s="176" t="s">
        <v>381</v>
      </c>
      <c r="C559" s="242" t="s">
        <v>1695</v>
      </c>
      <c r="D559" s="180" t="s">
        <v>214</v>
      </c>
      <c r="E559" s="184">
        <v>53.526000000000003</v>
      </c>
      <c r="F559" s="191"/>
      <c r="G559" s="189">
        <f>ROUND(E559*F559,2)</f>
        <v>0</v>
      </c>
      <c r="H559" s="189">
        <v>3.5699999999999998E-3</v>
      </c>
      <c r="I559" s="189">
        <f>ROUND(E559*H559,2)</f>
        <v>0.19</v>
      </c>
      <c r="J559" s="189">
        <v>0</v>
      </c>
      <c r="K559" s="189">
        <f>ROUND(E559*J559,2)</f>
        <v>0</v>
      </c>
      <c r="L559" s="190" t="s">
        <v>218</v>
      </c>
      <c r="M559" s="207" t="s">
        <v>193</v>
      </c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 t="s">
        <v>194</v>
      </c>
      <c r="AF559" s="165"/>
      <c r="AG559" s="165"/>
      <c r="AH559" s="165"/>
      <c r="AI559" s="165"/>
      <c r="AJ559" s="165"/>
      <c r="AK559" s="165"/>
      <c r="AL559" s="165"/>
      <c r="AM559" s="165">
        <v>21</v>
      </c>
      <c r="AN559" s="165"/>
      <c r="AO559" s="165"/>
      <c r="AP559" s="165"/>
      <c r="AQ559" s="165"/>
      <c r="AR559" s="165"/>
      <c r="AS559" s="165"/>
      <c r="AT559" s="165"/>
      <c r="AU559" s="165"/>
      <c r="AV559" s="165"/>
      <c r="AW559" s="165"/>
      <c r="AX559" s="165"/>
      <c r="AY559" s="165"/>
      <c r="AZ559" s="165"/>
      <c r="BA559" s="165"/>
      <c r="BB559" s="165"/>
      <c r="BC559" s="165"/>
      <c r="BD559" s="165"/>
      <c r="BE559" s="165"/>
      <c r="BF559" s="165"/>
      <c r="BG559" s="165"/>
      <c r="BH559" s="165"/>
    </row>
    <row r="560" spans="1:60" outlineLevel="1" x14ac:dyDescent="0.2">
      <c r="A560" s="204"/>
      <c r="B560" s="177"/>
      <c r="C560" s="201" t="s">
        <v>383</v>
      </c>
      <c r="D560" s="181"/>
      <c r="E560" s="185">
        <v>53.53</v>
      </c>
      <c r="F560" s="189"/>
      <c r="G560" s="189"/>
      <c r="H560" s="189"/>
      <c r="I560" s="189"/>
      <c r="J560" s="189"/>
      <c r="K560" s="189"/>
      <c r="L560" s="190"/>
      <c r="M560" s="207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  <c r="AF560" s="165"/>
      <c r="AG560" s="165"/>
      <c r="AH560" s="165"/>
      <c r="AI560" s="165"/>
      <c r="AJ560" s="165"/>
      <c r="AK560" s="165"/>
      <c r="AL560" s="165"/>
      <c r="AM560" s="165"/>
      <c r="AN560" s="165"/>
      <c r="AO560" s="165"/>
      <c r="AP560" s="165"/>
      <c r="AQ560" s="165"/>
      <c r="AR560" s="165"/>
      <c r="AS560" s="165"/>
      <c r="AT560" s="165"/>
      <c r="AU560" s="165"/>
      <c r="AV560" s="165"/>
      <c r="AW560" s="165"/>
      <c r="AX560" s="165"/>
      <c r="AY560" s="165"/>
      <c r="AZ560" s="165"/>
      <c r="BA560" s="165"/>
      <c r="BB560" s="165"/>
      <c r="BC560" s="165"/>
      <c r="BD560" s="165"/>
      <c r="BE560" s="165"/>
      <c r="BF560" s="165"/>
      <c r="BG560" s="165"/>
      <c r="BH560" s="165"/>
    </row>
    <row r="561" spans="1:60" outlineLevel="1" x14ac:dyDescent="0.2">
      <c r="A561" s="204"/>
      <c r="B561" s="177"/>
      <c r="C561" s="300"/>
      <c r="D561" s="301"/>
      <c r="E561" s="302"/>
      <c r="F561" s="303"/>
      <c r="G561" s="304"/>
      <c r="H561" s="189"/>
      <c r="I561" s="189"/>
      <c r="J561" s="189"/>
      <c r="K561" s="189"/>
      <c r="L561" s="190"/>
      <c r="M561" s="207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165"/>
      <c r="AR561" s="165"/>
      <c r="AS561" s="165"/>
      <c r="AT561" s="165"/>
      <c r="AU561" s="165"/>
      <c r="AV561" s="165"/>
      <c r="AW561" s="165"/>
      <c r="AX561" s="165"/>
      <c r="AY561" s="165"/>
      <c r="AZ561" s="165"/>
      <c r="BA561" s="165"/>
      <c r="BB561" s="165"/>
      <c r="BC561" s="165"/>
      <c r="BD561" s="165"/>
      <c r="BE561" s="165"/>
      <c r="BF561" s="165"/>
      <c r="BG561" s="165"/>
      <c r="BH561" s="165"/>
    </row>
    <row r="562" spans="1:60" ht="22.5" outlineLevel="1" x14ac:dyDescent="0.2">
      <c r="A562" s="205">
        <v>150</v>
      </c>
      <c r="B562" s="176" t="s">
        <v>381</v>
      </c>
      <c r="C562" s="242" t="s">
        <v>1696</v>
      </c>
      <c r="D562" s="180" t="s">
        <v>214</v>
      </c>
      <c r="E562" s="184">
        <v>78.186000000000007</v>
      </c>
      <c r="F562" s="191"/>
      <c r="G562" s="189">
        <f>ROUND(E562*F562,2)</f>
        <v>0</v>
      </c>
      <c r="H562" s="189">
        <v>3.5699999999999998E-3</v>
      </c>
      <c r="I562" s="189">
        <f>ROUND(E562*H562,2)</f>
        <v>0.28000000000000003</v>
      </c>
      <c r="J562" s="189">
        <v>0</v>
      </c>
      <c r="K562" s="189">
        <f>ROUND(E562*J562,2)</f>
        <v>0</v>
      </c>
      <c r="L562" s="190" t="s">
        <v>218</v>
      </c>
      <c r="M562" s="207" t="s">
        <v>193</v>
      </c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 t="s">
        <v>194</v>
      </c>
      <c r="AF562" s="165"/>
      <c r="AG562" s="165"/>
      <c r="AH562" s="165"/>
      <c r="AI562" s="165"/>
      <c r="AJ562" s="165"/>
      <c r="AK562" s="165"/>
      <c r="AL562" s="165"/>
      <c r="AM562" s="165">
        <v>21</v>
      </c>
      <c r="AN562" s="165"/>
      <c r="AO562" s="165"/>
      <c r="AP562" s="165"/>
      <c r="AQ562" s="165"/>
      <c r="AR562" s="165"/>
      <c r="AS562" s="165"/>
      <c r="AT562" s="165"/>
      <c r="AU562" s="165"/>
      <c r="AV562" s="165"/>
      <c r="AW562" s="165"/>
      <c r="AX562" s="165"/>
      <c r="AY562" s="165"/>
      <c r="AZ562" s="165"/>
      <c r="BA562" s="165"/>
      <c r="BB562" s="165"/>
      <c r="BC562" s="165"/>
      <c r="BD562" s="165"/>
      <c r="BE562" s="165"/>
      <c r="BF562" s="165"/>
      <c r="BG562" s="165"/>
      <c r="BH562" s="165"/>
    </row>
    <row r="563" spans="1:60" outlineLevel="1" x14ac:dyDescent="0.2">
      <c r="A563" s="204"/>
      <c r="B563" s="177"/>
      <c r="C563" s="201" t="s">
        <v>384</v>
      </c>
      <c r="D563" s="181"/>
      <c r="E563" s="185">
        <v>78.19</v>
      </c>
      <c r="F563" s="189"/>
      <c r="G563" s="189"/>
      <c r="H563" s="189"/>
      <c r="I563" s="189"/>
      <c r="J563" s="189"/>
      <c r="K563" s="189"/>
      <c r="L563" s="190"/>
      <c r="M563" s="207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  <c r="AN563" s="165"/>
      <c r="AO563" s="165"/>
      <c r="AP563" s="165"/>
      <c r="AQ563" s="165"/>
      <c r="AR563" s="165"/>
      <c r="AS563" s="165"/>
      <c r="AT563" s="165"/>
      <c r="AU563" s="165"/>
      <c r="AV563" s="165"/>
      <c r="AW563" s="165"/>
      <c r="AX563" s="165"/>
      <c r="AY563" s="165"/>
      <c r="AZ563" s="165"/>
      <c r="BA563" s="165"/>
      <c r="BB563" s="165"/>
      <c r="BC563" s="165"/>
      <c r="BD563" s="165"/>
      <c r="BE563" s="165"/>
      <c r="BF563" s="165"/>
      <c r="BG563" s="165"/>
      <c r="BH563" s="165"/>
    </row>
    <row r="564" spans="1:60" outlineLevel="1" x14ac:dyDescent="0.2">
      <c r="A564" s="204"/>
      <c r="B564" s="177"/>
      <c r="C564" s="300"/>
      <c r="D564" s="301"/>
      <c r="E564" s="302"/>
      <c r="F564" s="303"/>
      <c r="G564" s="304"/>
      <c r="H564" s="189"/>
      <c r="I564" s="189"/>
      <c r="J564" s="189"/>
      <c r="K564" s="189"/>
      <c r="L564" s="190"/>
      <c r="M564" s="207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165"/>
      <c r="AR564" s="165"/>
      <c r="AS564" s="165"/>
      <c r="AT564" s="165"/>
      <c r="AU564" s="165"/>
      <c r="AV564" s="165"/>
      <c r="AW564" s="165"/>
      <c r="AX564" s="165"/>
      <c r="AY564" s="165"/>
      <c r="AZ564" s="165"/>
      <c r="BA564" s="165"/>
      <c r="BB564" s="165"/>
      <c r="BC564" s="165"/>
      <c r="BD564" s="165"/>
      <c r="BE564" s="165"/>
      <c r="BF564" s="165"/>
      <c r="BG564" s="165"/>
      <c r="BH564" s="165"/>
    </row>
    <row r="565" spans="1:60" outlineLevel="1" x14ac:dyDescent="0.2">
      <c r="A565" s="205">
        <v>151</v>
      </c>
      <c r="B565" s="176" t="s">
        <v>388</v>
      </c>
      <c r="C565" s="242" t="s">
        <v>1697</v>
      </c>
      <c r="D565" s="180" t="s">
        <v>214</v>
      </c>
      <c r="E565" s="184">
        <v>369.68</v>
      </c>
      <c r="F565" s="191"/>
      <c r="G565" s="189">
        <f>ROUND(E565*F565,2)</f>
        <v>0</v>
      </c>
      <c r="H565" s="189">
        <v>3.8999999999999999E-4</v>
      </c>
      <c r="I565" s="189">
        <f>ROUND(E565*H565,2)</f>
        <v>0.14000000000000001</v>
      </c>
      <c r="J565" s="189">
        <v>0</v>
      </c>
      <c r="K565" s="189">
        <f>ROUND(E565*J565,2)</f>
        <v>0</v>
      </c>
      <c r="L565" s="190" t="s">
        <v>218</v>
      </c>
      <c r="M565" s="207" t="s">
        <v>193</v>
      </c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 t="s">
        <v>194</v>
      </c>
      <c r="AF565" s="165"/>
      <c r="AG565" s="165"/>
      <c r="AH565" s="165"/>
      <c r="AI565" s="165"/>
      <c r="AJ565" s="165"/>
      <c r="AK565" s="165"/>
      <c r="AL565" s="165"/>
      <c r="AM565" s="165">
        <v>21</v>
      </c>
      <c r="AN565" s="165"/>
      <c r="AO565" s="165"/>
      <c r="AP565" s="165"/>
      <c r="AQ565" s="165"/>
      <c r="AR565" s="165"/>
      <c r="AS565" s="165"/>
      <c r="AT565" s="165"/>
      <c r="AU565" s="165"/>
      <c r="AV565" s="165"/>
      <c r="AW565" s="165"/>
      <c r="AX565" s="165"/>
      <c r="AY565" s="165"/>
      <c r="AZ565" s="165"/>
      <c r="BA565" s="165"/>
      <c r="BB565" s="165"/>
      <c r="BC565" s="165"/>
      <c r="BD565" s="165"/>
      <c r="BE565" s="165"/>
      <c r="BF565" s="165"/>
      <c r="BG565" s="165"/>
      <c r="BH565" s="165"/>
    </row>
    <row r="566" spans="1:60" outlineLevel="1" x14ac:dyDescent="0.2">
      <c r="A566" s="204"/>
      <c r="B566" s="177"/>
      <c r="C566" s="300"/>
      <c r="D566" s="301"/>
      <c r="E566" s="302"/>
      <c r="F566" s="303"/>
      <c r="G566" s="304"/>
      <c r="H566" s="189"/>
      <c r="I566" s="189"/>
      <c r="J566" s="189"/>
      <c r="K566" s="189"/>
      <c r="L566" s="190"/>
      <c r="M566" s="207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/>
      <c r="AW566" s="165"/>
      <c r="AX566" s="165"/>
      <c r="AY566" s="165"/>
      <c r="AZ566" s="165"/>
      <c r="BA566" s="165"/>
      <c r="BB566" s="165"/>
      <c r="BC566" s="165"/>
      <c r="BD566" s="165"/>
      <c r="BE566" s="165"/>
      <c r="BF566" s="165"/>
      <c r="BG566" s="165"/>
      <c r="BH566" s="165"/>
    </row>
    <row r="567" spans="1:60" ht="22.5" outlineLevel="1" x14ac:dyDescent="0.2">
      <c r="A567" s="205">
        <v>152</v>
      </c>
      <c r="B567" s="176" t="s">
        <v>381</v>
      </c>
      <c r="C567" s="242" t="s">
        <v>1698</v>
      </c>
      <c r="D567" s="180" t="s">
        <v>214</v>
      </c>
      <c r="E567" s="184">
        <v>31.35</v>
      </c>
      <c r="F567" s="191"/>
      <c r="G567" s="189">
        <f>ROUND(E567*F567,2)</f>
        <v>0</v>
      </c>
      <c r="H567" s="189">
        <v>3.5699999999999998E-3</v>
      </c>
      <c r="I567" s="189">
        <f>ROUND(E567*H567,2)</f>
        <v>0.11</v>
      </c>
      <c r="J567" s="189">
        <v>0</v>
      </c>
      <c r="K567" s="189">
        <f>ROUND(E567*J567,2)</f>
        <v>0</v>
      </c>
      <c r="L567" s="190" t="s">
        <v>218</v>
      </c>
      <c r="M567" s="207" t="s">
        <v>193</v>
      </c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 t="s">
        <v>194</v>
      </c>
      <c r="AF567" s="165"/>
      <c r="AG567" s="165"/>
      <c r="AH567" s="165"/>
      <c r="AI567" s="165"/>
      <c r="AJ567" s="165"/>
      <c r="AK567" s="165"/>
      <c r="AL567" s="165"/>
      <c r="AM567" s="165">
        <v>21</v>
      </c>
      <c r="AN567" s="165"/>
      <c r="AO567" s="165"/>
      <c r="AP567" s="165"/>
      <c r="AQ567" s="165"/>
      <c r="AR567" s="165"/>
      <c r="AS567" s="165"/>
      <c r="AT567" s="165"/>
      <c r="AU567" s="165"/>
      <c r="AV567" s="165"/>
      <c r="AW567" s="165"/>
      <c r="AX567" s="165"/>
      <c r="AY567" s="165"/>
      <c r="AZ567" s="165"/>
      <c r="BA567" s="165"/>
      <c r="BB567" s="165"/>
      <c r="BC567" s="165"/>
      <c r="BD567" s="165"/>
      <c r="BE567" s="165"/>
      <c r="BF567" s="165"/>
      <c r="BG567" s="165"/>
      <c r="BH567" s="165"/>
    </row>
    <row r="568" spans="1:60" outlineLevel="1" x14ac:dyDescent="0.2">
      <c r="A568" s="204"/>
      <c r="B568" s="177"/>
      <c r="C568" s="201" t="s">
        <v>389</v>
      </c>
      <c r="D568" s="181"/>
      <c r="E568" s="185">
        <v>31.35</v>
      </c>
      <c r="F568" s="189"/>
      <c r="G568" s="189"/>
      <c r="H568" s="189"/>
      <c r="I568" s="189"/>
      <c r="J568" s="189"/>
      <c r="K568" s="189"/>
      <c r="L568" s="190"/>
      <c r="M568" s="207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165"/>
      <c r="AR568" s="165"/>
      <c r="AS568" s="165"/>
      <c r="AT568" s="165"/>
      <c r="AU568" s="165"/>
      <c r="AV568" s="165"/>
      <c r="AW568" s="165"/>
      <c r="AX568" s="165"/>
      <c r="AY568" s="165"/>
      <c r="AZ568" s="165"/>
      <c r="BA568" s="165"/>
      <c r="BB568" s="165"/>
      <c r="BC568" s="165"/>
      <c r="BD568" s="165"/>
      <c r="BE568" s="165"/>
      <c r="BF568" s="165"/>
      <c r="BG568" s="165"/>
      <c r="BH568" s="165"/>
    </row>
    <row r="569" spans="1:60" outlineLevel="1" x14ac:dyDescent="0.2">
      <c r="A569" s="204"/>
      <c r="B569" s="177"/>
      <c r="C569" s="300"/>
      <c r="D569" s="301"/>
      <c r="E569" s="302"/>
      <c r="F569" s="303"/>
      <c r="G569" s="304"/>
      <c r="H569" s="189"/>
      <c r="I569" s="189"/>
      <c r="J569" s="189"/>
      <c r="K569" s="189"/>
      <c r="L569" s="190"/>
      <c r="M569" s="207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165"/>
      <c r="AR569" s="165"/>
      <c r="AS569" s="165"/>
      <c r="AT569" s="165"/>
      <c r="AU569" s="165"/>
      <c r="AV569" s="165"/>
      <c r="AW569" s="165"/>
      <c r="AX569" s="165"/>
      <c r="AY569" s="165"/>
      <c r="AZ569" s="165"/>
      <c r="BA569" s="165"/>
      <c r="BB569" s="165"/>
      <c r="BC569" s="165"/>
      <c r="BD569" s="165"/>
      <c r="BE569" s="165"/>
      <c r="BF569" s="165"/>
      <c r="BG569" s="165"/>
      <c r="BH569" s="165"/>
    </row>
    <row r="570" spans="1:60" outlineLevel="1" x14ac:dyDescent="0.2">
      <c r="A570" s="204"/>
      <c r="B570" s="305" t="s">
        <v>373</v>
      </c>
      <c r="C570" s="306"/>
      <c r="D570" s="307"/>
      <c r="E570" s="308"/>
      <c r="F570" s="309"/>
      <c r="G570" s="310"/>
      <c r="H570" s="189"/>
      <c r="I570" s="189"/>
      <c r="J570" s="189"/>
      <c r="K570" s="189"/>
      <c r="L570" s="190"/>
      <c r="M570" s="207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>
        <v>0</v>
      </c>
      <c r="AD570" s="165"/>
      <c r="AE570" s="165"/>
      <c r="AF570" s="165"/>
      <c r="AG570" s="165"/>
      <c r="AH570" s="165"/>
      <c r="AI570" s="165"/>
      <c r="AJ570" s="165"/>
      <c r="AK570" s="165"/>
      <c r="AL570" s="165"/>
      <c r="AM570" s="165"/>
      <c r="AN570" s="165"/>
      <c r="AO570" s="165"/>
      <c r="AP570" s="165"/>
      <c r="AQ570" s="165"/>
      <c r="AR570" s="165"/>
      <c r="AS570" s="165"/>
      <c r="AT570" s="165"/>
      <c r="AU570" s="165"/>
      <c r="AV570" s="165"/>
      <c r="AW570" s="165"/>
      <c r="AX570" s="165"/>
      <c r="AY570" s="165"/>
      <c r="AZ570" s="165"/>
      <c r="BA570" s="165"/>
      <c r="BB570" s="165"/>
      <c r="BC570" s="165"/>
      <c r="BD570" s="165"/>
      <c r="BE570" s="165"/>
      <c r="BF570" s="165"/>
      <c r="BG570" s="165"/>
      <c r="BH570" s="165"/>
    </row>
    <row r="571" spans="1:60" outlineLevel="1" x14ac:dyDescent="0.2">
      <c r="A571" s="204"/>
      <c r="B571" s="305" t="s">
        <v>374</v>
      </c>
      <c r="C571" s="306"/>
      <c r="D571" s="307"/>
      <c r="E571" s="308"/>
      <c r="F571" s="309"/>
      <c r="G571" s="310"/>
      <c r="H571" s="189"/>
      <c r="I571" s="189"/>
      <c r="J571" s="189"/>
      <c r="K571" s="189"/>
      <c r="L571" s="190"/>
      <c r="M571" s="207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 t="s">
        <v>198</v>
      </c>
      <c r="AF571" s="165"/>
      <c r="AG571" s="165"/>
      <c r="AH571" s="165"/>
      <c r="AI571" s="165"/>
      <c r="AJ571" s="165"/>
      <c r="AK571" s="165"/>
      <c r="AL571" s="165"/>
      <c r="AM571" s="165"/>
      <c r="AN571" s="165"/>
      <c r="AO571" s="165"/>
      <c r="AP571" s="165"/>
      <c r="AQ571" s="165"/>
      <c r="AR571" s="165"/>
      <c r="AS571" s="165"/>
      <c r="AT571" s="165"/>
      <c r="AU571" s="165"/>
      <c r="AV571" s="165"/>
      <c r="AW571" s="165"/>
      <c r="AX571" s="165"/>
      <c r="AY571" s="165"/>
      <c r="AZ571" s="165"/>
      <c r="BA571" s="165"/>
      <c r="BB571" s="165"/>
      <c r="BC571" s="165"/>
      <c r="BD571" s="165"/>
      <c r="BE571" s="165"/>
      <c r="BF571" s="165"/>
      <c r="BG571" s="165"/>
      <c r="BH571" s="165"/>
    </row>
    <row r="572" spans="1:60" outlineLevel="1" x14ac:dyDescent="0.2">
      <c r="A572" s="204"/>
      <c r="B572" s="305" t="s">
        <v>390</v>
      </c>
      <c r="C572" s="306"/>
      <c r="D572" s="307"/>
      <c r="E572" s="308"/>
      <c r="F572" s="309"/>
      <c r="G572" s="310"/>
      <c r="H572" s="189"/>
      <c r="I572" s="189"/>
      <c r="J572" s="189"/>
      <c r="K572" s="189"/>
      <c r="L572" s="190"/>
      <c r="M572" s="207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>
        <v>1</v>
      </c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165"/>
      <c r="AN572" s="165"/>
      <c r="AO572" s="165"/>
      <c r="AP572" s="165"/>
      <c r="AQ572" s="165"/>
      <c r="AR572" s="165"/>
      <c r="AS572" s="165"/>
      <c r="AT572" s="165"/>
      <c r="AU572" s="165"/>
      <c r="AV572" s="165"/>
      <c r="AW572" s="165"/>
      <c r="AX572" s="165"/>
      <c r="AY572" s="165"/>
      <c r="AZ572" s="165"/>
      <c r="BA572" s="165"/>
      <c r="BB572" s="165"/>
      <c r="BC572" s="165"/>
      <c r="BD572" s="165"/>
      <c r="BE572" s="165"/>
      <c r="BF572" s="165"/>
      <c r="BG572" s="165"/>
      <c r="BH572" s="165"/>
    </row>
    <row r="573" spans="1:60" outlineLevel="1" x14ac:dyDescent="0.2">
      <c r="A573" s="205">
        <v>153</v>
      </c>
      <c r="B573" s="176" t="s">
        <v>391</v>
      </c>
      <c r="C573" s="242" t="s">
        <v>1699</v>
      </c>
      <c r="D573" s="180" t="s">
        <v>191</v>
      </c>
      <c r="E573" s="184">
        <v>11.2735</v>
      </c>
      <c r="F573" s="191"/>
      <c r="G573" s="189">
        <f>ROUND(E573*F573,2)</f>
        <v>0</v>
      </c>
      <c r="H573" s="189">
        <v>2.5249999999999999</v>
      </c>
      <c r="I573" s="189">
        <f>ROUND(E573*H573,2)</f>
        <v>28.47</v>
      </c>
      <c r="J573" s="189">
        <v>0</v>
      </c>
      <c r="K573" s="189">
        <f>ROUND(E573*J573,2)</f>
        <v>0</v>
      </c>
      <c r="L573" s="190" t="s">
        <v>218</v>
      </c>
      <c r="M573" s="207" t="s">
        <v>193</v>
      </c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 t="s">
        <v>194</v>
      </c>
      <c r="AF573" s="165"/>
      <c r="AG573" s="165"/>
      <c r="AH573" s="165"/>
      <c r="AI573" s="165"/>
      <c r="AJ573" s="165"/>
      <c r="AK573" s="165"/>
      <c r="AL573" s="165"/>
      <c r="AM573" s="165">
        <v>21</v>
      </c>
      <c r="AN573" s="165"/>
      <c r="AO573" s="165"/>
      <c r="AP573" s="165"/>
      <c r="AQ573" s="165"/>
      <c r="AR573" s="165"/>
      <c r="AS573" s="165"/>
      <c r="AT573" s="165"/>
      <c r="AU573" s="165"/>
      <c r="AV573" s="165"/>
      <c r="AW573" s="165"/>
      <c r="AX573" s="165"/>
      <c r="AY573" s="165"/>
      <c r="AZ573" s="165"/>
      <c r="BA573" s="165"/>
      <c r="BB573" s="165"/>
      <c r="BC573" s="165"/>
      <c r="BD573" s="165"/>
      <c r="BE573" s="165"/>
      <c r="BF573" s="165"/>
      <c r="BG573" s="165"/>
      <c r="BH573" s="165"/>
    </row>
    <row r="574" spans="1:60" outlineLevel="1" x14ac:dyDescent="0.2">
      <c r="A574" s="204"/>
      <c r="B574" s="177"/>
      <c r="C574" s="201" t="s">
        <v>392</v>
      </c>
      <c r="D574" s="181"/>
      <c r="E574" s="185">
        <v>11.27</v>
      </c>
      <c r="F574" s="189"/>
      <c r="G574" s="189"/>
      <c r="H574" s="189"/>
      <c r="I574" s="189"/>
      <c r="J574" s="189"/>
      <c r="K574" s="189"/>
      <c r="L574" s="190"/>
      <c r="M574" s="207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165"/>
      <c r="AR574" s="165"/>
      <c r="AS574" s="165"/>
      <c r="AT574" s="165"/>
      <c r="AU574" s="165"/>
      <c r="AV574" s="165"/>
      <c r="AW574" s="165"/>
      <c r="AX574" s="165"/>
      <c r="AY574" s="165"/>
      <c r="AZ574" s="165"/>
      <c r="BA574" s="165"/>
      <c r="BB574" s="165"/>
      <c r="BC574" s="165"/>
      <c r="BD574" s="165"/>
      <c r="BE574" s="165"/>
      <c r="BF574" s="165"/>
      <c r="BG574" s="165"/>
      <c r="BH574" s="165"/>
    </row>
    <row r="575" spans="1:60" outlineLevel="1" x14ac:dyDescent="0.2">
      <c r="A575" s="204"/>
      <c r="B575" s="177"/>
      <c r="C575" s="300"/>
      <c r="D575" s="301"/>
      <c r="E575" s="302"/>
      <c r="F575" s="303"/>
      <c r="G575" s="304"/>
      <c r="H575" s="189"/>
      <c r="I575" s="189"/>
      <c r="J575" s="189"/>
      <c r="K575" s="189"/>
      <c r="L575" s="190"/>
      <c r="M575" s="207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5"/>
      <c r="AM575" s="165"/>
      <c r="AN575" s="165"/>
      <c r="AO575" s="165"/>
      <c r="AP575" s="165"/>
      <c r="AQ575" s="165"/>
      <c r="AR575" s="165"/>
      <c r="AS575" s="165"/>
      <c r="AT575" s="165"/>
      <c r="AU575" s="165"/>
      <c r="AV575" s="165"/>
      <c r="AW575" s="165"/>
      <c r="AX575" s="165"/>
      <c r="AY575" s="165"/>
      <c r="AZ575" s="165"/>
      <c r="BA575" s="165"/>
      <c r="BB575" s="165"/>
      <c r="BC575" s="165"/>
      <c r="BD575" s="165"/>
      <c r="BE575" s="165"/>
      <c r="BF575" s="165"/>
      <c r="BG575" s="165"/>
      <c r="BH575" s="165"/>
    </row>
    <row r="576" spans="1:60" outlineLevel="1" x14ac:dyDescent="0.2">
      <c r="A576" s="204"/>
      <c r="B576" s="305" t="s">
        <v>379</v>
      </c>
      <c r="C576" s="306"/>
      <c r="D576" s="307"/>
      <c r="E576" s="308"/>
      <c r="F576" s="309"/>
      <c r="G576" s="310"/>
      <c r="H576" s="189"/>
      <c r="I576" s="189"/>
      <c r="J576" s="189"/>
      <c r="K576" s="189"/>
      <c r="L576" s="190"/>
      <c r="M576" s="207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>
        <v>0</v>
      </c>
      <c r="AD576" s="165"/>
      <c r="AE576" s="165"/>
      <c r="AF576" s="165"/>
      <c r="AG576" s="165"/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165"/>
      <c r="AR576" s="165"/>
      <c r="AS576" s="165"/>
      <c r="AT576" s="165"/>
      <c r="AU576" s="165"/>
      <c r="AV576" s="165"/>
      <c r="AW576" s="165"/>
      <c r="AX576" s="165"/>
      <c r="AY576" s="165"/>
      <c r="AZ576" s="165"/>
      <c r="BA576" s="165"/>
      <c r="BB576" s="165"/>
      <c r="BC576" s="165"/>
      <c r="BD576" s="165"/>
      <c r="BE576" s="165"/>
      <c r="BF576" s="165"/>
      <c r="BG576" s="165"/>
      <c r="BH576" s="165"/>
    </row>
    <row r="577" spans="1:60" outlineLevel="1" x14ac:dyDescent="0.2">
      <c r="A577" s="204"/>
      <c r="B577" s="305" t="s">
        <v>380</v>
      </c>
      <c r="C577" s="306"/>
      <c r="D577" s="307"/>
      <c r="E577" s="308"/>
      <c r="F577" s="309"/>
      <c r="G577" s="310"/>
      <c r="H577" s="189"/>
      <c r="I577" s="189"/>
      <c r="J577" s="189"/>
      <c r="K577" s="189"/>
      <c r="L577" s="190"/>
      <c r="M577" s="207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 t="s">
        <v>198</v>
      </c>
      <c r="AF577" s="165"/>
      <c r="AG577" s="165"/>
      <c r="AH577" s="165"/>
      <c r="AI577" s="165"/>
      <c r="AJ577" s="165"/>
      <c r="AK577" s="165"/>
      <c r="AL577" s="165"/>
      <c r="AM577" s="165"/>
      <c r="AN577" s="165"/>
      <c r="AO577" s="165"/>
      <c r="AP577" s="165"/>
      <c r="AQ577" s="165"/>
      <c r="AR577" s="165"/>
      <c r="AS577" s="165"/>
      <c r="AT577" s="165"/>
      <c r="AU577" s="165"/>
      <c r="AV577" s="165"/>
      <c r="AW577" s="165"/>
      <c r="AX577" s="165"/>
      <c r="AY577" s="165"/>
      <c r="AZ577" s="165"/>
      <c r="BA577" s="165"/>
      <c r="BB577" s="165"/>
      <c r="BC577" s="165"/>
      <c r="BD577" s="165"/>
      <c r="BE577" s="165"/>
      <c r="BF577" s="165"/>
      <c r="BG577" s="165"/>
      <c r="BH577" s="165"/>
    </row>
    <row r="578" spans="1:60" outlineLevel="1" x14ac:dyDescent="0.2">
      <c r="A578" s="205">
        <v>154</v>
      </c>
      <c r="B578" s="176" t="s">
        <v>388</v>
      </c>
      <c r="C578" s="242" t="s">
        <v>1700</v>
      </c>
      <c r="D578" s="180" t="s">
        <v>214</v>
      </c>
      <c r="E578" s="184">
        <v>588.89</v>
      </c>
      <c r="F578" s="191"/>
      <c r="G578" s="189">
        <f>ROUND(E578*F578,2)</f>
        <v>0</v>
      </c>
      <c r="H578" s="189">
        <v>3.8999999999999999E-4</v>
      </c>
      <c r="I578" s="189">
        <f>ROUND(E578*H578,2)</f>
        <v>0.23</v>
      </c>
      <c r="J578" s="189">
        <v>0</v>
      </c>
      <c r="K578" s="189">
        <f>ROUND(E578*J578,2)</f>
        <v>0</v>
      </c>
      <c r="L578" s="190" t="s">
        <v>218</v>
      </c>
      <c r="M578" s="207" t="s">
        <v>193</v>
      </c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 t="s">
        <v>194</v>
      </c>
      <c r="AF578" s="165"/>
      <c r="AG578" s="165"/>
      <c r="AH578" s="165"/>
      <c r="AI578" s="165"/>
      <c r="AJ578" s="165"/>
      <c r="AK578" s="165"/>
      <c r="AL578" s="165"/>
      <c r="AM578" s="165">
        <v>21</v>
      </c>
      <c r="AN578" s="165"/>
      <c r="AO578" s="165"/>
      <c r="AP578" s="165"/>
      <c r="AQ578" s="165"/>
      <c r="AR578" s="165"/>
      <c r="AS578" s="165"/>
      <c r="AT578" s="165"/>
      <c r="AU578" s="165"/>
      <c r="AV578" s="165"/>
      <c r="AW578" s="165"/>
      <c r="AX578" s="165"/>
      <c r="AY578" s="165"/>
      <c r="AZ578" s="165"/>
      <c r="BA578" s="165"/>
      <c r="BB578" s="165"/>
      <c r="BC578" s="165"/>
      <c r="BD578" s="165"/>
      <c r="BE578" s="165"/>
      <c r="BF578" s="165"/>
      <c r="BG578" s="165"/>
      <c r="BH578" s="165"/>
    </row>
    <row r="579" spans="1:60" outlineLevel="1" x14ac:dyDescent="0.2">
      <c r="A579" s="204"/>
      <c r="B579" s="177"/>
      <c r="C579" s="201" t="s">
        <v>393</v>
      </c>
      <c r="D579" s="181"/>
      <c r="E579" s="185">
        <v>588.89</v>
      </c>
      <c r="F579" s="189"/>
      <c r="G579" s="189"/>
      <c r="H579" s="189"/>
      <c r="I579" s="189"/>
      <c r="J579" s="189"/>
      <c r="K579" s="189"/>
      <c r="L579" s="190"/>
      <c r="M579" s="207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5"/>
      <c r="AM579" s="165"/>
      <c r="AN579" s="165"/>
      <c r="AO579" s="165"/>
      <c r="AP579" s="165"/>
      <c r="AQ579" s="165"/>
      <c r="AR579" s="165"/>
      <c r="AS579" s="165"/>
      <c r="AT579" s="165"/>
      <c r="AU579" s="165"/>
      <c r="AV579" s="165"/>
      <c r="AW579" s="165"/>
      <c r="AX579" s="165"/>
      <c r="AY579" s="165"/>
      <c r="AZ579" s="165"/>
      <c r="BA579" s="165"/>
      <c r="BB579" s="165"/>
      <c r="BC579" s="165"/>
      <c r="BD579" s="165"/>
      <c r="BE579" s="165"/>
      <c r="BF579" s="165"/>
      <c r="BG579" s="165"/>
      <c r="BH579" s="165"/>
    </row>
    <row r="580" spans="1:60" outlineLevel="1" x14ac:dyDescent="0.2">
      <c r="A580" s="204"/>
      <c r="B580" s="177"/>
      <c r="C580" s="300"/>
      <c r="D580" s="301"/>
      <c r="E580" s="302"/>
      <c r="F580" s="303"/>
      <c r="G580" s="304"/>
      <c r="H580" s="189"/>
      <c r="I580" s="189"/>
      <c r="J580" s="189"/>
      <c r="K580" s="189"/>
      <c r="L580" s="190"/>
      <c r="M580" s="207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5"/>
      <c r="AM580" s="165"/>
      <c r="AN580" s="165"/>
      <c r="AO580" s="165"/>
      <c r="AP580" s="165"/>
      <c r="AQ580" s="165"/>
      <c r="AR580" s="165"/>
      <c r="AS580" s="165"/>
      <c r="AT580" s="165"/>
      <c r="AU580" s="165"/>
      <c r="AV580" s="165"/>
      <c r="AW580" s="165"/>
      <c r="AX580" s="165"/>
      <c r="AY580" s="165"/>
      <c r="AZ580" s="165"/>
      <c r="BA580" s="165"/>
      <c r="BB580" s="165"/>
      <c r="BC580" s="165"/>
      <c r="BD580" s="165"/>
      <c r="BE580" s="165"/>
      <c r="BF580" s="165"/>
      <c r="BG580" s="165"/>
      <c r="BH580" s="165"/>
    </row>
    <row r="581" spans="1:60" outlineLevel="1" x14ac:dyDescent="0.2">
      <c r="A581" s="204"/>
      <c r="B581" s="305" t="s">
        <v>373</v>
      </c>
      <c r="C581" s="306"/>
      <c r="D581" s="307"/>
      <c r="E581" s="308"/>
      <c r="F581" s="309"/>
      <c r="G581" s="310"/>
      <c r="H581" s="189"/>
      <c r="I581" s="189"/>
      <c r="J581" s="189"/>
      <c r="K581" s="189"/>
      <c r="L581" s="190"/>
      <c r="M581" s="207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>
        <v>0</v>
      </c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165"/>
      <c r="AR581" s="165"/>
      <c r="AS581" s="165"/>
      <c r="AT581" s="165"/>
      <c r="AU581" s="165"/>
      <c r="AV581" s="165"/>
      <c r="AW581" s="165"/>
      <c r="AX581" s="165"/>
      <c r="AY581" s="165"/>
      <c r="AZ581" s="165"/>
      <c r="BA581" s="165"/>
      <c r="BB581" s="165"/>
      <c r="BC581" s="165"/>
      <c r="BD581" s="165"/>
      <c r="BE581" s="165"/>
      <c r="BF581" s="165"/>
      <c r="BG581" s="165"/>
      <c r="BH581" s="165"/>
    </row>
    <row r="582" spans="1:60" outlineLevel="1" x14ac:dyDescent="0.2">
      <c r="A582" s="204"/>
      <c r="B582" s="305" t="s">
        <v>374</v>
      </c>
      <c r="C582" s="306"/>
      <c r="D582" s="307"/>
      <c r="E582" s="308"/>
      <c r="F582" s="309"/>
      <c r="G582" s="310"/>
      <c r="H582" s="189"/>
      <c r="I582" s="189"/>
      <c r="J582" s="189"/>
      <c r="K582" s="189"/>
      <c r="L582" s="190"/>
      <c r="M582" s="207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 t="s">
        <v>198</v>
      </c>
      <c r="AF582" s="165"/>
      <c r="AG582" s="165"/>
      <c r="AH582" s="165"/>
      <c r="AI582" s="165"/>
      <c r="AJ582" s="165"/>
      <c r="AK582" s="165"/>
      <c r="AL582" s="165"/>
      <c r="AM582" s="165"/>
      <c r="AN582" s="165"/>
      <c r="AO582" s="165"/>
      <c r="AP582" s="165"/>
      <c r="AQ582" s="165"/>
      <c r="AR582" s="165"/>
      <c r="AS582" s="165"/>
      <c r="AT582" s="165"/>
      <c r="AU582" s="165"/>
      <c r="AV582" s="165"/>
      <c r="AW582" s="165"/>
      <c r="AX582" s="165"/>
      <c r="AY582" s="165"/>
      <c r="AZ582" s="165"/>
      <c r="BA582" s="165"/>
      <c r="BB582" s="165"/>
      <c r="BC582" s="165"/>
      <c r="BD582" s="165"/>
      <c r="BE582" s="165"/>
      <c r="BF582" s="165"/>
      <c r="BG582" s="165"/>
      <c r="BH582" s="165"/>
    </row>
    <row r="583" spans="1:60" outlineLevel="1" x14ac:dyDescent="0.2">
      <c r="A583" s="204"/>
      <c r="B583" s="305" t="s">
        <v>390</v>
      </c>
      <c r="C583" s="306"/>
      <c r="D583" s="307"/>
      <c r="E583" s="308"/>
      <c r="F583" s="309"/>
      <c r="G583" s="310"/>
      <c r="H583" s="189"/>
      <c r="I583" s="189"/>
      <c r="J583" s="189"/>
      <c r="K583" s="189"/>
      <c r="L583" s="190"/>
      <c r="M583" s="207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>
        <v>1</v>
      </c>
      <c r="AD583" s="165"/>
      <c r="AE583" s="165"/>
      <c r="AF583" s="165"/>
      <c r="AG583" s="165"/>
      <c r="AH583" s="165"/>
      <c r="AI583" s="165"/>
      <c r="AJ583" s="165"/>
      <c r="AK583" s="165"/>
      <c r="AL583" s="165"/>
      <c r="AM583" s="165"/>
      <c r="AN583" s="165"/>
      <c r="AO583" s="165"/>
      <c r="AP583" s="165"/>
      <c r="AQ583" s="165"/>
      <c r="AR583" s="165"/>
      <c r="AS583" s="165"/>
      <c r="AT583" s="165"/>
      <c r="AU583" s="165"/>
      <c r="AV583" s="165"/>
      <c r="AW583" s="165"/>
      <c r="AX583" s="165"/>
      <c r="AY583" s="165"/>
      <c r="AZ583" s="165"/>
      <c r="BA583" s="165"/>
      <c r="BB583" s="165"/>
      <c r="BC583" s="165"/>
      <c r="BD583" s="165"/>
      <c r="BE583" s="165"/>
      <c r="BF583" s="165"/>
      <c r="BG583" s="165"/>
      <c r="BH583" s="165"/>
    </row>
    <row r="584" spans="1:60" outlineLevel="1" x14ac:dyDescent="0.2">
      <c r="A584" s="205">
        <v>155</v>
      </c>
      <c r="B584" s="176" t="s">
        <v>391</v>
      </c>
      <c r="C584" s="242" t="s">
        <v>1701</v>
      </c>
      <c r="D584" s="180" t="s">
        <v>191</v>
      </c>
      <c r="E584" s="184">
        <v>11.2735</v>
      </c>
      <c r="F584" s="191"/>
      <c r="G584" s="189">
        <f>ROUND(E584*F584,2)</f>
        <v>0</v>
      </c>
      <c r="H584" s="189">
        <v>2.5249999999999999</v>
      </c>
      <c r="I584" s="189">
        <f>ROUND(E584*H584,2)</f>
        <v>28.47</v>
      </c>
      <c r="J584" s="189">
        <v>0</v>
      </c>
      <c r="K584" s="189">
        <f>ROUND(E584*J584,2)</f>
        <v>0</v>
      </c>
      <c r="L584" s="190" t="s">
        <v>218</v>
      </c>
      <c r="M584" s="207" t="s">
        <v>193</v>
      </c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 t="s">
        <v>194</v>
      </c>
      <c r="AF584" s="165"/>
      <c r="AG584" s="165"/>
      <c r="AH584" s="165"/>
      <c r="AI584" s="165"/>
      <c r="AJ584" s="165"/>
      <c r="AK584" s="165"/>
      <c r="AL584" s="165"/>
      <c r="AM584" s="165">
        <v>21</v>
      </c>
      <c r="AN584" s="165"/>
      <c r="AO584" s="165"/>
      <c r="AP584" s="165"/>
      <c r="AQ584" s="165"/>
      <c r="AR584" s="165"/>
      <c r="AS584" s="165"/>
      <c r="AT584" s="165"/>
      <c r="AU584" s="165"/>
      <c r="AV584" s="165"/>
      <c r="AW584" s="165"/>
      <c r="AX584" s="165"/>
      <c r="AY584" s="165"/>
      <c r="AZ584" s="165"/>
      <c r="BA584" s="165"/>
      <c r="BB584" s="165"/>
      <c r="BC584" s="165"/>
      <c r="BD584" s="165"/>
      <c r="BE584" s="165"/>
      <c r="BF584" s="165"/>
      <c r="BG584" s="165"/>
      <c r="BH584" s="165"/>
    </row>
    <row r="585" spans="1:60" outlineLevel="1" x14ac:dyDescent="0.2">
      <c r="A585" s="204"/>
      <c r="B585" s="177"/>
      <c r="C585" s="201" t="s">
        <v>392</v>
      </c>
      <c r="D585" s="181"/>
      <c r="E585" s="185">
        <v>11.27</v>
      </c>
      <c r="F585" s="189"/>
      <c r="G585" s="189"/>
      <c r="H585" s="189"/>
      <c r="I585" s="189"/>
      <c r="J585" s="189"/>
      <c r="K585" s="189"/>
      <c r="L585" s="190"/>
      <c r="M585" s="207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  <c r="AK585" s="165"/>
      <c r="AL585" s="165"/>
      <c r="AM585" s="165"/>
      <c r="AN585" s="165"/>
      <c r="AO585" s="165"/>
      <c r="AP585" s="165"/>
      <c r="AQ585" s="165"/>
      <c r="AR585" s="165"/>
      <c r="AS585" s="165"/>
      <c r="AT585" s="165"/>
      <c r="AU585" s="165"/>
      <c r="AV585" s="165"/>
      <c r="AW585" s="165"/>
      <c r="AX585" s="165"/>
      <c r="AY585" s="165"/>
      <c r="AZ585" s="165"/>
      <c r="BA585" s="165"/>
      <c r="BB585" s="165"/>
      <c r="BC585" s="165"/>
      <c r="BD585" s="165"/>
      <c r="BE585" s="165"/>
      <c r="BF585" s="165"/>
      <c r="BG585" s="165"/>
      <c r="BH585" s="165"/>
    </row>
    <row r="586" spans="1:60" outlineLevel="1" x14ac:dyDescent="0.2">
      <c r="A586" s="204"/>
      <c r="B586" s="177"/>
      <c r="C586" s="300"/>
      <c r="D586" s="301"/>
      <c r="E586" s="302"/>
      <c r="F586" s="303"/>
      <c r="G586" s="304"/>
      <c r="H586" s="189"/>
      <c r="I586" s="189"/>
      <c r="J586" s="189"/>
      <c r="K586" s="189"/>
      <c r="L586" s="190"/>
      <c r="M586" s="207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5"/>
      <c r="AM586" s="165"/>
      <c r="AN586" s="165"/>
      <c r="AO586" s="165"/>
      <c r="AP586" s="165"/>
      <c r="AQ586" s="165"/>
      <c r="AR586" s="165"/>
      <c r="AS586" s="165"/>
      <c r="AT586" s="165"/>
      <c r="AU586" s="165"/>
      <c r="AV586" s="165"/>
      <c r="AW586" s="165"/>
      <c r="AX586" s="165"/>
      <c r="AY586" s="165"/>
      <c r="AZ586" s="165"/>
      <c r="BA586" s="165"/>
      <c r="BB586" s="165"/>
      <c r="BC586" s="165"/>
      <c r="BD586" s="165"/>
      <c r="BE586" s="165"/>
      <c r="BF586" s="165"/>
      <c r="BG586" s="165"/>
      <c r="BH586" s="165"/>
    </row>
    <row r="587" spans="1:60" outlineLevel="1" x14ac:dyDescent="0.2">
      <c r="A587" s="204"/>
      <c r="B587" s="305" t="s">
        <v>373</v>
      </c>
      <c r="C587" s="306"/>
      <c r="D587" s="307"/>
      <c r="E587" s="308"/>
      <c r="F587" s="309"/>
      <c r="G587" s="310"/>
      <c r="H587" s="189"/>
      <c r="I587" s="189"/>
      <c r="J587" s="189"/>
      <c r="K587" s="189"/>
      <c r="L587" s="190"/>
      <c r="M587" s="207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>
        <v>0</v>
      </c>
      <c r="AD587" s="165"/>
      <c r="AE587" s="165"/>
      <c r="AF587" s="165"/>
      <c r="AG587" s="165"/>
      <c r="AH587" s="165"/>
      <c r="AI587" s="165"/>
      <c r="AJ587" s="165"/>
      <c r="AK587" s="165"/>
      <c r="AL587" s="165"/>
      <c r="AM587" s="165"/>
      <c r="AN587" s="165"/>
      <c r="AO587" s="165"/>
      <c r="AP587" s="165"/>
      <c r="AQ587" s="165"/>
      <c r="AR587" s="165"/>
      <c r="AS587" s="165"/>
      <c r="AT587" s="165"/>
      <c r="AU587" s="165"/>
      <c r="AV587" s="165"/>
      <c r="AW587" s="165"/>
      <c r="AX587" s="165"/>
      <c r="AY587" s="165"/>
      <c r="AZ587" s="165"/>
      <c r="BA587" s="165"/>
      <c r="BB587" s="165"/>
      <c r="BC587" s="165"/>
      <c r="BD587" s="165"/>
      <c r="BE587" s="165"/>
      <c r="BF587" s="165"/>
      <c r="BG587" s="165"/>
      <c r="BH587" s="165"/>
    </row>
    <row r="588" spans="1:60" outlineLevel="1" x14ac:dyDescent="0.2">
      <c r="A588" s="204"/>
      <c r="B588" s="305" t="s">
        <v>374</v>
      </c>
      <c r="C588" s="306"/>
      <c r="D588" s="307"/>
      <c r="E588" s="308"/>
      <c r="F588" s="309"/>
      <c r="G588" s="310"/>
      <c r="H588" s="189"/>
      <c r="I588" s="189"/>
      <c r="J588" s="189"/>
      <c r="K588" s="189"/>
      <c r="L588" s="190"/>
      <c r="M588" s="207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 t="s">
        <v>198</v>
      </c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165"/>
      <c r="AR588" s="165"/>
      <c r="AS588" s="165"/>
      <c r="AT588" s="165"/>
      <c r="AU588" s="165"/>
      <c r="AV588" s="165"/>
      <c r="AW588" s="165"/>
      <c r="AX588" s="165"/>
      <c r="AY588" s="165"/>
      <c r="AZ588" s="165"/>
      <c r="BA588" s="165"/>
      <c r="BB588" s="165"/>
      <c r="BC588" s="165"/>
      <c r="BD588" s="165"/>
      <c r="BE588" s="165"/>
      <c r="BF588" s="165"/>
      <c r="BG588" s="165"/>
      <c r="BH588" s="165"/>
    </row>
    <row r="589" spans="1:60" outlineLevel="1" x14ac:dyDescent="0.2">
      <c r="A589" s="204"/>
      <c r="B589" s="305" t="s">
        <v>390</v>
      </c>
      <c r="C589" s="306"/>
      <c r="D589" s="307"/>
      <c r="E589" s="308"/>
      <c r="F589" s="309"/>
      <c r="G589" s="310"/>
      <c r="H589" s="189"/>
      <c r="I589" s="189"/>
      <c r="J589" s="189"/>
      <c r="K589" s="189"/>
      <c r="L589" s="190"/>
      <c r="M589" s="207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>
        <v>1</v>
      </c>
      <c r="AD589" s="165"/>
      <c r="AE589" s="165"/>
      <c r="AF589" s="165"/>
      <c r="AG589" s="165"/>
      <c r="AH589" s="165"/>
      <c r="AI589" s="165"/>
      <c r="AJ589" s="165"/>
      <c r="AK589" s="165"/>
      <c r="AL589" s="165"/>
      <c r="AM589" s="165"/>
      <c r="AN589" s="165"/>
      <c r="AO589" s="165"/>
      <c r="AP589" s="165"/>
      <c r="AQ589" s="165"/>
      <c r="AR589" s="165"/>
      <c r="AS589" s="165"/>
      <c r="AT589" s="165"/>
      <c r="AU589" s="165"/>
      <c r="AV589" s="165"/>
      <c r="AW589" s="165"/>
      <c r="AX589" s="165"/>
      <c r="AY589" s="165"/>
      <c r="AZ589" s="165"/>
      <c r="BA589" s="165"/>
      <c r="BB589" s="165"/>
      <c r="BC589" s="165"/>
      <c r="BD589" s="165"/>
      <c r="BE589" s="165"/>
      <c r="BF589" s="165"/>
      <c r="BG589" s="165"/>
      <c r="BH589" s="165"/>
    </row>
    <row r="590" spans="1:60" outlineLevel="1" x14ac:dyDescent="0.2">
      <c r="A590" s="205">
        <v>156</v>
      </c>
      <c r="B590" s="176" t="s">
        <v>391</v>
      </c>
      <c r="C590" s="242" t="s">
        <v>1702</v>
      </c>
      <c r="D590" s="180" t="s">
        <v>191</v>
      </c>
      <c r="E590" s="184">
        <v>11.2735</v>
      </c>
      <c r="F590" s="191"/>
      <c r="G590" s="189">
        <f>ROUND(E590*F590,2)</f>
        <v>0</v>
      </c>
      <c r="H590" s="189">
        <v>2.5249999999999999</v>
      </c>
      <c r="I590" s="189">
        <f>ROUND(E590*H590,2)</f>
        <v>28.47</v>
      </c>
      <c r="J590" s="189">
        <v>0</v>
      </c>
      <c r="K590" s="189">
        <f>ROUND(E590*J590,2)</f>
        <v>0</v>
      </c>
      <c r="L590" s="190" t="s">
        <v>218</v>
      </c>
      <c r="M590" s="207" t="s">
        <v>193</v>
      </c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 t="s">
        <v>194</v>
      </c>
      <c r="AF590" s="165"/>
      <c r="AG590" s="165"/>
      <c r="AH590" s="165"/>
      <c r="AI590" s="165"/>
      <c r="AJ590" s="165"/>
      <c r="AK590" s="165"/>
      <c r="AL590" s="165"/>
      <c r="AM590" s="165">
        <v>21</v>
      </c>
      <c r="AN590" s="165"/>
      <c r="AO590" s="165"/>
      <c r="AP590" s="165"/>
      <c r="AQ590" s="165"/>
      <c r="AR590" s="165"/>
      <c r="AS590" s="165"/>
      <c r="AT590" s="165"/>
      <c r="AU590" s="165"/>
      <c r="AV590" s="165"/>
      <c r="AW590" s="165"/>
      <c r="AX590" s="165"/>
      <c r="AY590" s="165"/>
      <c r="AZ590" s="165"/>
      <c r="BA590" s="165"/>
      <c r="BB590" s="165"/>
      <c r="BC590" s="165"/>
      <c r="BD590" s="165"/>
      <c r="BE590" s="165"/>
      <c r="BF590" s="165"/>
      <c r="BG590" s="165"/>
      <c r="BH590" s="165"/>
    </row>
    <row r="591" spans="1:60" outlineLevel="1" x14ac:dyDescent="0.2">
      <c r="A591" s="204"/>
      <c r="B591" s="177"/>
      <c r="C591" s="201" t="s">
        <v>392</v>
      </c>
      <c r="D591" s="181"/>
      <c r="E591" s="185">
        <v>11.27</v>
      </c>
      <c r="F591" s="189"/>
      <c r="G591" s="189"/>
      <c r="H591" s="189"/>
      <c r="I591" s="189"/>
      <c r="J591" s="189"/>
      <c r="K591" s="189"/>
      <c r="L591" s="190"/>
      <c r="M591" s="207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  <c r="AN591" s="165"/>
      <c r="AO591" s="165"/>
      <c r="AP591" s="165"/>
      <c r="AQ591" s="165"/>
      <c r="AR591" s="165"/>
      <c r="AS591" s="165"/>
      <c r="AT591" s="165"/>
      <c r="AU591" s="165"/>
      <c r="AV591" s="165"/>
      <c r="AW591" s="165"/>
      <c r="AX591" s="165"/>
      <c r="AY591" s="165"/>
      <c r="AZ591" s="165"/>
      <c r="BA591" s="165"/>
      <c r="BB591" s="165"/>
      <c r="BC591" s="165"/>
      <c r="BD591" s="165"/>
      <c r="BE591" s="165"/>
      <c r="BF591" s="165"/>
      <c r="BG591" s="165"/>
      <c r="BH591" s="165"/>
    </row>
    <row r="592" spans="1:60" outlineLevel="1" x14ac:dyDescent="0.2">
      <c r="A592" s="204"/>
      <c r="B592" s="177"/>
      <c r="C592" s="300"/>
      <c r="D592" s="301"/>
      <c r="E592" s="302"/>
      <c r="F592" s="303"/>
      <c r="G592" s="304"/>
      <c r="H592" s="189"/>
      <c r="I592" s="189"/>
      <c r="J592" s="189"/>
      <c r="K592" s="189"/>
      <c r="L592" s="190"/>
      <c r="M592" s="207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165"/>
      <c r="AR592" s="165"/>
      <c r="AS592" s="165"/>
      <c r="AT592" s="165"/>
      <c r="AU592" s="165"/>
      <c r="AV592" s="165"/>
      <c r="AW592" s="165"/>
      <c r="AX592" s="165"/>
      <c r="AY592" s="165"/>
      <c r="AZ592" s="165"/>
      <c r="BA592" s="165"/>
      <c r="BB592" s="165"/>
      <c r="BC592" s="165"/>
      <c r="BD592" s="165"/>
      <c r="BE592" s="165"/>
      <c r="BF592" s="165"/>
      <c r="BG592" s="165"/>
      <c r="BH592" s="165"/>
    </row>
    <row r="593" spans="1:60" outlineLevel="1" x14ac:dyDescent="0.2">
      <c r="A593" s="204"/>
      <c r="B593" s="305" t="s">
        <v>373</v>
      </c>
      <c r="C593" s="306"/>
      <c r="D593" s="307"/>
      <c r="E593" s="308"/>
      <c r="F593" s="309"/>
      <c r="G593" s="310"/>
      <c r="H593" s="189"/>
      <c r="I593" s="189"/>
      <c r="J593" s="189"/>
      <c r="K593" s="189"/>
      <c r="L593" s="190"/>
      <c r="M593" s="207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>
        <v>0</v>
      </c>
      <c r="AD593" s="165"/>
      <c r="AE593" s="165"/>
      <c r="AF593" s="165"/>
      <c r="AG593" s="165"/>
      <c r="AH593" s="165"/>
      <c r="AI593" s="165"/>
      <c r="AJ593" s="165"/>
      <c r="AK593" s="165"/>
      <c r="AL593" s="165"/>
      <c r="AM593" s="165"/>
      <c r="AN593" s="165"/>
      <c r="AO593" s="165"/>
      <c r="AP593" s="165"/>
      <c r="AQ593" s="165"/>
      <c r="AR593" s="165"/>
      <c r="AS593" s="165"/>
      <c r="AT593" s="165"/>
      <c r="AU593" s="165"/>
      <c r="AV593" s="165"/>
      <c r="AW593" s="165"/>
      <c r="AX593" s="165"/>
      <c r="AY593" s="165"/>
      <c r="AZ593" s="165"/>
      <c r="BA593" s="165"/>
      <c r="BB593" s="165"/>
      <c r="BC593" s="165"/>
      <c r="BD593" s="165"/>
      <c r="BE593" s="165"/>
      <c r="BF593" s="165"/>
      <c r="BG593" s="165"/>
      <c r="BH593" s="165"/>
    </row>
    <row r="594" spans="1:60" outlineLevel="1" x14ac:dyDescent="0.2">
      <c r="A594" s="204"/>
      <c r="B594" s="305" t="s">
        <v>374</v>
      </c>
      <c r="C594" s="306"/>
      <c r="D594" s="307"/>
      <c r="E594" s="308"/>
      <c r="F594" s="309"/>
      <c r="G594" s="310"/>
      <c r="H594" s="189"/>
      <c r="I594" s="189"/>
      <c r="J594" s="189"/>
      <c r="K594" s="189"/>
      <c r="L594" s="190"/>
      <c r="M594" s="207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 t="s">
        <v>198</v>
      </c>
      <c r="AF594" s="165"/>
      <c r="AG594" s="165"/>
      <c r="AH594" s="165"/>
      <c r="AI594" s="165"/>
      <c r="AJ594" s="165"/>
      <c r="AK594" s="165"/>
      <c r="AL594" s="165"/>
      <c r="AM594" s="165"/>
      <c r="AN594" s="165"/>
      <c r="AO594" s="165"/>
      <c r="AP594" s="165"/>
      <c r="AQ594" s="165"/>
      <c r="AR594" s="165"/>
      <c r="AS594" s="165"/>
      <c r="AT594" s="165"/>
      <c r="AU594" s="165"/>
      <c r="AV594" s="165"/>
      <c r="AW594" s="165"/>
      <c r="AX594" s="165"/>
      <c r="AY594" s="165"/>
      <c r="AZ594" s="165"/>
      <c r="BA594" s="165"/>
      <c r="BB594" s="165"/>
      <c r="BC594" s="165"/>
      <c r="BD594" s="165"/>
      <c r="BE594" s="165"/>
      <c r="BF594" s="165"/>
      <c r="BG594" s="165"/>
      <c r="BH594" s="165"/>
    </row>
    <row r="595" spans="1:60" outlineLevel="1" x14ac:dyDescent="0.2">
      <c r="A595" s="204"/>
      <c r="B595" s="305" t="s">
        <v>375</v>
      </c>
      <c r="C595" s="306"/>
      <c r="D595" s="307"/>
      <c r="E595" s="308"/>
      <c r="F595" s="309"/>
      <c r="G595" s="310"/>
      <c r="H595" s="189"/>
      <c r="I595" s="189"/>
      <c r="J595" s="189"/>
      <c r="K595" s="189"/>
      <c r="L595" s="190"/>
      <c r="M595" s="207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>
        <v>1</v>
      </c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  <c r="AN595" s="165"/>
      <c r="AO595" s="165"/>
      <c r="AP595" s="165"/>
      <c r="AQ595" s="165"/>
      <c r="AR595" s="165"/>
      <c r="AS595" s="165"/>
      <c r="AT595" s="165"/>
      <c r="AU595" s="165"/>
      <c r="AV595" s="165"/>
      <c r="AW595" s="165"/>
      <c r="AX595" s="165"/>
      <c r="AY595" s="165"/>
      <c r="AZ595" s="165"/>
      <c r="BA595" s="165"/>
      <c r="BB595" s="165"/>
      <c r="BC595" s="165"/>
      <c r="BD595" s="165"/>
      <c r="BE595" s="165"/>
      <c r="BF595" s="165"/>
      <c r="BG595" s="165"/>
      <c r="BH595" s="165"/>
    </row>
    <row r="596" spans="1:60" outlineLevel="1" x14ac:dyDescent="0.2">
      <c r="A596" s="205">
        <v>157</v>
      </c>
      <c r="B596" s="176" t="s">
        <v>394</v>
      </c>
      <c r="C596" s="242" t="s">
        <v>1703</v>
      </c>
      <c r="D596" s="180" t="s">
        <v>191</v>
      </c>
      <c r="E596" s="184">
        <v>4.0899999999999999E-2</v>
      </c>
      <c r="F596" s="191"/>
      <c r="G596" s="189">
        <f>ROUND(E596*F596,2)</f>
        <v>0</v>
      </c>
      <c r="H596" s="189">
        <v>2.5249999999999999</v>
      </c>
      <c r="I596" s="189">
        <f>ROUND(E596*H596,2)</f>
        <v>0.1</v>
      </c>
      <c r="J596" s="189">
        <v>0</v>
      </c>
      <c r="K596" s="189">
        <f>ROUND(E596*J596,2)</f>
        <v>0</v>
      </c>
      <c r="L596" s="190" t="s">
        <v>218</v>
      </c>
      <c r="M596" s="207" t="s">
        <v>193</v>
      </c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 t="s">
        <v>194</v>
      </c>
      <c r="AF596" s="165"/>
      <c r="AG596" s="165"/>
      <c r="AH596" s="165"/>
      <c r="AI596" s="165"/>
      <c r="AJ596" s="165"/>
      <c r="AK596" s="165"/>
      <c r="AL596" s="165"/>
      <c r="AM596" s="165">
        <v>21</v>
      </c>
      <c r="AN596" s="165"/>
      <c r="AO596" s="165"/>
      <c r="AP596" s="165"/>
      <c r="AQ596" s="165"/>
      <c r="AR596" s="165"/>
      <c r="AS596" s="165"/>
      <c r="AT596" s="165"/>
      <c r="AU596" s="165"/>
      <c r="AV596" s="165"/>
      <c r="AW596" s="165"/>
      <c r="AX596" s="165"/>
      <c r="AY596" s="165"/>
      <c r="AZ596" s="165"/>
      <c r="BA596" s="165"/>
      <c r="BB596" s="165"/>
      <c r="BC596" s="165"/>
      <c r="BD596" s="165"/>
      <c r="BE596" s="165"/>
      <c r="BF596" s="165"/>
      <c r="BG596" s="165"/>
      <c r="BH596" s="165"/>
    </row>
    <row r="597" spans="1:60" outlineLevel="1" x14ac:dyDescent="0.2">
      <c r="A597" s="204"/>
      <c r="B597" s="177"/>
      <c r="C597" s="201" t="s">
        <v>395</v>
      </c>
      <c r="D597" s="181"/>
      <c r="E597" s="185">
        <v>0.04</v>
      </c>
      <c r="F597" s="189"/>
      <c r="G597" s="189"/>
      <c r="H597" s="189"/>
      <c r="I597" s="189"/>
      <c r="J597" s="189"/>
      <c r="K597" s="189"/>
      <c r="L597" s="190"/>
      <c r="M597" s="207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5"/>
      <c r="AK597" s="165"/>
      <c r="AL597" s="165"/>
      <c r="AM597" s="165"/>
      <c r="AN597" s="165"/>
      <c r="AO597" s="165"/>
      <c r="AP597" s="165"/>
      <c r="AQ597" s="165"/>
      <c r="AR597" s="165"/>
      <c r="AS597" s="165"/>
      <c r="AT597" s="165"/>
      <c r="AU597" s="165"/>
      <c r="AV597" s="165"/>
      <c r="AW597" s="165"/>
      <c r="AX597" s="165"/>
      <c r="AY597" s="165"/>
      <c r="AZ597" s="165"/>
      <c r="BA597" s="165"/>
      <c r="BB597" s="165"/>
      <c r="BC597" s="165"/>
      <c r="BD597" s="165"/>
      <c r="BE597" s="165"/>
      <c r="BF597" s="165"/>
      <c r="BG597" s="165"/>
      <c r="BH597" s="165"/>
    </row>
    <row r="598" spans="1:60" outlineLevel="1" x14ac:dyDescent="0.2">
      <c r="A598" s="204"/>
      <c r="B598" s="177"/>
      <c r="C598" s="300"/>
      <c r="D598" s="301"/>
      <c r="E598" s="302"/>
      <c r="F598" s="303"/>
      <c r="G598" s="304"/>
      <c r="H598" s="189"/>
      <c r="I598" s="189"/>
      <c r="J598" s="189"/>
      <c r="K598" s="189"/>
      <c r="L598" s="190"/>
      <c r="M598" s="207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5"/>
      <c r="AK598" s="165"/>
      <c r="AL598" s="165"/>
      <c r="AM598" s="165"/>
      <c r="AN598" s="165"/>
      <c r="AO598" s="165"/>
      <c r="AP598" s="165"/>
      <c r="AQ598" s="165"/>
      <c r="AR598" s="165"/>
      <c r="AS598" s="165"/>
      <c r="AT598" s="165"/>
      <c r="AU598" s="165"/>
      <c r="AV598" s="165"/>
      <c r="AW598" s="165"/>
      <c r="AX598" s="165"/>
      <c r="AY598" s="165"/>
      <c r="AZ598" s="165"/>
      <c r="BA598" s="165"/>
      <c r="BB598" s="165"/>
      <c r="BC598" s="165"/>
      <c r="BD598" s="165"/>
      <c r="BE598" s="165"/>
      <c r="BF598" s="165"/>
      <c r="BG598" s="165"/>
      <c r="BH598" s="165"/>
    </row>
    <row r="599" spans="1:60" outlineLevel="1" x14ac:dyDescent="0.2">
      <c r="A599" s="204"/>
      <c r="B599" s="305" t="s">
        <v>379</v>
      </c>
      <c r="C599" s="306"/>
      <c r="D599" s="307"/>
      <c r="E599" s="308"/>
      <c r="F599" s="309"/>
      <c r="G599" s="310"/>
      <c r="H599" s="189"/>
      <c r="I599" s="189"/>
      <c r="J599" s="189"/>
      <c r="K599" s="189"/>
      <c r="L599" s="190"/>
      <c r="M599" s="207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>
        <v>0</v>
      </c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165"/>
      <c r="AR599" s="165"/>
      <c r="AS599" s="165"/>
      <c r="AT599" s="165"/>
      <c r="AU599" s="165"/>
      <c r="AV599" s="165"/>
      <c r="AW599" s="165"/>
      <c r="AX599" s="165"/>
      <c r="AY599" s="165"/>
      <c r="AZ599" s="165"/>
      <c r="BA599" s="165"/>
      <c r="BB599" s="165"/>
      <c r="BC599" s="165"/>
      <c r="BD599" s="165"/>
      <c r="BE599" s="165"/>
      <c r="BF599" s="165"/>
      <c r="BG599" s="165"/>
      <c r="BH599" s="165"/>
    </row>
    <row r="600" spans="1:60" outlineLevel="1" x14ac:dyDescent="0.2">
      <c r="A600" s="204"/>
      <c r="B600" s="305" t="s">
        <v>380</v>
      </c>
      <c r="C600" s="306"/>
      <c r="D600" s="307"/>
      <c r="E600" s="308"/>
      <c r="F600" s="309"/>
      <c r="G600" s="310"/>
      <c r="H600" s="189"/>
      <c r="I600" s="189"/>
      <c r="J600" s="189"/>
      <c r="K600" s="189"/>
      <c r="L600" s="190"/>
      <c r="M600" s="207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 t="s">
        <v>198</v>
      </c>
      <c r="AF600" s="165"/>
      <c r="AG600" s="165"/>
      <c r="AH600" s="165"/>
      <c r="AI600" s="165"/>
      <c r="AJ600" s="165"/>
      <c r="AK600" s="165"/>
      <c r="AL600" s="165"/>
      <c r="AM600" s="165"/>
      <c r="AN600" s="165"/>
      <c r="AO600" s="165"/>
      <c r="AP600" s="165"/>
      <c r="AQ600" s="165"/>
      <c r="AR600" s="165"/>
      <c r="AS600" s="165"/>
      <c r="AT600" s="165"/>
      <c r="AU600" s="165"/>
      <c r="AV600" s="165"/>
      <c r="AW600" s="165"/>
      <c r="AX600" s="165"/>
      <c r="AY600" s="165"/>
      <c r="AZ600" s="165"/>
      <c r="BA600" s="165"/>
      <c r="BB600" s="165"/>
      <c r="BC600" s="165"/>
      <c r="BD600" s="165"/>
      <c r="BE600" s="165"/>
      <c r="BF600" s="165"/>
      <c r="BG600" s="165"/>
      <c r="BH600" s="165"/>
    </row>
    <row r="601" spans="1:60" outlineLevel="1" x14ac:dyDescent="0.2">
      <c r="A601" s="205">
        <v>158</v>
      </c>
      <c r="B601" s="176" t="s">
        <v>388</v>
      </c>
      <c r="C601" s="242" t="s">
        <v>1704</v>
      </c>
      <c r="D601" s="180" t="s">
        <v>214</v>
      </c>
      <c r="E601" s="184">
        <v>588.89</v>
      </c>
      <c r="F601" s="191"/>
      <c r="G601" s="189">
        <f>ROUND(E601*F601,2)</f>
        <v>0</v>
      </c>
      <c r="H601" s="189">
        <v>3.8999999999999999E-4</v>
      </c>
      <c r="I601" s="189">
        <f>ROUND(E601*H601,2)</f>
        <v>0.23</v>
      </c>
      <c r="J601" s="189">
        <v>0</v>
      </c>
      <c r="K601" s="189">
        <f>ROUND(E601*J601,2)</f>
        <v>0</v>
      </c>
      <c r="L601" s="190" t="s">
        <v>218</v>
      </c>
      <c r="M601" s="207" t="s">
        <v>193</v>
      </c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 t="s">
        <v>194</v>
      </c>
      <c r="AF601" s="165"/>
      <c r="AG601" s="165"/>
      <c r="AH601" s="165"/>
      <c r="AI601" s="165"/>
      <c r="AJ601" s="165"/>
      <c r="AK601" s="165"/>
      <c r="AL601" s="165"/>
      <c r="AM601" s="165">
        <v>21</v>
      </c>
      <c r="AN601" s="165"/>
      <c r="AO601" s="165"/>
      <c r="AP601" s="165"/>
      <c r="AQ601" s="165"/>
      <c r="AR601" s="165"/>
      <c r="AS601" s="165"/>
      <c r="AT601" s="165"/>
      <c r="AU601" s="165"/>
      <c r="AV601" s="165"/>
      <c r="AW601" s="165"/>
      <c r="AX601" s="165"/>
      <c r="AY601" s="165"/>
      <c r="AZ601" s="165"/>
      <c r="BA601" s="165"/>
      <c r="BB601" s="165"/>
      <c r="BC601" s="165"/>
      <c r="BD601" s="165"/>
      <c r="BE601" s="165"/>
      <c r="BF601" s="165"/>
      <c r="BG601" s="165"/>
      <c r="BH601" s="165"/>
    </row>
    <row r="602" spans="1:60" outlineLevel="1" x14ac:dyDescent="0.2">
      <c r="A602" s="204"/>
      <c r="B602" s="177"/>
      <c r="C602" s="201" t="s">
        <v>393</v>
      </c>
      <c r="D602" s="181"/>
      <c r="E602" s="185">
        <v>588.89</v>
      </c>
      <c r="F602" s="189"/>
      <c r="G602" s="189"/>
      <c r="H602" s="189"/>
      <c r="I602" s="189"/>
      <c r="J602" s="189"/>
      <c r="K602" s="189"/>
      <c r="L602" s="190"/>
      <c r="M602" s="207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  <c r="AK602" s="165"/>
      <c r="AL602" s="165"/>
      <c r="AM602" s="165"/>
      <c r="AN602" s="165"/>
      <c r="AO602" s="165"/>
      <c r="AP602" s="165"/>
      <c r="AQ602" s="165"/>
      <c r="AR602" s="165"/>
      <c r="AS602" s="165"/>
      <c r="AT602" s="165"/>
      <c r="AU602" s="165"/>
      <c r="AV602" s="165"/>
      <c r="AW602" s="165"/>
      <c r="AX602" s="165"/>
      <c r="AY602" s="165"/>
      <c r="AZ602" s="165"/>
      <c r="BA602" s="165"/>
      <c r="BB602" s="165"/>
      <c r="BC602" s="165"/>
      <c r="BD602" s="165"/>
      <c r="BE602" s="165"/>
      <c r="BF602" s="165"/>
      <c r="BG602" s="165"/>
      <c r="BH602" s="165"/>
    </row>
    <row r="603" spans="1:60" outlineLevel="1" x14ac:dyDescent="0.2">
      <c r="A603" s="204"/>
      <c r="B603" s="177"/>
      <c r="C603" s="300"/>
      <c r="D603" s="301"/>
      <c r="E603" s="302"/>
      <c r="F603" s="303"/>
      <c r="G603" s="304"/>
      <c r="H603" s="189"/>
      <c r="I603" s="189"/>
      <c r="J603" s="189"/>
      <c r="K603" s="189"/>
      <c r="L603" s="190"/>
      <c r="M603" s="207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  <c r="AN603" s="165"/>
      <c r="AO603" s="165"/>
      <c r="AP603" s="165"/>
      <c r="AQ603" s="165"/>
      <c r="AR603" s="165"/>
      <c r="AS603" s="165"/>
      <c r="AT603" s="165"/>
      <c r="AU603" s="165"/>
      <c r="AV603" s="165"/>
      <c r="AW603" s="165"/>
      <c r="AX603" s="165"/>
      <c r="AY603" s="165"/>
      <c r="AZ603" s="165"/>
      <c r="BA603" s="165"/>
      <c r="BB603" s="165"/>
      <c r="BC603" s="165"/>
      <c r="BD603" s="165"/>
      <c r="BE603" s="165"/>
      <c r="BF603" s="165"/>
      <c r="BG603" s="165"/>
      <c r="BH603" s="165"/>
    </row>
    <row r="604" spans="1:60" outlineLevel="1" x14ac:dyDescent="0.2">
      <c r="A604" s="204"/>
      <c r="B604" s="305" t="s">
        <v>373</v>
      </c>
      <c r="C604" s="306"/>
      <c r="D604" s="307"/>
      <c r="E604" s="308"/>
      <c r="F604" s="309"/>
      <c r="G604" s="310"/>
      <c r="H604" s="189"/>
      <c r="I604" s="189"/>
      <c r="J604" s="189"/>
      <c r="K604" s="189"/>
      <c r="L604" s="190"/>
      <c r="M604" s="207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>
        <v>0</v>
      </c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  <c r="AN604" s="165"/>
      <c r="AO604" s="165"/>
      <c r="AP604" s="165"/>
      <c r="AQ604" s="165"/>
      <c r="AR604" s="165"/>
      <c r="AS604" s="165"/>
      <c r="AT604" s="165"/>
      <c r="AU604" s="165"/>
      <c r="AV604" s="165"/>
      <c r="AW604" s="165"/>
      <c r="AX604" s="165"/>
      <c r="AY604" s="165"/>
      <c r="AZ604" s="165"/>
      <c r="BA604" s="165"/>
      <c r="BB604" s="165"/>
      <c r="BC604" s="165"/>
      <c r="BD604" s="165"/>
      <c r="BE604" s="165"/>
      <c r="BF604" s="165"/>
      <c r="BG604" s="165"/>
      <c r="BH604" s="165"/>
    </row>
    <row r="605" spans="1:60" outlineLevel="1" x14ac:dyDescent="0.2">
      <c r="A605" s="204"/>
      <c r="B605" s="305" t="s">
        <v>374</v>
      </c>
      <c r="C605" s="306"/>
      <c r="D605" s="307"/>
      <c r="E605" s="308"/>
      <c r="F605" s="309"/>
      <c r="G605" s="310"/>
      <c r="H605" s="189"/>
      <c r="I605" s="189"/>
      <c r="J605" s="189"/>
      <c r="K605" s="189"/>
      <c r="L605" s="190"/>
      <c r="M605" s="207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 t="s">
        <v>198</v>
      </c>
      <c r="AF605" s="165"/>
      <c r="AG605" s="165"/>
      <c r="AH605" s="165"/>
      <c r="AI605" s="165"/>
      <c r="AJ605" s="165"/>
      <c r="AK605" s="165"/>
      <c r="AL605" s="165"/>
      <c r="AM605" s="165"/>
      <c r="AN605" s="165"/>
      <c r="AO605" s="165"/>
      <c r="AP605" s="165"/>
      <c r="AQ605" s="165"/>
      <c r="AR605" s="165"/>
      <c r="AS605" s="165"/>
      <c r="AT605" s="165"/>
      <c r="AU605" s="165"/>
      <c r="AV605" s="165"/>
      <c r="AW605" s="165"/>
      <c r="AX605" s="165"/>
      <c r="AY605" s="165"/>
      <c r="AZ605" s="165"/>
      <c r="BA605" s="165"/>
      <c r="BB605" s="165"/>
      <c r="BC605" s="165"/>
      <c r="BD605" s="165"/>
      <c r="BE605" s="165"/>
      <c r="BF605" s="165"/>
      <c r="BG605" s="165"/>
      <c r="BH605" s="165"/>
    </row>
    <row r="606" spans="1:60" outlineLevel="1" x14ac:dyDescent="0.2">
      <c r="A606" s="204"/>
      <c r="B606" s="305" t="s">
        <v>375</v>
      </c>
      <c r="C606" s="306"/>
      <c r="D606" s="307"/>
      <c r="E606" s="308"/>
      <c r="F606" s="309"/>
      <c r="G606" s="310"/>
      <c r="H606" s="189"/>
      <c r="I606" s="189"/>
      <c r="J606" s="189"/>
      <c r="K606" s="189"/>
      <c r="L606" s="190"/>
      <c r="M606" s="207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>
        <v>1</v>
      </c>
      <c r="AD606" s="165"/>
      <c r="AE606" s="165"/>
      <c r="AF606" s="165"/>
      <c r="AG606" s="165"/>
      <c r="AH606" s="165"/>
      <c r="AI606" s="165"/>
      <c r="AJ606" s="165"/>
      <c r="AK606" s="165"/>
      <c r="AL606" s="165"/>
      <c r="AM606" s="165"/>
      <c r="AN606" s="165"/>
      <c r="AO606" s="165"/>
      <c r="AP606" s="165"/>
      <c r="AQ606" s="165"/>
      <c r="AR606" s="165"/>
      <c r="AS606" s="165"/>
      <c r="AT606" s="165"/>
      <c r="AU606" s="165"/>
      <c r="AV606" s="165"/>
      <c r="AW606" s="165"/>
      <c r="AX606" s="165"/>
      <c r="AY606" s="165"/>
      <c r="AZ606" s="165"/>
      <c r="BA606" s="165"/>
      <c r="BB606" s="165"/>
      <c r="BC606" s="165"/>
      <c r="BD606" s="165"/>
      <c r="BE606" s="165"/>
      <c r="BF606" s="165"/>
      <c r="BG606" s="165"/>
      <c r="BH606" s="165"/>
    </row>
    <row r="607" spans="1:60" outlineLevel="1" x14ac:dyDescent="0.2">
      <c r="A607" s="205">
        <v>159</v>
      </c>
      <c r="B607" s="176" t="s">
        <v>394</v>
      </c>
      <c r="C607" s="242" t="s">
        <v>1705</v>
      </c>
      <c r="D607" s="180" t="s">
        <v>191</v>
      </c>
      <c r="E607" s="184">
        <v>0.25819999999999999</v>
      </c>
      <c r="F607" s="191"/>
      <c r="G607" s="189">
        <f>ROUND(E607*F607,2)</f>
        <v>0</v>
      </c>
      <c r="H607" s="189">
        <v>2.5249999999999999</v>
      </c>
      <c r="I607" s="189">
        <f>ROUND(E607*H607,2)</f>
        <v>0.65</v>
      </c>
      <c r="J607" s="189">
        <v>0</v>
      </c>
      <c r="K607" s="189">
        <f>ROUND(E607*J607,2)</f>
        <v>0</v>
      </c>
      <c r="L607" s="190" t="s">
        <v>218</v>
      </c>
      <c r="M607" s="207" t="s">
        <v>193</v>
      </c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 t="s">
        <v>194</v>
      </c>
      <c r="AF607" s="165"/>
      <c r="AG607" s="165"/>
      <c r="AH607" s="165"/>
      <c r="AI607" s="165"/>
      <c r="AJ607" s="165"/>
      <c r="AK607" s="165"/>
      <c r="AL607" s="165"/>
      <c r="AM607" s="165">
        <v>21</v>
      </c>
      <c r="AN607" s="165"/>
      <c r="AO607" s="165"/>
      <c r="AP607" s="165"/>
      <c r="AQ607" s="165"/>
      <c r="AR607" s="165"/>
      <c r="AS607" s="165"/>
      <c r="AT607" s="165"/>
      <c r="AU607" s="165"/>
      <c r="AV607" s="165"/>
      <c r="AW607" s="165"/>
      <c r="AX607" s="165"/>
      <c r="AY607" s="165"/>
      <c r="AZ607" s="165"/>
      <c r="BA607" s="165"/>
      <c r="BB607" s="165"/>
      <c r="BC607" s="165"/>
      <c r="BD607" s="165"/>
      <c r="BE607" s="165"/>
      <c r="BF607" s="165"/>
      <c r="BG607" s="165"/>
      <c r="BH607" s="165"/>
    </row>
    <row r="608" spans="1:60" outlineLevel="1" x14ac:dyDescent="0.2">
      <c r="A608" s="204"/>
      <c r="B608" s="177"/>
      <c r="C608" s="201" t="s">
        <v>396</v>
      </c>
      <c r="D608" s="181"/>
      <c r="E608" s="185">
        <v>0.26</v>
      </c>
      <c r="F608" s="189"/>
      <c r="G608" s="189"/>
      <c r="H608" s="189"/>
      <c r="I608" s="189"/>
      <c r="J608" s="189"/>
      <c r="K608" s="189"/>
      <c r="L608" s="190"/>
      <c r="M608" s="207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165"/>
      <c r="AR608" s="165"/>
      <c r="AS608" s="165"/>
      <c r="AT608" s="165"/>
      <c r="AU608" s="165"/>
      <c r="AV608" s="165"/>
      <c r="AW608" s="165"/>
      <c r="AX608" s="165"/>
      <c r="AY608" s="165"/>
      <c r="AZ608" s="165"/>
      <c r="BA608" s="165"/>
      <c r="BB608" s="165"/>
      <c r="BC608" s="165"/>
      <c r="BD608" s="165"/>
      <c r="BE608" s="165"/>
      <c r="BF608" s="165"/>
      <c r="BG608" s="165"/>
      <c r="BH608" s="165"/>
    </row>
    <row r="609" spans="1:60" outlineLevel="1" x14ac:dyDescent="0.2">
      <c r="A609" s="204"/>
      <c r="B609" s="177"/>
      <c r="C609" s="300"/>
      <c r="D609" s="301"/>
      <c r="E609" s="302"/>
      <c r="F609" s="303"/>
      <c r="G609" s="304"/>
      <c r="H609" s="189"/>
      <c r="I609" s="189"/>
      <c r="J609" s="189"/>
      <c r="K609" s="189"/>
      <c r="L609" s="190"/>
      <c r="M609" s="207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  <c r="AK609" s="165"/>
      <c r="AL609" s="165"/>
      <c r="AM609" s="165"/>
      <c r="AN609" s="165"/>
      <c r="AO609" s="165"/>
      <c r="AP609" s="165"/>
      <c r="AQ609" s="165"/>
      <c r="AR609" s="165"/>
      <c r="AS609" s="165"/>
      <c r="AT609" s="165"/>
      <c r="AU609" s="165"/>
      <c r="AV609" s="165"/>
      <c r="AW609" s="165"/>
      <c r="AX609" s="165"/>
      <c r="AY609" s="165"/>
      <c r="AZ609" s="165"/>
      <c r="BA609" s="165"/>
      <c r="BB609" s="165"/>
      <c r="BC609" s="165"/>
      <c r="BD609" s="165"/>
      <c r="BE609" s="165"/>
      <c r="BF609" s="165"/>
      <c r="BG609" s="165"/>
      <c r="BH609" s="165"/>
    </row>
    <row r="610" spans="1:60" outlineLevel="1" x14ac:dyDescent="0.2">
      <c r="A610" s="204"/>
      <c r="B610" s="305" t="s">
        <v>379</v>
      </c>
      <c r="C610" s="306"/>
      <c r="D610" s="307"/>
      <c r="E610" s="308"/>
      <c r="F610" s="309"/>
      <c r="G610" s="310"/>
      <c r="H610" s="189"/>
      <c r="I610" s="189"/>
      <c r="J610" s="189"/>
      <c r="K610" s="189"/>
      <c r="L610" s="190"/>
      <c r="M610" s="207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>
        <v>0</v>
      </c>
      <c r="AD610" s="165"/>
      <c r="AE610" s="165"/>
      <c r="AF610" s="165"/>
      <c r="AG610" s="165"/>
      <c r="AH610" s="165"/>
      <c r="AI610" s="165"/>
      <c r="AJ610" s="165"/>
      <c r="AK610" s="165"/>
      <c r="AL610" s="165"/>
      <c r="AM610" s="165"/>
      <c r="AN610" s="165"/>
      <c r="AO610" s="165"/>
      <c r="AP610" s="165"/>
      <c r="AQ610" s="165"/>
      <c r="AR610" s="165"/>
      <c r="AS610" s="165"/>
      <c r="AT610" s="165"/>
      <c r="AU610" s="165"/>
      <c r="AV610" s="165"/>
      <c r="AW610" s="165"/>
      <c r="AX610" s="165"/>
      <c r="AY610" s="165"/>
      <c r="AZ610" s="165"/>
      <c r="BA610" s="165"/>
      <c r="BB610" s="165"/>
      <c r="BC610" s="165"/>
      <c r="BD610" s="165"/>
      <c r="BE610" s="165"/>
      <c r="BF610" s="165"/>
      <c r="BG610" s="165"/>
      <c r="BH610" s="165"/>
    </row>
    <row r="611" spans="1:60" outlineLevel="1" x14ac:dyDescent="0.2">
      <c r="A611" s="204"/>
      <c r="B611" s="305" t="s">
        <v>380</v>
      </c>
      <c r="C611" s="306"/>
      <c r="D611" s="307"/>
      <c r="E611" s="308"/>
      <c r="F611" s="309"/>
      <c r="G611" s="310"/>
      <c r="H611" s="189"/>
      <c r="I611" s="189"/>
      <c r="J611" s="189"/>
      <c r="K611" s="189"/>
      <c r="L611" s="190"/>
      <c r="M611" s="207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 t="s">
        <v>198</v>
      </c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165"/>
      <c r="AR611" s="165"/>
      <c r="AS611" s="165"/>
      <c r="AT611" s="165"/>
      <c r="AU611" s="165"/>
      <c r="AV611" s="165"/>
      <c r="AW611" s="165"/>
      <c r="AX611" s="165"/>
      <c r="AY611" s="165"/>
      <c r="AZ611" s="165"/>
      <c r="BA611" s="165"/>
      <c r="BB611" s="165"/>
      <c r="BC611" s="165"/>
      <c r="BD611" s="165"/>
      <c r="BE611" s="165"/>
      <c r="BF611" s="165"/>
      <c r="BG611" s="165"/>
      <c r="BH611" s="165"/>
    </row>
    <row r="612" spans="1:60" outlineLevel="1" x14ac:dyDescent="0.2">
      <c r="A612" s="205">
        <v>160</v>
      </c>
      <c r="B612" s="176" t="s">
        <v>388</v>
      </c>
      <c r="C612" s="242" t="s">
        <v>1706</v>
      </c>
      <c r="D612" s="180" t="s">
        <v>214</v>
      </c>
      <c r="E612" s="184">
        <v>588.89</v>
      </c>
      <c r="F612" s="191"/>
      <c r="G612" s="189">
        <f>ROUND(E612*F612,2)</f>
        <v>0</v>
      </c>
      <c r="H612" s="189">
        <v>3.8999999999999999E-4</v>
      </c>
      <c r="I612" s="189">
        <f>ROUND(E612*H612,2)</f>
        <v>0.23</v>
      </c>
      <c r="J612" s="189">
        <v>0</v>
      </c>
      <c r="K612" s="189">
        <f>ROUND(E612*J612,2)</f>
        <v>0</v>
      </c>
      <c r="L612" s="190" t="s">
        <v>218</v>
      </c>
      <c r="M612" s="207" t="s">
        <v>193</v>
      </c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 t="s">
        <v>194</v>
      </c>
      <c r="AF612" s="165"/>
      <c r="AG612" s="165"/>
      <c r="AH612" s="165"/>
      <c r="AI612" s="165"/>
      <c r="AJ612" s="165"/>
      <c r="AK612" s="165"/>
      <c r="AL612" s="165"/>
      <c r="AM612" s="165">
        <v>21</v>
      </c>
      <c r="AN612" s="165"/>
      <c r="AO612" s="165"/>
      <c r="AP612" s="165"/>
      <c r="AQ612" s="165"/>
      <c r="AR612" s="165"/>
      <c r="AS612" s="165"/>
      <c r="AT612" s="165"/>
      <c r="AU612" s="165"/>
      <c r="AV612" s="165"/>
      <c r="AW612" s="165"/>
      <c r="AX612" s="165"/>
      <c r="AY612" s="165"/>
      <c r="AZ612" s="165"/>
      <c r="BA612" s="165"/>
      <c r="BB612" s="165"/>
      <c r="BC612" s="165"/>
      <c r="BD612" s="165"/>
      <c r="BE612" s="165"/>
      <c r="BF612" s="165"/>
      <c r="BG612" s="165"/>
      <c r="BH612" s="165"/>
    </row>
    <row r="613" spans="1:60" outlineLevel="1" x14ac:dyDescent="0.2">
      <c r="A613" s="204"/>
      <c r="B613" s="177"/>
      <c r="C613" s="201" t="s">
        <v>393</v>
      </c>
      <c r="D613" s="181"/>
      <c r="E613" s="185">
        <v>588.89</v>
      </c>
      <c r="F613" s="189"/>
      <c r="G613" s="189"/>
      <c r="H613" s="189"/>
      <c r="I613" s="189"/>
      <c r="J613" s="189"/>
      <c r="K613" s="189"/>
      <c r="L613" s="190"/>
      <c r="M613" s="207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  <c r="AN613" s="165"/>
      <c r="AO613" s="165"/>
      <c r="AP613" s="165"/>
      <c r="AQ613" s="165"/>
      <c r="AR613" s="165"/>
      <c r="AS613" s="165"/>
      <c r="AT613" s="165"/>
      <c r="AU613" s="165"/>
      <c r="AV613" s="165"/>
      <c r="AW613" s="165"/>
      <c r="AX613" s="165"/>
      <c r="AY613" s="165"/>
      <c r="AZ613" s="165"/>
      <c r="BA613" s="165"/>
      <c r="BB613" s="165"/>
      <c r="BC613" s="165"/>
      <c r="BD613" s="165"/>
      <c r="BE613" s="165"/>
      <c r="BF613" s="165"/>
      <c r="BG613" s="165"/>
      <c r="BH613" s="165"/>
    </row>
    <row r="614" spans="1:60" outlineLevel="1" x14ac:dyDescent="0.2">
      <c r="A614" s="204"/>
      <c r="B614" s="177"/>
      <c r="C614" s="300"/>
      <c r="D614" s="301"/>
      <c r="E614" s="302"/>
      <c r="F614" s="303"/>
      <c r="G614" s="304"/>
      <c r="H614" s="189"/>
      <c r="I614" s="189"/>
      <c r="J614" s="189"/>
      <c r="K614" s="189"/>
      <c r="L614" s="190"/>
      <c r="M614" s="207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  <c r="AK614" s="165"/>
      <c r="AL614" s="165"/>
      <c r="AM614" s="165"/>
      <c r="AN614" s="165"/>
      <c r="AO614" s="165"/>
      <c r="AP614" s="165"/>
      <c r="AQ614" s="165"/>
      <c r="AR614" s="165"/>
      <c r="AS614" s="165"/>
      <c r="AT614" s="165"/>
      <c r="AU614" s="165"/>
      <c r="AV614" s="165"/>
      <c r="AW614" s="165"/>
      <c r="AX614" s="165"/>
      <c r="AY614" s="165"/>
      <c r="AZ614" s="165"/>
      <c r="BA614" s="165"/>
      <c r="BB614" s="165"/>
      <c r="BC614" s="165"/>
      <c r="BD614" s="165"/>
      <c r="BE614" s="165"/>
      <c r="BF614" s="165"/>
      <c r="BG614" s="165"/>
      <c r="BH614" s="165"/>
    </row>
    <row r="615" spans="1:60" outlineLevel="1" x14ac:dyDescent="0.2">
      <c r="A615" s="204"/>
      <c r="B615" s="305" t="s">
        <v>373</v>
      </c>
      <c r="C615" s="306"/>
      <c r="D615" s="307"/>
      <c r="E615" s="308"/>
      <c r="F615" s="309"/>
      <c r="G615" s="310"/>
      <c r="H615" s="189"/>
      <c r="I615" s="189"/>
      <c r="J615" s="189"/>
      <c r="K615" s="189"/>
      <c r="L615" s="190"/>
      <c r="M615" s="207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>
        <v>0</v>
      </c>
      <c r="AD615" s="165"/>
      <c r="AE615" s="165"/>
      <c r="AF615" s="165"/>
      <c r="AG615" s="165"/>
      <c r="AH615" s="165"/>
      <c r="AI615" s="165"/>
      <c r="AJ615" s="165"/>
      <c r="AK615" s="165"/>
      <c r="AL615" s="165"/>
      <c r="AM615" s="165"/>
      <c r="AN615" s="165"/>
      <c r="AO615" s="165"/>
      <c r="AP615" s="165"/>
      <c r="AQ615" s="165"/>
      <c r="AR615" s="165"/>
      <c r="AS615" s="165"/>
      <c r="AT615" s="165"/>
      <c r="AU615" s="165"/>
      <c r="AV615" s="165"/>
      <c r="AW615" s="165"/>
      <c r="AX615" s="165"/>
      <c r="AY615" s="165"/>
      <c r="AZ615" s="165"/>
      <c r="BA615" s="165"/>
      <c r="BB615" s="165"/>
      <c r="BC615" s="165"/>
      <c r="BD615" s="165"/>
      <c r="BE615" s="165"/>
      <c r="BF615" s="165"/>
      <c r="BG615" s="165"/>
      <c r="BH615" s="165"/>
    </row>
    <row r="616" spans="1:60" outlineLevel="1" x14ac:dyDescent="0.2">
      <c r="A616" s="204"/>
      <c r="B616" s="305" t="s">
        <v>374</v>
      </c>
      <c r="C616" s="306"/>
      <c r="D616" s="307"/>
      <c r="E616" s="308"/>
      <c r="F616" s="309"/>
      <c r="G616" s="310"/>
      <c r="H616" s="189"/>
      <c r="I616" s="189"/>
      <c r="J616" s="189"/>
      <c r="K616" s="189"/>
      <c r="L616" s="190"/>
      <c r="M616" s="207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 t="s">
        <v>198</v>
      </c>
      <c r="AF616" s="165"/>
      <c r="AG616" s="165"/>
      <c r="AH616" s="165"/>
      <c r="AI616" s="165"/>
      <c r="AJ616" s="165"/>
      <c r="AK616" s="165"/>
      <c r="AL616" s="165"/>
      <c r="AM616" s="165"/>
      <c r="AN616" s="165"/>
      <c r="AO616" s="165"/>
      <c r="AP616" s="165"/>
      <c r="AQ616" s="165"/>
      <c r="AR616" s="165"/>
      <c r="AS616" s="165"/>
      <c r="AT616" s="165"/>
      <c r="AU616" s="165"/>
      <c r="AV616" s="165"/>
      <c r="AW616" s="165"/>
      <c r="AX616" s="165"/>
      <c r="AY616" s="165"/>
      <c r="AZ616" s="165"/>
      <c r="BA616" s="165"/>
      <c r="BB616" s="165"/>
      <c r="BC616" s="165"/>
      <c r="BD616" s="165"/>
      <c r="BE616" s="165"/>
      <c r="BF616" s="165"/>
      <c r="BG616" s="165"/>
      <c r="BH616" s="165"/>
    </row>
    <row r="617" spans="1:60" outlineLevel="1" x14ac:dyDescent="0.2">
      <c r="A617" s="204"/>
      <c r="B617" s="305" t="s">
        <v>375</v>
      </c>
      <c r="C617" s="306"/>
      <c r="D617" s="307"/>
      <c r="E617" s="308"/>
      <c r="F617" s="309"/>
      <c r="G617" s="310"/>
      <c r="H617" s="189"/>
      <c r="I617" s="189"/>
      <c r="J617" s="189"/>
      <c r="K617" s="189"/>
      <c r="L617" s="190"/>
      <c r="M617" s="207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>
        <v>1</v>
      </c>
      <c r="AD617" s="165"/>
      <c r="AE617" s="165"/>
      <c r="AF617" s="165"/>
      <c r="AG617" s="165"/>
      <c r="AH617" s="165"/>
      <c r="AI617" s="165"/>
      <c r="AJ617" s="165"/>
      <c r="AK617" s="165"/>
      <c r="AL617" s="165"/>
      <c r="AM617" s="165"/>
      <c r="AN617" s="165"/>
      <c r="AO617" s="165"/>
      <c r="AP617" s="165"/>
      <c r="AQ617" s="165"/>
      <c r="AR617" s="165"/>
      <c r="AS617" s="165"/>
      <c r="AT617" s="165"/>
      <c r="AU617" s="165"/>
      <c r="AV617" s="165"/>
      <c r="AW617" s="165"/>
      <c r="AX617" s="165"/>
      <c r="AY617" s="165"/>
      <c r="AZ617" s="165"/>
      <c r="BA617" s="165"/>
      <c r="BB617" s="165"/>
      <c r="BC617" s="165"/>
      <c r="BD617" s="165"/>
      <c r="BE617" s="165"/>
      <c r="BF617" s="165"/>
      <c r="BG617" s="165"/>
      <c r="BH617" s="165"/>
    </row>
    <row r="618" spans="1:60" outlineLevel="1" x14ac:dyDescent="0.2">
      <c r="A618" s="205">
        <v>161</v>
      </c>
      <c r="B618" s="176" t="s">
        <v>394</v>
      </c>
      <c r="C618" s="242" t="s">
        <v>1707</v>
      </c>
      <c r="D618" s="180" t="s">
        <v>191</v>
      </c>
      <c r="E618" s="184">
        <v>0.25819999999999999</v>
      </c>
      <c r="F618" s="191"/>
      <c r="G618" s="189">
        <f>ROUND(E618*F618,2)</f>
        <v>0</v>
      </c>
      <c r="H618" s="189">
        <v>2.5249999999999999</v>
      </c>
      <c r="I618" s="189">
        <f>ROUND(E618*H618,2)</f>
        <v>0.65</v>
      </c>
      <c r="J618" s="189">
        <v>0</v>
      </c>
      <c r="K618" s="189">
        <f>ROUND(E618*J618,2)</f>
        <v>0</v>
      </c>
      <c r="L618" s="190" t="s">
        <v>218</v>
      </c>
      <c r="M618" s="207" t="s">
        <v>193</v>
      </c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 t="s">
        <v>194</v>
      </c>
      <c r="AF618" s="165"/>
      <c r="AG618" s="165"/>
      <c r="AH618" s="165"/>
      <c r="AI618" s="165"/>
      <c r="AJ618" s="165"/>
      <c r="AK618" s="165"/>
      <c r="AL618" s="165"/>
      <c r="AM618" s="165">
        <v>21</v>
      </c>
      <c r="AN618" s="165"/>
      <c r="AO618" s="165"/>
      <c r="AP618" s="165"/>
      <c r="AQ618" s="165"/>
      <c r="AR618" s="165"/>
      <c r="AS618" s="165"/>
      <c r="AT618" s="165"/>
      <c r="AU618" s="165"/>
      <c r="AV618" s="165"/>
      <c r="AW618" s="165"/>
      <c r="AX618" s="165"/>
      <c r="AY618" s="165"/>
      <c r="AZ618" s="165"/>
      <c r="BA618" s="165"/>
      <c r="BB618" s="165"/>
      <c r="BC618" s="165"/>
      <c r="BD618" s="165"/>
      <c r="BE618" s="165"/>
      <c r="BF618" s="165"/>
      <c r="BG618" s="165"/>
      <c r="BH618" s="165"/>
    </row>
    <row r="619" spans="1:60" outlineLevel="1" x14ac:dyDescent="0.2">
      <c r="A619" s="204"/>
      <c r="B619" s="177"/>
      <c r="C619" s="201" t="s">
        <v>396</v>
      </c>
      <c r="D619" s="181"/>
      <c r="E619" s="185">
        <v>0.26</v>
      </c>
      <c r="F619" s="189"/>
      <c r="G619" s="189"/>
      <c r="H619" s="189"/>
      <c r="I619" s="189"/>
      <c r="J619" s="189"/>
      <c r="K619" s="189"/>
      <c r="L619" s="190"/>
      <c r="M619" s="207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  <c r="AK619" s="165"/>
      <c r="AL619" s="165"/>
      <c r="AM619" s="165"/>
      <c r="AN619" s="165"/>
      <c r="AO619" s="165"/>
      <c r="AP619" s="165"/>
      <c r="AQ619" s="165"/>
      <c r="AR619" s="165"/>
      <c r="AS619" s="165"/>
      <c r="AT619" s="165"/>
      <c r="AU619" s="165"/>
      <c r="AV619" s="165"/>
      <c r="AW619" s="165"/>
      <c r="AX619" s="165"/>
      <c r="AY619" s="165"/>
      <c r="AZ619" s="165"/>
      <c r="BA619" s="165"/>
      <c r="BB619" s="165"/>
      <c r="BC619" s="165"/>
      <c r="BD619" s="165"/>
      <c r="BE619" s="165"/>
      <c r="BF619" s="165"/>
      <c r="BG619" s="165"/>
      <c r="BH619" s="165"/>
    </row>
    <row r="620" spans="1:60" outlineLevel="1" x14ac:dyDescent="0.2">
      <c r="A620" s="204"/>
      <c r="B620" s="177"/>
      <c r="C620" s="300"/>
      <c r="D620" s="301"/>
      <c r="E620" s="302"/>
      <c r="F620" s="303"/>
      <c r="G620" s="304"/>
      <c r="H620" s="189"/>
      <c r="I620" s="189"/>
      <c r="J620" s="189"/>
      <c r="K620" s="189"/>
      <c r="L620" s="190"/>
      <c r="M620" s="207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  <c r="AN620" s="165"/>
      <c r="AO620" s="165"/>
      <c r="AP620" s="165"/>
      <c r="AQ620" s="165"/>
      <c r="AR620" s="165"/>
      <c r="AS620" s="165"/>
      <c r="AT620" s="165"/>
      <c r="AU620" s="165"/>
      <c r="AV620" s="165"/>
      <c r="AW620" s="165"/>
      <c r="AX620" s="165"/>
      <c r="AY620" s="165"/>
      <c r="AZ620" s="165"/>
      <c r="BA620" s="165"/>
      <c r="BB620" s="165"/>
      <c r="BC620" s="165"/>
      <c r="BD620" s="165"/>
      <c r="BE620" s="165"/>
      <c r="BF620" s="165"/>
      <c r="BG620" s="165"/>
      <c r="BH620" s="165"/>
    </row>
    <row r="621" spans="1:60" outlineLevel="1" x14ac:dyDescent="0.2">
      <c r="A621" s="204"/>
      <c r="B621" s="305" t="s">
        <v>379</v>
      </c>
      <c r="C621" s="306"/>
      <c r="D621" s="307"/>
      <c r="E621" s="308"/>
      <c r="F621" s="309"/>
      <c r="G621" s="310"/>
      <c r="H621" s="189"/>
      <c r="I621" s="189"/>
      <c r="J621" s="189"/>
      <c r="K621" s="189"/>
      <c r="L621" s="190"/>
      <c r="M621" s="207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>
        <v>0</v>
      </c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165"/>
      <c r="AR621" s="165"/>
      <c r="AS621" s="165"/>
      <c r="AT621" s="165"/>
      <c r="AU621" s="165"/>
      <c r="AV621" s="165"/>
      <c r="AW621" s="165"/>
      <c r="AX621" s="165"/>
      <c r="AY621" s="165"/>
      <c r="AZ621" s="165"/>
      <c r="BA621" s="165"/>
      <c r="BB621" s="165"/>
      <c r="BC621" s="165"/>
      <c r="BD621" s="165"/>
      <c r="BE621" s="165"/>
      <c r="BF621" s="165"/>
      <c r="BG621" s="165"/>
      <c r="BH621" s="165"/>
    </row>
    <row r="622" spans="1:60" outlineLevel="1" x14ac:dyDescent="0.2">
      <c r="A622" s="204"/>
      <c r="B622" s="305" t="s">
        <v>380</v>
      </c>
      <c r="C622" s="306"/>
      <c r="D622" s="307"/>
      <c r="E622" s="308"/>
      <c r="F622" s="309"/>
      <c r="G622" s="310"/>
      <c r="H622" s="189"/>
      <c r="I622" s="189"/>
      <c r="J622" s="189"/>
      <c r="K622" s="189"/>
      <c r="L622" s="190"/>
      <c r="M622" s="207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 t="s">
        <v>198</v>
      </c>
      <c r="AF622" s="165"/>
      <c r="AG622" s="165"/>
      <c r="AH622" s="165"/>
      <c r="AI622" s="165"/>
      <c r="AJ622" s="165"/>
      <c r="AK622" s="165"/>
      <c r="AL622" s="165"/>
      <c r="AM622" s="165"/>
      <c r="AN622" s="165"/>
      <c r="AO622" s="165"/>
      <c r="AP622" s="165"/>
      <c r="AQ622" s="165"/>
      <c r="AR622" s="165"/>
      <c r="AS622" s="165"/>
      <c r="AT622" s="165"/>
      <c r="AU622" s="165"/>
      <c r="AV622" s="165"/>
      <c r="AW622" s="165"/>
      <c r="AX622" s="165"/>
      <c r="AY622" s="165"/>
      <c r="AZ622" s="165"/>
      <c r="BA622" s="165"/>
      <c r="BB622" s="165"/>
      <c r="BC622" s="165"/>
      <c r="BD622" s="165"/>
      <c r="BE622" s="165"/>
      <c r="BF622" s="165"/>
      <c r="BG622" s="165"/>
      <c r="BH622" s="165"/>
    </row>
    <row r="623" spans="1:60" outlineLevel="1" x14ac:dyDescent="0.2">
      <c r="A623" s="205">
        <v>162</v>
      </c>
      <c r="B623" s="176" t="s">
        <v>388</v>
      </c>
      <c r="C623" s="242" t="s">
        <v>1708</v>
      </c>
      <c r="D623" s="180" t="s">
        <v>214</v>
      </c>
      <c r="E623" s="184">
        <v>24.2</v>
      </c>
      <c r="F623" s="191"/>
      <c r="G623" s="189">
        <f>ROUND(E623*F623,2)</f>
        <v>0</v>
      </c>
      <c r="H623" s="189">
        <v>3.8999999999999999E-4</v>
      </c>
      <c r="I623" s="189">
        <f>ROUND(E623*H623,2)</f>
        <v>0.01</v>
      </c>
      <c r="J623" s="189">
        <v>0</v>
      </c>
      <c r="K623" s="189">
        <f>ROUND(E623*J623,2)</f>
        <v>0</v>
      </c>
      <c r="L623" s="190" t="s">
        <v>218</v>
      </c>
      <c r="M623" s="207" t="s">
        <v>193</v>
      </c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 t="s">
        <v>194</v>
      </c>
      <c r="AF623" s="165"/>
      <c r="AG623" s="165"/>
      <c r="AH623" s="165"/>
      <c r="AI623" s="165"/>
      <c r="AJ623" s="165"/>
      <c r="AK623" s="165"/>
      <c r="AL623" s="165"/>
      <c r="AM623" s="165">
        <v>21</v>
      </c>
      <c r="AN623" s="165"/>
      <c r="AO623" s="165"/>
      <c r="AP623" s="165"/>
      <c r="AQ623" s="165"/>
      <c r="AR623" s="165"/>
      <c r="AS623" s="165"/>
      <c r="AT623" s="165"/>
      <c r="AU623" s="165"/>
      <c r="AV623" s="165"/>
      <c r="AW623" s="165"/>
      <c r="AX623" s="165"/>
      <c r="AY623" s="165"/>
      <c r="AZ623" s="165"/>
      <c r="BA623" s="165"/>
      <c r="BB623" s="165"/>
      <c r="BC623" s="165"/>
      <c r="BD623" s="165"/>
      <c r="BE623" s="165"/>
      <c r="BF623" s="165"/>
      <c r="BG623" s="165"/>
      <c r="BH623" s="165"/>
    </row>
    <row r="624" spans="1:60" outlineLevel="1" x14ac:dyDescent="0.2">
      <c r="A624" s="204"/>
      <c r="B624" s="177"/>
      <c r="C624" s="300"/>
      <c r="D624" s="301"/>
      <c r="E624" s="302"/>
      <c r="F624" s="303"/>
      <c r="G624" s="304"/>
      <c r="H624" s="189"/>
      <c r="I624" s="189"/>
      <c r="J624" s="189"/>
      <c r="K624" s="189"/>
      <c r="L624" s="190"/>
      <c r="M624" s="207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  <c r="AK624" s="165"/>
      <c r="AL624" s="165"/>
      <c r="AM624" s="165"/>
      <c r="AN624" s="165"/>
      <c r="AO624" s="165"/>
      <c r="AP624" s="165"/>
      <c r="AQ624" s="165"/>
      <c r="AR624" s="165"/>
      <c r="AS624" s="165"/>
      <c r="AT624" s="165"/>
      <c r="AU624" s="165"/>
      <c r="AV624" s="165"/>
      <c r="AW624" s="165"/>
      <c r="AX624" s="165"/>
      <c r="AY624" s="165"/>
      <c r="AZ624" s="165"/>
      <c r="BA624" s="165"/>
      <c r="BB624" s="165"/>
      <c r="BC624" s="165"/>
      <c r="BD624" s="165"/>
      <c r="BE624" s="165"/>
      <c r="BF624" s="165"/>
      <c r="BG624" s="165"/>
      <c r="BH624" s="165"/>
    </row>
    <row r="625" spans="1:60" outlineLevel="1" x14ac:dyDescent="0.2">
      <c r="A625" s="205">
        <v>163</v>
      </c>
      <c r="B625" s="176" t="s">
        <v>388</v>
      </c>
      <c r="C625" s="242" t="s">
        <v>1709</v>
      </c>
      <c r="D625" s="180" t="s">
        <v>214</v>
      </c>
      <c r="E625" s="184">
        <v>24.2</v>
      </c>
      <c r="F625" s="191"/>
      <c r="G625" s="189">
        <f>ROUND(E625*F625,2)</f>
        <v>0</v>
      </c>
      <c r="H625" s="189">
        <v>3.8999999999999999E-4</v>
      </c>
      <c r="I625" s="189">
        <f>ROUND(E625*H625,2)</f>
        <v>0.01</v>
      </c>
      <c r="J625" s="189">
        <v>0</v>
      </c>
      <c r="K625" s="189">
        <f>ROUND(E625*J625,2)</f>
        <v>0</v>
      </c>
      <c r="L625" s="190" t="s">
        <v>218</v>
      </c>
      <c r="M625" s="207" t="s">
        <v>193</v>
      </c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 t="s">
        <v>194</v>
      </c>
      <c r="AF625" s="165"/>
      <c r="AG625" s="165"/>
      <c r="AH625" s="165"/>
      <c r="AI625" s="165"/>
      <c r="AJ625" s="165"/>
      <c r="AK625" s="165"/>
      <c r="AL625" s="165"/>
      <c r="AM625" s="165">
        <v>21</v>
      </c>
      <c r="AN625" s="165"/>
      <c r="AO625" s="165"/>
      <c r="AP625" s="165"/>
      <c r="AQ625" s="165"/>
      <c r="AR625" s="165"/>
      <c r="AS625" s="165"/>
      <c r="AT625" s="165"/>
      <c r="AU625" s="165"/>
      <c r="AV625" s="165"/>
      <c r="AW625" s="165"/>
      <c r="AX625" s="165"/>
      <c r="AY625" s="165"/>
      <c r="AZ625" s="165"/>
      <c r="BA625" s="165"/>
      <c r="BB625" s="165"/>
      <c r="BC625" s="165"/>
      <c r="BD625" s="165"/>
      <c r="BE625" s="165"/>
      <c r="BF625" s="165"/>
      <c r="BG625" s="165"/>
      <c r="BH625" s="165"/>
    </row>
    <row r="626" spans="1:60" outlineLevel="1" x14ac:dyDescent="0.2">
      <c r="A626" s="204"/>
      <c r="B626" s="177"/>
      <c r="C626" s="300"/>
      <c r="D626" s="301"/>
      <c r="E626" s="302"/>
      <c r="F626" s="303"/>
      <c r="G626" s="304"/>
      <c r="H626" s="189"/>
      <c r="I626" s="189"/>
      <c r="J626" s="189"/>
      <c r="K626" s="189"/>
      <c r="L626" s="190"/>
      <c r="M626" s="207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  <c r="AK626" s="165"/>
      <c r="AL626" s="165"/>
      <c r="AM626" s="165"/>
      <c r="AN626" s="165"/>
      <c r="AO626" s="165"/>
      <c r="AP626" s="165"/>
      <c r="AQ626" s="165"/>
      <c r="AR626" s="165"/>
      <c r="AS626" s="165"/>
      <c r="AT626" s="165"/>
      <c r="AU626" s="165"/>
      <c r="AV626" s="165"/>
      <c r="AW626" s="165"/>
      <c r="AX626" s="165"/>
      <c r="AY626" s="165"/>
      <c r="AZ626" s="165"/>
      <c r="BA626" s="165"/>
      <c r="BB626" s="165"/>
      <c r="BC626" s="165"/>
      <c r="BD626" s="165"/>
      <c r="BE626" s="165"/>
      <c r="BF626" s="165"/>
      <c r="BG626" s="165"/>
      <c r="BH626" s="165"/>
    </row>
    <row r="627" spans="1:60" outlineLevel="1" x14ac:dyDescent="0.2">
      <c r="A627" s="205">
        <v>164</v>
      </c>
      <c r="B627" s="176" t="s">
        <v>388</v>
      </c>
      <c r="C627" s="242" t="s">
        <v>1710</v>
      </c>
      <c r="D627" s="180" t="s">
        <v>214</v>
      </c>
      <c r="E627" s="184">
        <v>0.40849999999999997</v>
      </c>
      <c r="F627" s="191"/>
      <c r="G627" s="189">
        <f>ROUND(E627*F627,2)</f>
        <v>0</v>
      </c>
      <c r="H627" s="189">
        <v>3.8999999999999999E-4</v>
      </c>
      <c r="I627" s="189">
        <f>ROUND(E627*H627,2)</f>
        <v>0</v>
      </c>
      <c r="J627" s="189">
        <v>0</v>
      </c>
      <c r="K627" s="189">
        <f>ROUND(E627*J627,2)</f>
        <v>0</v>
      </c>
      <c r="L627" s="190" t="s">
        <v>218</v>
      </c>
      <c r="M627" s="207" t="s">
        <v>193</v>
      </c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 t="s">
        <v>194</v>
      </c>
      <c r="AF627" s="165"/>
      <c r="AG627" s="165"/>
      <c r="AH627" s="165"/>
      <c r="AI627" s="165"/>
      <c r="AJ627" s="165"/>
      <c r="AK627" s="165"/>
      <c r="AL627" s="165"/>
      <c r="AM627" s="165">
        <v>21</v>
      </c>
      <c r="AN627" s="165"/>
      <c r="AO627" s="165"/>
      <c r="AP627" s="165"/>
      <c r="AQ627" s="165"/>
      <c r="AR627" s="165"/>
      <c r="AS627" s="165"/>
      <c r="AT627" s="165"/>
      <c r="AU627" s="165"/>
      <c r="AV627" s="165"/>
      <c r="AW627" s="165"/>
      <c r="AX627" s="165"/>
      <c r="AY627" s="165"/>
      <c r="AZ627" s="165"/>
      <c r="BA627" s="165"/>
      <c r="BB627" s="165"/>
      <c r="BC627" s="165"/>
      <c r="BD627" s="165"/>
      <c r="BE627" s="165"/>
      <c r="BF627" s="165"/>
      <c r="BG627" s="165"/>
      <c r="BH627" s="165"/>
    </row>
    <row r="628" spans="1:60" outlineLevel="1" x14ac:dyDescent="0.2">
      <c r="A628" s="204"/>
      <c r="B628" s="177"/>
      <c r="C628" s="300"/>
      <c r="D628" s="301"/>
      <c r="E628" s="302"/>
      <c r="F628" s="303"/>
      <c r="G628" s="304"/>
      <c r="H628" s="189"/>
      <c r="I628" s="189"/>
      <c r="J628" s="189"/>
      <c r="K628" s="189"/>
      <c r="L628" s="190"/>
      <c r="M628" s="207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  <c r="AK628" s="165"/>
      <c r="AL628" s="165"/>
      <c r="AM628" s="165"/>
      <c r="AN628" s="165"/>
      <c r="AO628" s="165"/>
      <c r="AP628" s="165"/>
      <c r="AQ628" s="165"/>
      <c r="AR628" s="165"/>
      <c r="AS628" s="165"/>
      <c r="AT628" s="165"/>
      <c r="AU628" s="165"/>
      <c r="AV628" s="165"/>
      <c r="AW628" s="165"/>
      <c r="AX628" s="165"/>
      <c r="AY628" s="165"/>
      <c r="AZ628" s="165"/>
      <c r="BA628" s="165"/>
      <c r="BB628" s="165"/>
      <c r="BC628" s="165"/>
      <c r="BD628" s="165"/>
      <c r="BE628" s="165"/>
      <c r="BF628" s="165"/>
      <c r="BG628" s="165"/>
      <c r="BH628" s="165"/>
    </row>
    <row r="629" spans="1:60" outlineLevel="1" x14ac:dyDescent="0.2">
      <c r="A629" s="205">
        <v>165</v>
      </c>
      <c r="B629" s="176" t="s">
        <v>388</v>
      </c>
      <c r="C629" s="242" t="s">
        <v>1711</v>
      </c>
      <c r="D629" s="180" t="s">
        <v>214</v>
      </c>
      <c r="E629" s="184">
        <v>2.5819999999999999</v>
      </c>
      <c r="F629" s="191"/>
      <c r="G629" s="189">
        <f>ROUND(E629*F629,2)</f>
        <v>0</v>
      </c>
      <c r="H629" s="189">
        <v>3.8999999999999999E-4</v>
      </c>
      <c r="I629" s="189">
        <f>ROUND(E629*H629,2)</f>
        <v>0</v>
      </c>
      <c r="J629" s="189">
        <v>0</v>
      </c>
      <c r="K629" s="189">
        <f>ROUND(E629*J629,2)</f>
        <v>0</v>
      </c>
      <c r="L629" s="190" t="s">
        <v>218</v>
      </c>
      <c r="M629" s="207" t="s">
        <v>193</v>
      </c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 t="s">
        <v>194</v>
      </c>
      <c r="AF629" s="165"/>
      <c r="AG629" s="165"/>
      <c r="AH629" s="165"/>
      <c r="AI629" s="165"/>
      <c r="AJ629" s="165"/>
      <c r="AK629" s="165"/>
      <c r="AL629" s="165"/>
      <c r="AM629" s="165">
        <v>21</v>
      </c>
      <c r="AN629" s="165"/>
      <c r="AO629" s="165"/>
      <c r="AP629" s="165"/>
      <c r="AQ629" s="165"/>
      <c r="AR629" s="165"/>
      <c r="AS629" s="165"/>
      <c r="AT629" s="165"/>
      <c r="AU629" s="165"/>
      <c r="AV629" s="165"/>
      <c r="AW629" s="165"/>
      <c r="AX629" s="165"/>
      <c r="AY629" s="165"/>
      <c r="AZ629" s="165"/>
      <c r="BA629" s="165"/>
      <c r="BB629" s="165"/>
      <c r="BC629" s="165"/>
      <c r="BD629" s="165"/>
      <c r="BE629" s="165"/>
      <c r="BF629" s="165"/>
      <c r="BG629" s="165"/>
      <c r="BH629" s="165"/>
    </row>
    <row r="630" spans="1:60" outlineLevel="1" x14ac:dyDescent="0.2">
      <c r="A630" s="204"/>
      <c r="B630" s="177"/>
      <c r="C630" s="300"/>
      <c r="D630" s="301"/>
      <c r="E630" s="302"/>
      <c r="F630" s="303"/>
      <c r="G630" s="304"/>
      <c r="H630" s="189"/>
      <c r="I630" s="189"/>
      <c r="J630" s="189"/>
      <c r="K630" s="189"/>
      <c r="L630" s="190"/>
      <c r="M630" s="207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65"/>
      <c r="AO630" s="165"/>
      <c r="AP630" s="165"/>
      <c r="AQ630" s="165"/>
      <c r="AR630" s="165"/>
      <c r="AS630" s="165"/>
      <c r="AT630" s="165"/>
      <c r="AU630" s="165"/>
      <c r="AV630" s="165"/>
      <c r="AW630" s="165"/>
      <c r="AX630" s="165"/>
      <c r="AY630" s="165"/>
      <c r="AZ630" s="165"/>
      <c r="BA630" s="165"/>
      <c r="BB630" s="165"/>
      <c r="BC630" s="165"/>
      <c r="BD630" s="165"/>
      <c r="BE630" s="165"/>
      <c r="BF630" s="165"/>
      <c r="BG630" s="165"/>
      <c r="BH630" s="165"/>
    </row>
    <row r="631" spans="1:60" outlineLevel="1" x14ac:dyDescent="0.2">
      <c r="A631" s="205">
        <v>166</v>
      </c>
      <c r="B631" s="176" t="s">
        <v>388</v>
      </c>
      <c r="C631" s="242" t="s">
        <v>1712</v>
      </c>
      <c r="D631" s="180" t="s">
        <v>214</v>
      </c>
      <c r="E631" s="184">
        <v>2.5819999999999999</v>
      </c>
      <c r="F631" s="191"/>
      <c r="G631" s="189">
        <f>ROUND(E631*F631,2)</f>
        <v>0</v>
      </c>
      <c r="H631" s="189">
        <v>3.8999999999999999E-4</v>
      </c>
      <c r="I631" s="189">
        <f>ROUND(E631*H631,2)</f>
        <v>0</v>
      </c>
      <c r="J631" s="189">
        <v>0</v>
      </c>
      <c r="K631" s="189">
        <f>ROUND(E631*J631,2)</f>
        <v>0</v>
      </c>
      <c r="L631" s="190" t="s">
        <v>218</v>
      </c>
      <c r="M631" s="207" t="s">
        <v>193</v>
      </c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 t="s">
        <v>194</v>
      </c>
      <c r="AF631" s="165"/>
      <c r="AG631" s="165"/>
      <c r="AH631" s="165"/>
      <c r="AI631" s="165"/>
      <c r="AJ631" s="165"/>
      <c r="AK631" s="165"/>
      <c r="AL631" s="165"/>
      <c r="AM631" s="165">
        <v>21</v>
      </c>
      <c r="AN631" s="165"/>
      <c r="AO631" s="165"/>
      <c r="AP631" s="165"/>
      <c r="AQ631" s="165"/>
      <c r="AR631" s="165"/>
      <c r="AS631" s="165"/>
      <c r="AT631" s="165"/>
      <c r="AU631" s="165"/>
      <c r="AV631" s="165"/>
      <c r="AW631" s="165"/>
      <c r="AX631" s="165"/>
      <c r="AY631" s="165"/>
      <c r="AZ631" s="165"/>
      <c r="BA631" s="165"/>
      <c r="BB631" s="165"/>
      <c r="BC631" s="165"/>
      <c r="BD631" s="165"/>
      <c r="BE631" s="165"/>
      <c r="BF631" s="165"/>
      <c r="BG631" s="165"/>
      <c r="BH631" s="165"/>
    </row>
    <row r="632" spans="1:60" outlineLevel="1" x14ac:dyDescent="0.2">
      <c r="A632" s="204"/>
      <c r="B632" s="177"/>
      <c r="C632" s="300"/>
      <c r="D632" s="301"/>
      <c r="E632" s="302"/>
      <c r="F632" s="303"/>
      <c r="G632" s="304"/>
      <c r="H632" s="189"/>
      <c r="I632" s="189"/>
      <c r="J632" s="189"/>
      <c r="K632" s="189"/>
      <c r="L632" s="190"/>
      <c r="M632" s="207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  <c r="AK632" s="165"/>
      <c r="AL632" s="165"/>
      <c r="AM632" s="165"/>
      <c r="AN632" s="165"/>
      <c r="AO632" s="165"/>
      <c r="AP632" s="165"/>
      <c r="AQ632" s="165"/>
      <c r="AR632" s="165"/>
      <c r="AS632" s="165"/>
      <c r="AT632" s="165"/>
      <c r="AU632" s="165"/>
      <c r="AV632" s="165"/>
      <c r="AW632" s="165"/>
      <c r="AX632" s="165"/>
      <c r="AY632" s="165"/>
      <c r="AZ632" s="165"/>
      <c r="BA632" s="165"/>
      <c r="BB632" s="165"/>
      <c r="BC632" s="165"/>
      <c r="BD632" s="165"/>
      <c r="BE632" s="165"/>
      <c r="BF632" s="165"/>
      <c r="BG632" s="165"/>
      <c r="BH632" s="165"/>
    </row>
    <row r="633" spans="1:60" outlineLevel="1" x14ac:dyDescent="0.2">
      <c r="A633" s="205">
        <v>167</v>
      </c>
      <c r="B633" s="176" t="s">
        <v>397</v>
      </c>
      <c r="C633" s="242" t="s">
        <v>398</v>
      </c>
      <c r="D633" s="180" t="s">
        <v>214</v>
      </c>
      <c r="E633" s="184">
        <v>48.201999999999998</v>
      </c>
      <c r="F633" s="191"/>
      <c r="G633" s="189">
        <f>ROUND(E633*F633,2)</f>
        <v>0</v>
      </c>
      <c r="H633" s="189">
        <v>6.4599999999999996E-3</v>
      </c>
      <c r="I633" s="189">
        <f>ROUND(E633*H633,2)</f>
        <v>0.31</v>
      </c>
      <c r="J633" s="189">
        <v>0</v>
      </c>
      <c r="K633" s="189">
        <f>ROUND(E633*J633,2)</f>
        <v>0</v>
      </c>
      <c r="L633" s="190"/>
      <c r="M633" s="207" t="s">
        <v>232</v>
      </c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 t="s">
        <v>233</v>
      </c>
      <c r="AF633" s="165" t="s">
        <v>234</v>
      </c>
      <c r="AG633" s="165"/>
      <c r="AH633" s="165"/>
      <c r="AI633" s="165"/>
      <c r="AJ633" s="165"/>
      <c r="AK633" s="165"/>
      <c r="AL633" s="165"/>
      <c r="AM633" s="165">
        <v>21</v>
      </c>
      <c r="AN633" s="165"/>
      <c r="AO633" s="165"/>
      <c r="AP633" s="165"/>
      <c r="AQ633" s="165"/>
      <c r="AR633" s="165"/>
      <c r="AS633" s="165"/>
      <c r="AT633" s="165"/>
      <c r="AU633" s="165"/>
      <c r="AV633" s="165"/>
      <c r="AW633" s="165"/>
      <c r="AX633" s="165"/>
      <c r="AY633" s="165"/>
      <c r="AZ633" s="165"/>
      <c r="BA633" s="165"/>
      <c r="BB633" s="165"/>
      <c r="BC633" s="165"/>
      <c r="BD633" s="165"/>
      <c r="BE633" s="165"/>
      <c r="BF633" s="165"/>
      <c r="BG633" s="165"/>
      <c r="BH633" s="165"/>
    </row>
    <row r="634" spans="1:60" outlineLevel="1" x14ac:dyDescent="0.2">
      <c r="A634" s="204"/>
      <c r="B634" s="177"/>
      <c r="C634" s="201" t="s">
        <v>399</v>
      </c>
      <c r="D634" s="181"/>
      <c r="E634" s="185">
        <v>48.2</v>
      </c>
      <c r="F634" s="189"/>
      <c r="G634" s="189"/>
      <c r="H634" s="189"/>
      <c r="I634" s="189"/>
      <c r="J634" s="189"/>
      <c r="K634" s="189"/>
      <c r="L634" s="190"/>
      <c r="M634" s="207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  <c r="AK634" s="165"/>
      <c r="AL634" s="165"/>
      <c r="AM634" s="165"/>
      <c r="AN634" s="165"/>
      <c r="AO634" s="165"/>
      <c r="AP634" s="165"/>
      <c r="AQ634" s="165"/>
      <c r="AR634" s="165"/>
      <c r="AS634" s="165"/>
      <c r="AT634" s="165"/>
      <c r="AU634" s="165"/>
      <c r="AV634" s="165"/>
      <c r="AW634" s="165"/>
      <c r="AX634" s="165"/>
      <c r="AY634" s="165"/>
      <c r="AZ634" s="165"/>
      <c r="BA634" s="165"/>
      <c r="BB634" s="165"/>
      <c r="BC634" s="165"/>
      <c r="BD634" s="165"/>
      <c r="BE634" s="165"/>
      <c r="BF634" s="165"/>
      <c r="BG634" s="165"/>
      <c r="BH634" s="165"/>
    </row>
    <row r="635" spans="1:60" outlineLevel="1" x14ac:dyDescent="0.2">
      <c r="A635" s="204"/>
      <c r="B635" s="177"/>
      <c r="C635" s="300"/>
      <c r="D635" s="301"/>
      <c r="E635" s="302"/>
      <c r="F635" s="303"/>
      <c r="G635" s="304"/>
      <c r="H635" s="189"/>
      <c r="I635" s="189"/>
      <c r="J635" s="189"/>
      <c r="K635" s="189"/>
      <c r="L635" s="190"/>
      <c r="M635" s="207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  <c r="AK635" s="165"/>
      <c r="AL635" s="165"/>
      <c r="AM635" s="165"/>
      <c r="AN635" s="165"/>
      <c r="AO635" s="165"/>
      <c r="AP635" s="165"/>
      <c r="AQ635" s="165"/>
      <c r="AR635" s="165"/>
      <c r="AS635" s="165"/>
      <c r="AT635" s="165"/>
      <c r="AU635" s="165"/>
      <c r="AV635" s="165"/>
      <c r="AW635" s="165"/>
      <c r="AX635" s="165"/>
      <c r="AY635" s="165"/>
      <c r="AZ635" s="165"/>
      <c r="BA635" s="165"/>
      <c r="BB635" s="165"/>
      <c r="BC635" s="165"/>
      <c r="BD635" s="165"/>
      <c r="BE635" s="165"/>
      <c r="BF635" s="165"/>
      <c r="BG635" s="165"/>
      <c r="BH635" s="165"/>
    </row>
    <row r="636" spans="1:60" outlineLevel="1" x14ac:dyDescent="0.2">
      <c r="A636" s="205">
        <v>168</v>
      </c>
      <c r="B636" s="176" t="s">
        <v>400</v>
      </c>
      <c r="C636" s="242" t="s">
        <v>401</v>
      </c>
      <c r="D636" s="180" t="s">
        <v>214</v>
      </c>
      <c r="E636" s="184">
        <v>0.49020000000000002</v>
      </c>
      <c r="F636" s="191"/>
      <c r="G636" s="189">
        <f>ROUND(E636*F636,2)</f>
        <v>0</v>
      </c>
      <c r="H636" s="189">
        <v>5.7000000000000002E-3</v>
      </c>
      <c r="I636" s="189">
        <f>ROUND(E636*H636,2)</f>
        <v>0</v>
      </c>
      <c r="J636" s="189">
        <v>0</v>
      </c>
      <c r="K636" s="189">
        <f>ROUND(E636*J636,2)</f>
        <v>0</v>
      </c>
      <c r="L636" s="190"/>
      <c r="M636" s="207" t="s">
        <v>232</v>
      </c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 t="s">
        <v>233</v>
      </c>
      <c r="AF636" s="165" t="s">
        <v>341</v>
      </c>
      <c r="AG636" s="165"/>
      <c r="AH636" s="165"/>
      <c r="AI636" s="165"/>
      <c r="AJ636" s="165"/>
      <c r="AK636" s="165"/>
      <c r="AL636" s="165"/>
      <c r="AM636" s="165">
        <v>21</v>
      </c>
      <c r="AN636" s="165"/>
      <c r="AO636" s="165"/>
      <c r="AP636" s="165"/>
      <c r="AQ636" s="165"/>
      <c r="AR636" s="165"/>
      <c r="AS636" s="165"/>
      <c r="AT636" s="165"/>
      <c r="AU636" s="165"/>
      <c r="AV636" s="165"/>
      <c r="AW636" s="165"/>
      <c r="AX636" s="165"/>
      <c r="AY636" s="165"/>
      <c r="AZ636" s="165"/>
      <c r="BA636" s="165"/>
      <c r="BB636" s="165"/>
      <c r="BC636" s="165"/>
      <c r="BD636" s="165"/>
      <c r="BE636" s="165"/>
      <c r="BF636" s="165"/>
      <c r="BG636" s="165"/>
      <c r="BH636" s="165"/>
    </row>
    <row r="637" spans="1:60" outlineLevel="1" x14ac:dyDescent="0.2">
      <c r="A637" s="204"/>
      <c r="B637" s="177"/>
      <c r="C637" s="201" t="s">
        <v>402</v>
      </c>
      <c r="D637" s="181"/>
      <c r="E637" s="185">
        <v>0.49</v>
      </c>
      <c r="F637" s="189"/>
      <c r="G637" s="189"/>
      <c r="H637" s="189"/>
      <c r="I637" s="189"/>
      <c r="J637" s="189"/>
      <c r="K637" s="189"/>
      <c r="L637" s="190"/>
      <c r="M637" s="207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  <c r="AK637" s="165"/>
      <c r="AL637" s="165"/>
      <c r="AM637" s="165"/>
      <c r="AN637" s="165"/>
      <c r="AO637" s="165"/>
      <c r="AP637" s="165"/>
      <c r="AQ637" s="165"/>
      <c r="AR637" s="165"/>
      <c r="AS637" s="165"/>
      <c r="AT637" s="165"/>
      <c r="AU637" s="165"/>
      <c r="AV637" s="165"/>
      <c r="AW637" s="165"/>
      <c r="AX637" s="165"/>
      <c r="AY637" s="165"/>
      <c r="AZ637" s="165"/>
      <c r="BA637" s="165"/>
      <c r="BB637" s="165"/>
      <c r="BC637" s="165"/>
      <c r="BD637" s="165"/>
      <c r="BE637" s="165"/>
      <c r="BF637" s="165"/>
      <c r="BG637" s="165"/>
      <c r="BH637" s="165"/>
    </row>
    <row r="638" spans="1:60" outlineLevel="1" x14ac:dyDescent="0.2">
      <c r="A638" s="204"/>
      <c r="B638" s="177"/>
      <c r="C638" s="300"/>
      <c r="D638" s="301"/>
      <c r="E638" s="302"/>
      <c r="F638" s="303"/>
      <c r="G638" s="304"/>
      <c r="H638" s="189"/>
      <c r="I638" s="189"/>
      <c r="J638" s="189"/>
      <c r="K638" s="189"/>
      <c r="L638" s="190"/>
      <c r="M638" s="207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  <c r="AK638" s="165"/>
      <c r="AL638" s="165"/>
      <c r="AM638" s="165"/>
      <c r="AN638" s="165"/>
      <c r="AO638" s="165"/>
      <c r="AP638" s="165"/>
      <c r="AQ638" s="165"/>
      <c r="AR638" s="165"/>
      <c r="AS638" s="165"/>
      <c r="AT638" s="165"/>
      <c r="AU638" s="165"/>
      <c r="AV638" s="165"/>
      <c r="AW638" s="165"/>
      <c r="AX638" s="165"/>
      <c r="AY638" s="165"/>
      <c r="AZ638" s="165"/>
      <c r="BA638" s="165"/>
      <c r="BB638" s="165"/>
      <c r="BC638" s="165"/>
      <c r="BD638" s="165"/>
      <c r="BE638" s="165"/>
      <c r="BF638" s="165"/>
      <c r="BG638" s="165"/>
      <c r="BH638" s="165"/>
    </row>
    <row r="639" spans="1:60" outlineLevel="1" x14ac:dyDescent="0.2">
      <c r="A639" s="205">
        <v>169</v>
      </c>
      <c r="B639" s="176" t="s">
        <v>400</v>
      </c>
      <c r="C639" s="200" t="s">
        <v>403</v>
      </c>
      <c r="D639" s="180" t="s">
        <v>214</v>
      </c>
      <c r="E639" s="184">
        <v>3.0983999999999998</v>
      </c>
      <c r="F639" s="191"/>
      <c r="G639" s="189">
        <f>ROUND(E639*F639,2)</f>
        <v>0</v>
      </c>
      <c r="H639" s="189">
        <v>5.7000000000000002E-3</v>
      </c>
      <c r="I639" s="189">
        <f>ROUND(E639*H639,2)</f>
        <v>0.02</v>
      </c>
      <c r="J639" s="189">
        <v>0</v>
      </c>
      <c r="K639" s="189">
        <f>ROUND(E639*J639,2)</f>
        <v>0</v>
      </c>
      <c r="L639" s="190"/>
      <c r="M639" s="207" t="s">
        <v>232</v>
      </c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 t="s">
        <v>233</v>
      </c>
      <c r="AF639" s="165" t="s">
        <v>404</v>
      </c>
      <c r="AG639" s="165"/>
      <c r="AH639" s="165"/>
      <c r="AI639" s="165"/>
      <c r="AJ639" s="165"/>
      <c r="AK639" s="165"/>
      <c r="AL639" s="165"/>
      <c r="AM639" s="165">
        <v>21</v>
      </c>
      <c r="AN639" s="165"/>
      <c r="AO639" s="165"/>
      <c r="AP639" s="165"/>
      <c r="AQ639" s="165"/>
      <c r="AR639" s="165"/>
      <c r="AS639" s="165"/>
      <c r="AT639" s="165"/>
      <c r="AU639" s="165"/>
      <c r="AV639" s="165"/>
      <c r="AW639" s="165"/>
      <c r="AX639" s="165"/>
      <c r="AY639" s="165"/>
      <c r="AZ639" s="165"/>
      <c r="BA639" s="165"/>
      <c r="BB639" s="165"/>
      <c r="BC639" s="165"/>
      <c r="BD639" s="165"/>
      <c r="BE639" s="165"/>
      <c r="BF639" s="165"/>
      <c r="BG639" s="165"/>
      <c r="BH639" s="165"/>
    </row>
    <row r="640" spans="1:60" outlineLevel="1" x14ac:dyDescent="0.2">
      <c r="A640" s="204"/>
      <c r="B640" s="177"/>
      <c r="C640" s="201" t="s">
        <v>405</v>
      </c>
      <c r="D640" s="181"/>
      <c r="E640" s="185">
        <v>3.1</v>
      </c>
      <c r="F640" s="189"/>
      <c r="G640" s="189"/>
      <c r="H640" s="189"/>
      <c r="I640" s="189"/>
      <c r="J640" s="189"/>
      <c r="K640" s="189"/>
      <c r="L640" s="190"/>
      <c r="M640" s="207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165"/>
      <c r="AR640" s="165"/>
      <c r="AS640" s="165"/>
      <c r="AT640" s="165"/>
      <c r="AU640" s="165"/>
      <c r="AV640" s="165"/>
      <c r="AW640" s="165"/>
      <c r="AX640" s="165"/>
      <c r="AY640" s="165"/>
      <c r="AZ640" s="165"/>
      <c r="BA640" s="165"/>
      <c r="BB640" s="165"/>
      <c r="BC640" s="165"/>
      <c r="BD640" s="165"/>
      <c r="BE640" s="165"/>
      <c r="BF640" s="165"/>
      <c r="BG640" s="165"/>
      <c r="BH640" s="165"/>
    </row>
    <row r="641" spans="1:60" outlineLevel="1" x14ac:dyDescent="0.2">
      <c r="A641" s="204"/>
      <c r="B641" s="177"/>
      <c r="C641" s="300"/>
      <c r="D641" s="301"/>
      <c r="E641" s="302"/>
      <c r="F641" s="303"/>
      <c r="G641" s="304"/>
      <c r="H641" s="189"/>
      <c r="I641" s="189"/>
      <c r="J641" s="189"/>
      <c r="K641" s="189"/>
      <c r="L641" s="190"/>
      <c r="M641" s="207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  <c r="AK641" s="165"/>
      <c r="AL641" s="165"/>
      <c r="AM641" s="165"/>
      <c r="AN641" s="165"/>
      <c r="AO641" s="165"/>
      <c r="AP641" s="165"/>
      <c r="AQ641" s="165"/>
      <c r="AR641" s="165"/>
      <c r="AS641" s="165"/>
      <c r="AT641" s="165"/>
      <c r="AU641" s="165"/>
      <c r="AV641" s="165"/>
      <c r="AW641" s="165"/>
      <c r="AX641" s="165"/>
      <c r="AY641" s="165"/>
      <c r="AZ641" s="165"/>
      <c r="BA641" s="165"/>
      <c r="BB641" s="165"/>
      <c r="BC641" s="165"/>
      <c r="BD641" s="165"/>
      <c r="BE641" s="165"/>
      <c r="BF641" s="165"/>
      <c r="BG641" s="165"/>
      <c r="BH641" s="165"/>
    </row>
    <row r="642" spans="1:60" outlineLevel="1" x14ac:dyDescent="0.2">
      <c r="A642" s="205">
        <v>170</v>
      </c>
      <c r="B642" s="176" t="s">
        <v>400</v>
      </c>
      <c r="C642" s="200" t="s">
        <v>406</v>
      </c>
      <c r="D642" s="180" t="s">
        <v>214</v>
      </c>
      <c r="E642" s="184">
        <v>3.0983999999999998</v>
      </c>
      <c r="F642" s="191"/>
      <c r="G642" s="189">
        <f>ROUND(E642*F642,2)</f>
        <v>0</v>
      </c>
      <c r="H642" s="189">
        <v>5.7000000000000002E-3</v>
      </c>
      <c r="I642" s="189">
        <f>ROUND(E642*H642,2)</f>
        <v>0.02</v>
      </c>
      <c r="J642" s="189">
        <v>0</v>
      </c>
      <c r="K642" s="189">
        <f>ROUND(E642*J642,2)</f>
        <v>0</v>
      </c>
      <c r="L642" s="190"/>
      <c r="M642" s="207" t="s">
        <v>232</v>
      </c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 t="s">
        <v>233</v>
      </c>
      <c r="AF642" s="165" t="s">
        <v>404</v>
      </c>
      <c r="AG642" s="165"/>
      <c r="AH642" s="165"/>
      <c r="AI642" s="165"/>
      <c r="AJ642" s="165"/>
      <c r="AK642" s="165"/>
      <c r="AL642" s="165"/>
      <c r="AM642" s="165">
        <v>21</v>
      </c>
      <c r="AN642" s="165"/>
      <c r="AO642" s="165"/>
      <c r="AP642" s="165"/>
      <c r="AQ642" s="165"/>
      <c r="AR642" s="165"/>
      <c r="AS642" s="165"/>
      <c r="AT642" s="165"/>
      <c r="AU642" s="165"/>
      <c r="AV642" s="165"/>
      <c r="AW642" s="165"/>
      <c r="AX642" s="165"/>
      <c r="AY642" s="165"/>
      <c r="AZ642" s="165"/>
      <c r="BA642" s="165"/>
      <c r="BB642" s="165"/>
      <c r="BC642" s="165"/>
      <c r="BD642" s="165"/>
      <c r="BE642" s="165"/>
      <c r="BF642" s="165"/>
      <c r="BG642" s="165"/>
      <c r="BH642" s="165"/>
    </row>
    <row r="643" spans="1:60" outlineLevel="1" x14ac:dyDescent="0.2">
      <c r="A643" s="204"/>
      <c r="B643" s="177"/>
      <c r="C643" s="201" t="s">
        <v>405</v>
      </c>
      <c r="D643" s="181"/>
      <c r="E643" s="185">
        <v>3.1</v>
      </c>
      <c r="F643" s="189"/>
      <c r="G643" s="189"/>
      <c r="H643" s="189"/>
      <c r="I643" s="189"/>
      <c r="J643" s="189"/>
      <c r="K643" s="189"/>
      <c r="L643" s="190"/>
      <c r="M643" s="207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  <c r="AK643" s="165"/>
      <c r="AL643" s="165"/>
      <c r="AM643" s="165"/>
      <c r="AN643" s="165"/>
      <c r="AO643" s="165"/>
      <c r="AP643" s="165"/>
      <c r="AQ643" s="165"/>
      <c r="AR643" s="165"/>
      <c r="AS643" s="165"/>
      <c r="AT643" s="165"/>
      <c r="AU643" s="165"/>
      <c r="AV643" s="165"/>
      <c r="AW643" s="165"/>
      <c r="AX643" s="165"/>
      <c r="AY643" s="165"/>
      <c r="AZ643" s="165"/>
      <c r="BA643" s="165"/>
      <c r="BB643" s="165"/>
      <c r="BC643" s="165"/>
      <c r="BD643" s="165"/>
      <c r="BE643" s="165"/>
      <c r="BF643" s="165"/>
      <c r="BG643" s="165"/>
      <c r="BH643" s="165"/>
    </row>
    <row r="644" spans="1:60" outlineLevel="1" x14ac:dyDescent="0.2">
      <c r="A644" s="204"/>
      <c r="B644" s="177"/>
      <c r="C644" s="300"/>
      <c r="D644" s="301"/>
      <c r="E644" s="302"/>
      <c r="F644" s="303"/>
      <c r="G644" s="304"/>
      <c r="H644" s="189"/>
      <c r="I644" s="189"/>
      <c r="J644" s="189"/>
      <c r="K644" s="189"/>
      <c r="L644" s="190"/>
      <c r="M644" s="207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  <c r="AK644" s="165"/>
      <c r="AL644" s="165"/>
      <c r="AM644" s="165"/>
      <c r="AN644" s="165"/>
      <c r="AO644" s="165"/>
      <c r="AP644" s="165"/>
      <c r="AQ644" s="165"/>
      <c r="AR644" s="165"/>
      <c r="AS644" s="165"/>
      <c r="AT644" s="165"/>
      <c r="AU644" s="165"/>
      <c r="AV644" s="165"/>
      <c r="AW644" s="165"/>
      <c r="AX644" s="165"/>
      <c r="AY644" s="165"/>
      <c r="AZ644" s="165"/>
      <c r="BA644" s="165"/>
      <c r="BB644" s="165"/>
      <c r="BC644" s="165"/>
      <c r="BD644" s="165"/>
      <c r="BE644" s="165"/>
      <c r="BF644" s="165"/>
      <c r="BG644" s="165"/>
      <c r="BH644" s="165"/>
    </row>
    <row r="645" spans="1:60" outlineLevel="1" x14ac:dyDescent="0.2">
      <c r="A645" s="205">
        <v>171</v>
      </c>
      <c r="B645" s="176" t="s">
        <v>407</v>
      </c>
      <c r="C645" s="200" t="s">
        <v>408</v>
      </c>
      <c r="D645" s="180" t="s">
        <v>243</v>
      </c>
      <c r="E645" s="184">
        <v>216.82499999999999</v>
      </c>
      <c r="F645" s="191"/>
      <c r="G645" s="189">
        <f>ROUND(E645*F645,2)</f>
        <v>0</v>
      </c>
      <c r="H645" s="189">
        <v>0</v>
      </c>
      <c r="I645" s="189">
        <f>ROUND(E645*H645,2)</f>
        <v>0</v>
      </c>
      <c r="J645" s="189">
        <v>0</v>
      </c>
      <c r="K645" s="189">
        <f>ROUND(E645*J645,2)</f>
        <v>0</v>
      </c>
      <c r="L645" s="190"/>
      <c r="M645" s="207" t="s">
        <v>232</v>
      </c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 t="s">
        <v>233</v>
      </c>
      <c r="AF645" s="165" t="s">
        <v>234</v>
      </c>
      <c r="AG645" s="165"/>
      <c r="AH645" s="165"/>
      <c r="AI645" s="165"/>
      <c r="AJ645" s="165"/>
      <c r="AK645" s="165"/>
      <c r="AL645" s="165"/>
      <c r="AM645" s="165">
        <v>21</v>
      </c>
      <c r="AN645" s="165"/>
      <c r="AO645" s="165"/>
      <c r="AP645" s="165"/>
      <c r="AQ645" s="165"/>
      <c r="AR645" s="165"/>
      <c r="AS645" s="165"/>
      <c r="AT645" s="165"/>
      <c r="AU645" s="165"/>
      <c r="AV645" s="165"/>
      <c r="AW645" s="165"/>
      <c r="AX645" s="165"/>
      <c r="AY645" s="165"/>
      <c r="AZ645" s="165"/>
      <c r="BA645" s="165"/>
      <c r="BB645" s="165"/>
      <c r="BC645" s="165"/>
      <c r="BD645" s="165"/>
      <c r="BE645" s="165"/>
      <c r="BF645" s="165"/>
      <c r="BG645" s="165"/>
      <c r="BH645" s="165"/>
    </row>
    <row r="646" spans="1:60" outlineLevel="1" x14ac:dyDescent="0.2">
      <c r="A646" s="204"/>
      <c r="B646" s="177"/>
      <c r="C646" s="300"/>
      <c r="D646" s="301"/>
      <c r="E646" s="302"/>
      <c r="F646" s="303"/>
      <c r="G646" s="304"/>
      <c r="H646" s="189"/>
      <c r="I646" s="189"/>
      <c r="J646" s="189"/>
      <c r="K646" s="189"/>
      <c r="L646" s="190"/>
      <c r="M646" s="207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  <c r="AK646" s="165"/>
      <c r="AL646" s="165"/>
      <c r="AM646" s="165"/>
      <c r="AN646" s="165"/>
      <c r="AO646" s="165"/>
      <c r="AP646" s="165"/>
      <c r="AQ646" s="165"/>
      <c r="AR646" s="165"/>
      <c r="AS646" s="165"/>
      <c r="AT646" s="165"/>
      <c r="AU646" s="165"/>
      <c r="AV646" s="165"/>
      <c r="AW646" s="165"/>
      <c r="AX646" s="165"/>
      <c r="AY646" s="165"/>
      <c r="AZ646" s="165"/>
      <c r="BA646" s="165"/>
      <c r="BB646" s="165"/>
      <c r="BC646" s="165"/>
      <c r="BD646" s="165"/>
      <c r="BE646" s="165"/>
      <c r="BF646" s="165"/>
      <c r="BG646" s="165"/>
      <c r="BH646" s="165"/>
    </row>
    <row r="647" spans="1:60" x14ac:dyDescent="0.2">
      <c r="A647" s="203" t="s">
        <v>187</v>
      </c>
      <c r="B647" s="175" t="s">
        <v>103</v>
      </c>
      <c r="C647" s="199" t="s">
        <v>104</v>
      </c>
      <c r="D647" s="179"/>
      <c r="E647" s="183"/>
      <c r="F647" s="316">
        <f>SUM(G648:G734)</f>
        <v>0</v>
      </c>
      <c r="G647" s="317"/>
      <c r="H647" s="187"/>
      <c r="I647" s="187">
        <f>SUM(I648:I734)</f>
        <v>8.9999999999999982</v>
      </c>
      <c r="J647" s="187"/>
      <c r="K647" s="187">
        <f>SUM(K648:K734)</f>
        <v>0</v>
      </c>
      <c r="L647" s="241"/>
      <c r="M647" s="206"/>
      <c r="AE647" t="s">
        <v>188</v>
      </c>
    </row>
    <row r="648" spans="1:60" outlineLevel="1" x14ac:dyDescent="0.2">
      <c r="A648" s="204"/>
      <c r="B648" s="318" t="s">
        <v>409</v>
      </c>
      <c r="C648" s="319"/>
      <c r="D648" s="320"/>
      <c r="E648" s="321"/>
      <c r="F648" s="322"/>
      <c r="G648" s="323"/>
      <c r="H648" s="189"/>
      <c r="I648" s="189"/>
      <c r="J648" s="189"/>
      <c r="K648" s="189"/>
      <c r="L648" s="190"/>
      <c r="M648" s="207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>
        <v>0</v>
      </c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  <c r="AN648" s="165"/>
      <c r="AO648" s="165"/>
      <c r="AP648" s="165"/>
      <c r="AQ648" s="165"/>
      <c r="AR648" s="165"/>
      <c r="AS648" s="165"/>
      <c r="AT648" s="165"/>
      <c r="AU648" s="165"/>
      <c r="AV648" s="165"/>
      <c r="AW648" s="165"/>
      <c r="AX648" s="165"/>
      <c r="AY648" s="165"/>
      <c r="AZ648" s="165"/>
      <c r="BA648" s="165"/>
      <c r="BB648" s="165"/>
      <c r="BC648" s="165"/>
      <c r="BD648" s="165"/>
      <c r="BE648" s="165"/>
      <c r="BF648" s="165"/>
      <c r="BG648" s="165"/>
      <c r="BH648" s="165"/>
    </row>
    <row r="649" spans="1:60" outlineLevel="1" x14ac:dyDescent="0.2">
      <c r="A649" s="204"/>
      <c r="B649" s="305" t="s">
        <v>410</v>
      </c>
      <c r="C649" s="306"/>
      <c r="D649" s="307"/>
      <c r="E649" s="308"/>
      <c r="F649" s="309"/>
      <c r="G649" s="310"/>
      <c r="H649" s="189"/>
      <c r="I649" s="189"/>
      <c r="J649" s="189"/>
      <c r="K649" s="189"/>
      <c r="L649" s="190"/>
      <c r="M649" s="207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 t="s">
        <v>198</v>
      </c>
      <c r="AF649" s="165"/>
      <c r="AG649" s="165"/>
      <c r="AH649" s="165"/>
      <c r="AI649" s="165"/>
      <c r="AJ649" s="165"/>
      <c r="AK649" s="165"/>
      <c r="AL649" s="165"/>
      <c r="AM649" s="165"/>
      <c r="AN649" s="165"/>
      <c r="AO649" s="165"/>
      <c r="AP649" s="165"/>
      <c r="AQ649" s="165"/>
      <c r="AR649" s="165"/>
      <c r="AS649" s="165"/>
      <c r="AT649" s="165"/>
      <c r="AU649" s="165"/>
      <c r="AV649" s="165"/>
      <c r="AW649" s="165"/>
      <c r="AX649" s="165"/>
      <c r="AY649" s="165"/>
      <c r="AZ649" s="165"/>
      <c r="BA649" s="165"/>
      <c r="BB649" s="165"/>
      <c r="BC649" s="165"/>
      <c r="BD649" s="165"/>
      <c r="BE649" s="165"/>
      <c r="BF649" s="165"/>
      <c r="BG649" s="165"/>
      <c r="BH649" s="165"/>
    </row>
    <row r="650" spans="1:60" outlineLevel="1" x14ac:dyDescent="0.2">
      <c r="A650" s="204"/>
      <c r="B650" s="305" t="s">
        <v>411</v>
      </c>
      <c r="C650" s="306"/>
      <c r="D650" s="307"/>
      <c r="E650" s="308"/>
      <c r="F650" s="309"/>
      <c r="G650" s="310"/>
      <c r="H650" s="189"/>
      <c r="I650" s="189"/>
      <c r="J650" s="189"/>
      <c r="K650" s="189"/>
      <c r="L650" s="190"/>
      <c r="M650" s="207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>
        <v>1</v>
      </c>
      <c r="AD650" s="165"/>
      <c r="AE650" s="165"/>
      <c r="AF650" s="165"/>
      <c r="AG650" s="165"/>
      <c r="AH650" s="165"/>
      <c r="AI650" s="165"/>
      <c r="AJ650" s="165"/>
      <c r="AK650" s="165"/>
      <c r="AL650" s="165"/>
      <c r="AM650" s="165"/>
      <c r="AN650" s="165"/>
      <c r="AO650" s="165"/>
      <c r="AP650" s="165"/>
      <c r="AQ650" s="165"/>
      <c r="AR650" s="165"/>
      <c r="AS650" s="165"/>
      <c r="AT650" s="165"/>
      <c r="AU650" s="165"/>
      <c r="AV650" s="165"/>
      <c r="AW650" s="165"/>
      <c r="AX650" s="165"/>
      <c r="AY650" s="165"/>
      <c r="AZ650" s="165"/>
      <c r="BA650" s="165"/>
      <c r="BB650" s="165"/>
      <c r="BC650" s="165"/>
      <c r="BD650" s="165"/>
      <c r="BE650" s="165"/>
      <c r="BF650" s="165"/>
      <c r="BG650" s="165"/>
      <c r="BH650" s="165"/>
    </row>
    <row r="651" spans="1:60" ht="22.5" outlineLevel="1" x14ac:dyDescent="0.2">
      <c r="A651" s="205">
        <v>172</v>
      </c>
      <c r="B651" s="176" t="s">
        <v>412</v>
      </c>
      <c r="C651" s="242" t="s">
        <v>1713</v>
      </c>
      <c r="D651" s="180" t="s">
        <v>413</v>
      </c>
      <c r="E651" s="184">
        <v>45</v>
      </c>
      <c r="F651" s="191"/>
      <c r="G651" s="189">
        <f>ROUND(E651*F651,2)</f>
        <v>0</v>
      </c>
      <c r="H651" s="189">
        <v>0.02</v>
      </c>
      <c r="I651" s="189">
        <f>ROUND(E651*H651,2)</f>
        <v>0.9</v>
      </c>
      <c r="J651" s="189">
        <v>0</v>
      </c>
      <c r="K651" s="189">
        <f>ROUND(E651*J651,2)</f>
        <v>0</v>
      </c>
      <c r="L651" s="190" t="s">
        <v>218</v>
      </c>
      <c r="M651" s="207" t="s">
        <v>193</v>
      </c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 t="s">
        <v>194</v>
      </c>
      <c r="AF651" s="165"/>
      <c r="AG651" s="165"/>
      <c r="AH651" s="165"/>
      <c r="AI651" s="165"/>
      <c r="AJ651" s="165"/>
      <c r="AK651" s="165"/>
      <c r="AL651" s="165"/>
      <c r="AM651" s="165">
        <v>21</v>
      </c>
      <c r="AN651" s="165"/>
      <c r="AO651" s="165"/>
      <c r="AP651" s="165"/>
      <c r="AQ651" s="165"/>
      <c r="AR651" s="165"/>
      <c r="AS651" s="165"/>
      <c r="AT651" s="165"/>
      <c r="AU651" s="165"/>
      <c r="AV651" s="165"/>
      <c r="AW651" s="165"/>
      <c r="AX651" s="165"/>
      <c r="AY651" s="165"/>
      <c r="AZ651" s="165"/>
      <c r="BA651" s="165"/>
      <c r="BB651" s="165"/>
      <c r="BC651" s="165"/>
      <c r="BD651" s="165"/>
      <c r="BE651" s="165"/>
      <c r="BF651" s="165"/>
      <c r="BG651" s="165"/>
      <c r="BH651" s="165"/>
    </row>
    <row r="652" spans="1:60" outlineLevel="1" x14ac:dyDescent="0.2">
      <c r="A652" s="204"/>
      <c r="B652" s="177"/>
      <c r="C652" s="300"/>
      <c r="D652" s="301"/>
      <c r="E652" s="302"/>
      <c r="F652" s="303"/>
      <c r="G652" s="304"/>
      <c r="H652" s="189"/>
      <c r="I652" s="189"/>
      <c r="J652" s="189"/>
      <c r="K652" s="189"/>
      <c r="L652" s="190"/>
      <c r="M652" s="207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  <c r="AK652" s="165"/>
      <c r="AL652" s="165"/>
      <c r="AM652" s="165"/>
      <c r="AN652" s="165"/>
      <c r="AO652" s="165"/>
      <c r="AP652" s="165"/>
      <c r="AQ652" s="165"/>
      <c r="AR652" s="165"/>
      <c r="AS652" s="165"/>
      <c r="AT652" s="165"/>
      <c r="AU652" s="165"/>
      <c r="AV652" s="165"/>
      <c r="AW652" s="165"/>
      <c r="AX652" s="165"/>
      <c r="AY652" s="165"/>
      <c r="AZ652" s="165"/>
      <c r="BA652" s="165"/>
      <c r="BB652" s="165"/>
      <c r="BC652" s="165"/>
      <c r="BD652" s="165"/>
      <c r="BE652" s="165"/>
      <c r="BF652" s="165"/>
      <c r="BG652" s="165"/>
      <c r="BH652" s="165"/>
    </row>
    <row r="653" spans="1:60" outlineLevel="1" x14ac:dyDescent="0.2">
      <c r="A653" s="204"/>
      <c r="B653" s="305" t="s">
        <v>409</v>
      </c>
      <c r="C653" s="306"/>
      <c r="D653" s="307"/>
      <c r="E653" s="308"/>
      <c r="F653" s="309"/>
      <c r="G653" s="310"/>
      <c r="H653" s="189"/>
      <c r="I653" s="189"/>
      <c r="J653" s="189"/>
      <c r="K653" s="189"/>
      <c r="L653" s="190"/>
      <c r="M653" s="207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>
        <v>0</v>
      </c>
      <c r="AD653" s="165"/>
      <c r="AE653" s="165"/>
      <c r="AF653" s="165"/>
      <c r="AG653" s="165"/>
      <c r="AH653" s="165"/>
      <c r="AI653" s="165"/>
      <c r="AJ653" s="165"/>
      <c r="AK653" s="165"/>
      <c r="AL653" s="165"/>
      <c r="AM653" s="165"/>
      <c r="AN653" s="165"/>
      <c r="AO653" s="165"/>
      <c r="AP653" s="165"/>
      <c r="AQ653" s="165"/>
      <c r="AR653" s="165"/>
      <c r="AS653" s="165"/>
      <c r="AT653" s="165"/>
      <c r="AU653" s="165"/>
      <c r="AV653" s="165"/>
      <c r="AW653" s="165"/>
      <c r="AX653" s="165"/>
      <c r="AY653" s="165"/>
      <c r="AZ653" s="165"/>
      <c r="BA653" s="165"/>
      <c r="BB653" s="165"/>
      <c r="BC653" s="165"/>
      <c r="BD653" s="165"/>
      <c r="BE653" s="165"/>
      <c r="BF653" s="165"/>
      <c r="BG653" s="165"/>
      <c r="BH653" s="165"/>
    </row>
    <row r="654" spans="1:60" outlineLevel="1" x14ac:dyDescent="0.2">
      <c r="A654" s="204"/>
      <c r="B654" s="305" t="s">
        <v>410</v>
      </c>
      <c r="C654" s="306"/>
      <c r="D654" s="307"/>
      <c r="E654" s="308"/>
      <c r="F654" s="309"/>
      <c r="G654" s="310"/>
      <c r="H654" s="189"/>
      <c r="I654" s="189"/>
      <c r="J654" s="189"/>
      <c r="K654" s="189"/>
      <c r="L654" s="190"/>
      <c r="M654" s="207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 t="s">
        <v>198</v>
      </c>
      <c r="AF654" s="165"/>
      <c r="AG654" s="165"/>
      <c r="AH654" s="165"/>
      <c r="AI654" s="165"/>
      <c r="AJ654" s="165"/>
      <c r="AK654" s="165"/>
      <c r="AL654" s="165"/>
      <c r="AM654" s="165"/>
      <c r="AN654" s="165"/>
      <c r="AO654" s="165"/>
      <c r="AP654" s="165"/>
      <c r="AQ654" s="165"/>
      <c r="AR654" s="165"/>
      <c r="AS654" s="165"/>
      <c r="AT654" s="165"/>
      <c r="AU654" s="165"/>
      <c r="AV654" s="165"/>
      <c r="AW654" s="165"/>
      <c r="AX654" s="165"/>
      <c r="AY654" s="165"/>
      <c r="AZ654" s="165"/>
      <c r="BA654" s="165"/>
      <c r="BB654" s="165"/>
      <c r="BC654" s="165"/>
      <c r="BD654" s="165"/>
      <c r="BE654" s="165"/>
      <c r="BF654" s="165"/>
      <c r="BG654" s="165"/>
      <c r="BH654" s="165"/>
    </row>
    <row r="655" spans="1:60" outlineLevel="1" x14ac:dyDescent="0.2">
      <c r="A655" s="204"/>
      <c r="B655" s="305" t="s">
        <v>411</v>
      </c>
      <c r="C655" s="306"/>
      <c r="D655" s="307"/>
      <c r="E655" s="308"/>
      <c r="F655" s="309"/>
      <c r="G655" s="310"/>
      <c r="H655" s="189"/>
      <c r="I655" s="189"/>
      <c r="J655" s="189"/>
      <c r="K655" s="189"/>
      <c r="L655" s="190"/>
      <c r="M655" s="207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>
        <v>1</v>
      </c>
      <c r="AD655" s="165"/>
      <c r="AE655" s="165"/>
      <c r="AF655" s="165"/>
      <c r="AG655" s="165"/>
      <c r="AH655" s="165"/>
      <c r="AI655" s="165"/>
      <c r="AJ655" s="165"/>
      <c r="AK655" s="165"/>
      <c r="AL655" s="165"/>
      <c r="AM655" s="165"/>
      <c r="AN655" s="165"/>
      <c r="AO655" s="165"/>
      <c r="AP655" s="165"/>
      <c r="AQ655" s="165"/>
      <c r="AR655" s="165"/>
      <c r="AS655" s="165"/>
      <c r="AT655" s="165"/>
      <c r="AU655" s="165"/>
      <c r="AV655" s="165"/>
      <c r="AW655" s="165"/>
      <c r="AX655" s="165"/>
      <c r="AY655" s="165"/>
      <c r="AZ655" s="165"/>
      <c r="BA655" s="165"/>
      <c r="BB655" s="165"/>
      <c r="BC655" s="165"/>
      <c r="BD655" s="165"/>
      <c r="BE655" s="165"/>
      <c r="BF655" s="165"/>
      <c r="BG655" s="165"/>
      <c r="BH655" s="165"/>
    </row>
    <row r="656" spans="1:60" ht="22.5" outlineLevel="1" x14ac:dyDescent="0.2">
      <c r="A656" s="205">
        <v>173</v>
      </c>
      <c r="B656" s="176" t="s">
        <v>412</v>
      </c>
      <c r="C656" s="242" t="s">
        <v>1714</v>
      </c>
      <c r="D656" s="180" t="s">
        <v>413</v>
      </c>
      <c r="E656" s="184">
        <v>45</v>
      </c>
      <c r="F656" s="191"/>
      <c r="G656" s="189">
        <f>ROUND(E656*F656,2)</f>
        <v>0</v>
      </c>
      <c r="H656" s="189">
        <v>0.02</v>
      </c>
      <c r="I656" s="189">
        <f>ROUND(E656*H656,2)</f>
        <v>0.9</v>
      </c>
      <c r="J656" s="189">
        <v>0</v>
      </c>
      <c r="K656" s="189">
        <f>ROUND(E656*J656,2)</f>
        <v>0</v>
      </c>
      <c r="L656" s="190" t="s">
        <v>218</v>
      </c>
      <c r="M656" s="207" t="s">
        <v>193</v>
      </c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 t="s">
        <v>194</v>
      </c>
      <c r="AF656" s="165"/>
      <c r="AG656" s="165"/>
      <c r="AH656" s="165"/>
      <c r="AI656" s="165"/>
      <c r="AJ656" s="165"/>
      <c r="AK656" s="165"/>
      <c r="AL656" s="165"/>
      <c r="AM656" s="165">
        <v>21</v>
      </c>
      <c r="AN656" s="165"/>
      <c r="AO656" s="165"/>
      <c r="AP656" s="165"/>
      <c r="AQ656" s="165"/>
      <c r="AR656" s="165"/>
      <c r="AS656" s="165"/>
      <c r="AT656" s="165"/>
      <c r="AU656" s="165"/>
      <c r="AV656" s="165"/>
      <c r="AW656" s="165"/>
      <c r="AX656" s="165"/>
      <c r="AY656" s="165"/>
      <c r="AZ656" s="165"/>
      <c r="BA656" s="165"/>
      <c r="BB656" s="165"/>
      <c r="BC656" s="165"/>
      <c r="BD656" s="165"/>
      <c r="BE656" s="165"/>
      <c r="BF656" s="165"/>
      <c r="BG656" s="165"/>
      <c r="BH656" s="165"/>
    </row>
    <row r="657" spans="1:60" outlineLevel="1" x14ac:dyDescent="0.2">
      <c r="A657" s="204"/>
      <c r="B657" s="177"/>
      <c r="C657" s="300"/>
      <c r="D657" s="301"/>
      <c r="E657" s="302"/>
      <c r="F657" s="303"/>
      <c r="G657" s="304"/>
      <c r="H657" s="189"/>
      <c r="I657" s="189"/>
      <c r="J657" s="189"/>
      <c r="K657" s="189"/>
      <c r="L657" s="190"/>
      <c r="M657" s="207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  <c r="AN657" s="165"/>
      <c r="AO657" s="165"/>
      <c r="AP657" s="165"/>
      <c r="AQ657" s="165"/>
      <c r="AR657" s="165"/>
      <c r="AS657" s="165"/>
      <c r="AT657" s="165"/>
      <c r="AU657" s="165"/>
      <c r="AV657" s="165"/>
      <c r="AW657" s="165"/>
      <c r="AX657" s="165"/>
      <c r="AY657" s="165"/>
      <c r="AZ657" s="165"/>
      <c r="BA657" s="165"/>
      <c r="BB657" s="165"/>
      <c r="BC657" s="165"/>
      <c r="BD657" s="165"/>
      <c r="BE657" s="165"/>
      <c r="BF657" s="165"/>
      <c r="BG657" s="165"/>
      <c r="BH657" s="165"/>
    </row>
    <row r="658" spans="1:60" outlineLevel="1" x14ac:dyDescent="0.2">
      <c r="A658" s="204"/>
      <c r="B658" s="305" t="s">
        <v>409</v>
      </c>
      <c r="C658" s="306"/>
      <c r="D658" s="307"/>
      <c r="E658" s="308"/>
      <c r="F658" s="309"/>
      <c r="G658" s="310"/>
      <c r="H658" s="189"/>
      <c r="I658" s="189"/>
      <c r="J658" s="189"/>
      <c r="K658" s="189"/>
      <c r="L658" s="190"/>
      <c r="M658" s="207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>
        <v>0</v>
      </c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  <c r="AN658" s="165"/>
      <c r="AO658" s="165"/>
      <c r="AP658" s="165"/>
      <c r="AQ658" s="165"/>
      <c r="AR658" s="165"/>
      <c r="AS658" s="165"/>
      <c r="AT658" s="165"/>
      <c r="AU658" s="165"/>
      <c r="AV658" s="165"/>
      <c r="AW658" s="165"/>
      <c r="AX658" s="165"/>
      <c r="AY658" s="165"/>
      <c r="AZ658" s="165"/>
      <c r="BA658" s="165"/>
      <c r="BB658" s="165"/>
      <c r="BC658" s="165"/>
      <c r="BD658" s="165"/>
      <c r="BE658" s="165"/>
      <c r="BF658" s="165"/>
      <c r="BG658" s="165"/>
      <c r="BH658" s="165"/>
    </row>
    <row r="659" spans="1:60" outlineLevel="1" x14ac:dyDescent="0.2">
      <c r="A659" s="204"/>
      <c r="B659" s="305" t="s">
        <v>410</v>
      </c>
      <c r="C659" s="306"/>
      <c r="D659" s="307"/>
      <c r="E659" s="308"/>
      <c r="F659" s="309"/>
      <c r="G659" s="310"/>
      <c r="H659" s="189"/>
      <c r="I659" s="189"/>
      <c r="J659" s="189"/>
      <c r="K659" s="189"/>
      <c r="L659" s="190"/>
      <c r="M659" s="207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 t="s">
        <v>198</v>
      </c>
      <c r="AF659" s="165"/>
      <c r="AG659" s="165"/>
      <c r="AH659" s="165"/>
      <c r="AI659" s="165"/>
      <c r="AJ659" s="165"/>
      <c r="AK659" s="165"/>
      <c r="AL659" s="165"/>
      <c r="AM659" s="165"/>
      <c r="AN659" s="165"/>
      <c r="AO659" s="165"/>
      <c r="AP659" s="165"/>
      <c r="AQ659" s="165"/>
      <c r="AR659" s="165"/>
      <c r="AS659" s="165"/>
      <c r="AT659" s="165"/>
      <c r="AU659" s="165"/>
      <c r="AV659" s="165"/>
      <c r="AW659" s="165"/>
      <c r="AX659" s="165"/>
      <c r="AY659" s="165"/>
      <c r="AZ659" s="165"/>
      <c r="BA659" s="165"/>
      <c r="BB659" s="165"/>
      <c r="BC659" s="165"/>
      <c r="BD659" s="165"/>
      <c r="BE659" s="165"/>
      <c r="BF659" s="165"/>
      <c r="BG659" s="165"/>
      <c r="BH659" s="165"/>
    </row>
    <row r="660" spans="1:60" outlineLevel="1" x14ac:dyDescent="0.2">
      <c r="A660" s="204"/>
      <c r="B660" s="305" t="s">
        <v>411</v>
      </c>
      <c r="C660" s="306"/>
      <c r="D660" s="307"/>
      <c r="E660" s="308"/>
      <c r="F660" s="309"/>
      <c r="G660" s="310"/>
      <c r="H660" s="189"/>
      <c r="I660" s="189"/>
      <c r="J660" s="189"/>
      <c r="K660" s="189"/>
      <c r="L660" s="190"/>
      <c r="M660" s="207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>
        <v>1</v>
      </c>
      <c r="AD660" s="165"/>
      <c r="AE660" s="165"/>
      <c r="AF660" s="165"/>
      <c r="AG660" s="165"/>
      <c r="AH660" s="165"/>
      <c r="AI660" s="165"/>
      <c r="AJ660" s="165"/>
      <c r="AK660" s="165"/>
      <c r="AL660" s="165"/>
      <c r="AM660" s="165"/>
      <c r="AN660" s="165"/>
      <c r="AO660" s="165"/>
      <c r="AP660" s="165"/>
      <c r="AQ660" s="165"/>
      <c r="AR660" s="165"/>
      <c r="AS660" s="165"/>
      <c r="AT660" s="165"/>
      <c r="AU660" s="165"/>
      <c r="AV660" s="165"/>
      <c r="AW660" s="165"/>
      <c r="AX660" s="165"/>
      <c r="AY660" s="165"/>
      <c r="AZ660" s="165"/>
      <c r="BA660" s="165"/>
      <c r="BB660" s="165"/>
      <c r="BC660" s="165"/>
      <c r="BD660" s="165"/>
      <c r="BE660" s="165"/>
      <c r="BF660" s="165"/>
      <c r="BG660" s="165"/>
      <c r="BH660" s="165"/>
    </row>
    <row r="661" spans="1:60" ht="22.5" outlineLevel="1" x14ac:dyDescent="0.2">
      <c r="A661" s="205">
        <v>174</v>
      </c>
      <c r="B661" s="176" t="s">
        <v>412</v>
      </c>
      <c r="C661" s="242" t="s">
        <v>1715</v>
      </c>
      <c r="D661" s="180" t="s">
        <v>413</v>
      </c>
      <c r="E661" s="184">
        <v>48</v>
      </c>
      <c r="F661" s="191"/>
      <c r="G661" s="189">
        <f>ROUND(E661*F661,2)</f>
        <v>0</v>
      </c>
      <c r="H661" s="189">
        <v>0.02</v>
      </c>
      <c r="I661" s="189">
        <f>ROUND(E661*H661,2)</f>
        <v>0.96</v>
      </c>
      <c r="J661" s="189">
        <v>0</v>
      </c>
      <c r="K661" s="189">
        <f>ROUND(E661*J661,2)</f>
        <v>0</v>
      </c>
      <c r="L661" s="190" t="s">
        <v>218</v>
      </c>
      <c r="M661" s="207" t="s">
        <v>193</v>
      </c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 t="s">
        <v>194</v>
      </c>
      <c r="AF661" s="165"/>
      <c r="AG661" s="165"/>
      <c r="AH661" s="165"/>
      <c r="AI661" s="165"/>
      <c r="AJ661" s="165"/>
      <c r="AK661" s="165"/>
      <c r="AL661" s="165"/>
      <c r="AM661" s="165">
        <v>21</v>
      </c>
      <c r="AN661" s="165"/>
      <c r="AO661" s="165"/>
      <c r="AP661" s="165"/>
      <c r="AQ661" s="165"/>
      <c r="AR661" s="165"/>
      <c r="AS661" s="165"/>
      <c r="AT661" s="165"/>
      <c r="AU661" s="165"/>
      <c r="AV661" s="165"/>
      <c r="AW661" s="165"/>
      <c r="AX661" s="165"/>
      <c r="AY661" s="165"/>
      <c r="AZ661" s="165"/>
      <c r="BA661" s="165"/>
      <c r="BB661" s="165"/>
      <c r="BC661" s="165"/>
      <c r="BD661" s="165"/>
      <c r="BE661" s="165"/>
      <c r="BF661" s="165"/>
      <c r="BG661" s="165"/>
      <c r="BH661" s="165"/>
    </row>
    <row r="662" spans="1:60" outlineLevel="1" x14ac:dyDescent="0.2">
      <c r="A662" s="204"/>
      <c r="B662" s="177"/>
      <c r="C662" s="300"/>
      <c r="D662" s="301"/>
      <c r="E662" s="302"/>
      <c r="F662" s="303"/>
      <c r="G662" s="304"/>
      <c r="H662" s="189"/>
      <c r="I662" s="189"/>
      <c r="J662" s="189"/>
      <c r="K662" s="189"/>
      <c r="L662" s="190"/>
      <c r="M662" s="207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  <c r="AK662" s="165"/>
      <c r="AL662" s="165"/>
      <c r="AM662" s="165"/>
      <c r="AN662" s="165"/>
      <c r="AO662" s="165"/>
      <c r="AP662" s="165"/>
      <c r="AQ662" s="165"/>
      <c r="AR662" s="165"/>
      <c r="AS662" s="165"/>
      <c r="AT662" s="165"/>
      <c r="AU662" s="165"/>
      <c r="AV662" s="165"/>
      <c r="AW662" s="165"/>
      <c r="AX662" s="165"/>
      <c r="AY662" s="165"/>
      <c r="AZ662" s="165"/>
      <c r="BA662" s="165"/>
      <c r="BB662" s="165"/>
      <c r="BC662" s="165"/>
      <c r="BD662" s="165"/>
      <c r="BE662" s="165"/>
      <c r="BF662" s="165"/>
      <c r="BG662" s="165"/>
      <c r="BH662" s="165"/>
    </row>
    <row r="663" spans="1:60" outlineLevel="1" x14ac:dyDescent="0.2">
      <c r="A663" s="204"/>
      <c r="B663" s="305" t="s">
        <v>409</v>
      </c>
      <c r="C663" s="306"/>
      <c r="D663" s="307"/>
      <c r="E663" s="308"/>
      <c r="F663" s="309"/>
      <c r="G663" s="310"/>
      <c r="H663" s="189"/>
      <c r="I663" s="189"/>
      <c r="J663" s="189"/>
      <c r="K663" s="189"/>
      <c r="L663" s="190"/>
      <c r="M663" s="207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>
        <v>0</v>
      </c>
      <c r="AD663" s="165"/>
      <c r="AE663" s="165"/>
      <c r="AF663" s="165"/>
      <c r="AG663" s="165"/>
      <c r="AH663" s="165"/>
      <c r="AI663" s="165"/>
      <c r="AJ663" s="165"/>
      <c r="AK663" s="165"/>
      <c r="AL663" s="165"/>
      <c r="AM663" s="165"/>
      <c r="AN663" s="165"/>
      <c r="AO663" s="165"/>
      <c r="AP663" s="165"/>
      <c r="AQ663" s="165"/>
      <c r="AR663" s="165"/>
      <c r="AS663" s="165"/>
      <c r="AT663" s="165"/>
      <c r="AU663" s="165"/>
      <c r="AV663" s="165"/>
      <c r="AW663" s="165"/>
      <c r="AX663" s="165"/>
      <c r="AY663" s="165"/>
      <c r="AZ663" s="165"/>
      <c r="BA663" s="165"/>
      <c r="BB663" s="165"/>
      <c r="BC663" s="165"/>
      <c r="BD663" s="165"/>
      <c r="BE663" s="165"/>
      <c r="BF663" s="165"/>
      <c r="BG663" s="165"/>
      <c r="BH663" s="165"/>
    </row>
    <row r="664" spans="1:60" outlineLevel="1" x14ac:dyDescent="0.2">
      <c r="A664" s="204"/>
      <c r="B664" s="305" t="s">
        <v>410</v>
      </c>
      <c r="C664" s="306"/>
      <c r="D664" s="307"/>
      <c r="E664" s="308"/>
      <c r="F664" s="309"/>
      <c r="G664" s="310"/>
      <c r="H664" s="189"/>
      <c r="I664" s="189"/>
      <c r="J664" s="189"/>
      <c r="K664" s="189"/>
      <c r="L664" s="190"/>
      <c r="M664" s="207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 t="s">
        <v>198</v>
      </c>
      <c r="AF664" s="165"/>
      <c r="AG664" s="165"/>
      <c r="AH664" s="165"/>
      <c r="AI664" s="165"/>
      <c r="AJ664" s="165"/>
      <c r="AK664" s="165"/>
      <c r="AL664" s="165"/>
      <c r="AM664" s="165"/>
      <c r="AN664" s="165"/>
      <c r="AO664" s="165"/>
      <c r="AP664" s="165"/>
      <c r="AQ664" s="165"/>
      <c r="AR664" s="165"/>
      <c r="AS664" s="165"/>
      <c r="AT664" s="165"/>
      <c r="AU664" s="165"/>
      <c r="AV664" s="165"/>
      <c r="AW664" s="165"/>
      <c r="AX664" s="165"/>
      <c r="AY664" s="165"/>
      <c r="AZ664" s="165"/>
      <c r="BA664" s="165"/>
      <c r="BB664" s="165"/>
      <c r="BC664" s="165"/>
      <c r="BD664" s="165"/>
      <c r="BE664" s="165"/>
      <c r="BF664" s="165"/>
      <c r="BG664" s="165"/>
      <c r="BH664" s="165"/>
    </row>
    <row r="665" spans="1:60" outlineLevel="1" x14ac:dyDescent="0.2">
      <c r="A665" s="204"/>
      <c r="B665" s="305" t="s">
        <v>411</v>
      </c>
      <c r="C665" s="306"/>
      <c r="D665" s="307"/>
      <c r="E665" s="308"/>
      <c r="F665" s="309"/>
      <c r="G665" s="310"/>
      <c r="H665" s="189"/>
      <c r="I665" s="189"/>
      <c r="J665" s="189"/>
      <c r="K665" s="189"/>
      <c r="L665" s="190"/>
      <c r="M665" s="207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>
        <v>1</v>
      </c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165"/>
      <c r="AR665" s="165"/>
      <c r="AS665" s="165"/>
      <c r="AT665" s="165"/>
      <c r="AU665" s="165"/>
      <c r="AV665" s="165"/>
      <c r="AW665" s="165"/>
      <c r="AX665" s="165"/>
      <c r="AY665" s="165"/>
      <c r="AZ665" s="165"/>
      <c r="BA665" s="165"/>
      <c r="BB665" s="165"/>
      <c r="BC665" s="165"/>
      <c r="BD665" s="165"/>
      <c r="BE665" s="165"/>
      <c r="BF665" s="165"/>
      <c r="BG665" s="165"/>
      <c r="BH665" s="165"/>
    </row>
    <row r="666" spans="1:60" ht="22.5" outlineLevel="1" x14ac:dyDescent="0.2">
      <c r="A666" s="205">
        <v>175</v>
      </c>
      <c r="B666" s="176" t="s">
        <v>414</v>
      </c>
      <c r="C666" s="242" t="s">
        <v>1716</v>
      </c>
      <c r="D666" s="180" t="s">
        <v>413</v>
      </c>
      <c r="E666" s="184">
        <v>1</v>
      </c>
      <c r="F666" s="191"/>
      <c r="G666" s="189">
        <f>ROUND(E666*F666,2)</f>
        <v>0</v>
      </c>
      <c r="H666" s="189">
        <v>0.02</v>
      </c>
      <c r="I666" s="189">
        <f>ROUND(E666*H666,2)</f>
        <v>0.02</v>
      </c>
      <c r="J666" s="189">
        <v>0</v>
      </c>
      <c r="K666" s="189">
        <f>ROUND(E666*J666,2)</f>
        <v>0</v>
      </c>
      <c r="L666" s="190" t="s">
        <v>218</v>
      </c>
      <c r="M666" s="207" t="s">
        <v>193</v>
      </c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 t="s">
        <v>194</v>
      </c>
      <c r="AF666" s="165"/>
      <c r="AG666" s="165"/>
      <c r="AH666" s="165"/>
      <c r="AI666" s="165"/>
      <c r="AJ666" s="165"/>
      <c r="AK666" s="165"/>
      <c r="AL666" s="165"/>
      <c r="AM666" s="165">
        <v>21</v>
      </c>
      <c r="AN666" s="165"/>
      <c r="AO666" s="165"/>
      <c r="AP666" s="165"/>
      <c r="AQ666" s="165"/>
      <c r="AR666" s="165"/>
      <c r="AS666" s="165"/>
      <c r="AT666" s="165"/>
      <c r="AU666" s="165"/>
      <c r="AV666" s="165"/>
      <c r="AW666" s="165"/>
      <c r="AX666" s="165"/>
      <c r="AY666" s="165"/>
      <c r="AZ666" s="165"/>
      <c r="BA666" s="165"/>
      <c r="BB666" s="165"/>
      <c r="BC666" s="165"/>
      <c r="BD666" s="165"/>
      <c r="BE666" s="165"/>
      <c r="BF666" s="165"/>
      <c r="BG666" s="165"/>
      <c r="BH666" s="165"/>
    </row>
    <row r="667" spans="1:60" outlineLevel="1" x14ac:dyDescent="0.2">
      <c r="A667" s="204"/>
      <c r="B667" s="177"/>
      <c r="C667" s="300"/>
      <c r="D667" s="301"/>
      <c r="E667" s="302"/>
      <c r="F667" s="303"/>
      <c r="G667" s="304"/>
      <c r="H667" s="189"/>
      <c r="I667" s="189"/>
      <c r="J667" s="189"/>
      <c r="K667" s="189"/>
      <c r="L667" s="190"/>
      <c r="M667" s="207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165"/>
      <c r="AR667" s="165"/>
      <c r="AS667" s="165"/>
      <c r="AT667" s="165"/>
      <c r="AU667" s="165"/>
      <c r="AV667" s="165"/>
      <c r="AW667" s="165"/>
      <c r="AX667" s="165"/>
      <c r="AY667" s="165"/>
      <c r="AZ667" s="165"/>
      <c r="BA667" s="165"/>
      <c r="BB667" s="165"/>
      <c r="BC667" s="165"/>
      <c r="BD667" s="165"/>
      <c r="BE667" s="165"/>
      <c r="BF667" s="165"/>
      <c r="BG667" s="165"/>
      <c r="BH667" s="165"/>
    </row>
    <row r="668" spans="1:60" outlineLevel="1" x14ac:dyDescent="0.2">
      <c r="A668" s="204"/>
      <c r="B668" s="305" t="s">
        <v>409</v>
      </c>
      <c r="C668" s="306"/>
      <c r="D668" s="307"/>
      <c r="E668" s="308"/>
      <c r="F668" s="309"/>
      <c r="G668" s="310"/>
      <c r="H668" s="189"/>
      <c r="I668" s="189"/>
      <c r="J668" s="189"/>
      <c r="K668" s="189"/>
      <c r="L668" s="190"/>
      <c r="M668" s="207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>
        <v>0</v>
      </c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165"/>
      <c r="AR668" s="165"/>
      <c r="AS668" s="165"/>
      <c r="AT668" s="165"/>
      <c r="AU668" s="165"/>
      <c r="AV668" s="165"/>
      <c r="AW668" s="165"/>
      <c r="AX668" s="165"/>
      <c r="AY668" s="165"/>
      <c r="AZ668" s="165"/>
      <c r="BA668" s="165"/>
      <c r="BB668" s="165"/>
      <c r="BC668" s="165"/>
      <c r="BD668" s="165"/>
      <c r="BE668" s="165"/>
      <c r="BF668" s="165"/>
      <c r="BG668" s="165"/>
      <c r="BH668" s="165"/>
    </row>
    <row r="669" spans="1:60" outlineLevel="1" x14ac:dyDescent="0.2">
      <c r="A669" s="204"/>
      <c r="B669" s="305" t="s">
        <v>410</v>
      </c>
      <c r="C669" s="306"/>
      <c r="D669" s="307"/>
      <c r="E669" s="308"/>
      <c r="F669" s="309"/>
      <c r="G669" s="310"/>
      <c r="H669" s="189"/>
      <c r="I669" s="189"/>
      <c r="J669" s="189"/>
      <c r="K669" s="189"/>
      <c r="L669" s="190"/>
      <c r="M669" s="207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 t="s">
        <v>198</v>
      </c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165"/>
      <c r="AR669" s="165"/>
      <c r="AS669" s="165"/>
      <c r="AT669" s="165"/>
      <c r="AU669" s="165"/>
      <c r="AV669" s="165"/>
      <c r="AW669" s="165"/>
      <c r="AX669" s="165"/>
      <c r="AY669" s="165"/>
      <c r="AZ669" s="165"/>
      <c r="BA669" s="165"/>
      <c r="BB669" s="165"/>
      <c r="BC669" s="165"/>
      <c r="BD669" s="165"/>
      <c r="BE669" s="165"/>
      <c r="BF669" s="165"/>
      <c r="BG669" s="165"/>
      <c r="BH669" s="165"/>
    </row>
    <row r="670" spans="1:60" outlineLevel="1" x14ac:dyDescent="0.2">
      <c r="A670" s="204"/>
      <c r="B670" s="305" t="s">
        <v>411</v>
      </c>
      <c r="C670" s="306"/>
      <c r="D670" s="307"/>
      <c r="E670" s="308"/>
      <c r="F670" s="309"/>
      <c r="G670" s="310"/>
      <c r="H670" s="189"/>
      <c r="I670" s="189"/>
      <c r="J670" s="189"/>
      <c r="K670" s="189"/>
      <c r="L670" s="190"/>
      <c r="M670" s="207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>
        <v>1</v>
      </c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65"/>
      <c r="AP670" s="165"/>
      <c r="AQ670" s="165"/>
      <c r="AR670" s="165"/>
      <c r="AS670" s="165"/>
      <c r="AT670" s="165"/>
      <c r="AU670" s="165"/>
      <c r="AV670" s="165"/>
      <c r="AW670" s="165"/>
      <c r="AX670" s="165"/>
      <c r="AY670" s="165"/>
      <c r="AZ670" s="165"/>
      <c r="BA670" s="165"/>
      <c r="BB670" s="165"/>
      <c r="BC670" s="165"/>
      <c r="BD670" s="165"/>
      <c r="BE670" s="165"/>
      <c r="BF670" s="165"/>
      <c r="BG670" s="165"/>
      <c r="BH670" s="165"/>
    </row>
    <row r="671" spans="1:60" ht="22.5" outlineLevel="1" x14ac:dyDescent="0.2">
      <c r="A671" s="205">
        <v>176</v>
      </c>
      <c r="B671" s="176" t="s">
        <v>412</v>
      </c>
      <c r="C671" s="242" t="s">
        <v>1717</v>
      </c>
      <c r="D671" s="180" t="s">
        <v>413</v>
      </c>
      <c r="E671" s="184">
        <v>45</v>
      </c>
      <c r="F671" s="191"/>
      <c r="G671" s="189">
        <f>ROUND(E671*F671,2)</f>
        <v>0</v>
      </c>
      <c r="H671" s="189">
        <v>0.02</v>
      </c>
      <c r="I671" s="189">
        <f>ROUND(E671*H671,2)</f>
        <v>0.9</v>
      </c>
      <c r="J671" s="189">
        <v>0</v>
      </c>
      <c r="K671" s="189">
        <f>ROUND(E671*J671,2)</f>
        <v>0</v>
      </c>
      <c r="L671" s="190" t="s">
        <v>218</v>
      </c>
      <c r="M671" s="207" t="s">
        <v>193</v>
      </c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 t="s">
        <v>194</v>
      </c>
      <c r="AF671" s="165"/>
      <c r="AG671" s="165"/>
      <c r="AH671" s="165"/>
      <c r="AI671" s="165"/>
      <c r="AJ671" s="165"/>
      <c r="AK671" s="165"/>
      <c r="AL671" s="165"/>
      <c r="AM671" s="165">
        <v>21</v>
      </c>
      <c r="AN671" s="165"/>
      <c r="AO671" s="165"/>
      <c r="AP671" s="165"/>
      <c r="AQ671" s="165"/>
      <c r="AR671" s="165"/>
      <c r="AS671" s="165"/>
      <c r="AT671" s="165"/>
      <c r="AU671" s="165"/>
      <c r="AV671" s="165"/>
      <c r="AW671" s="165"/>
      <c r="AX671" s="165"/>
      <c r="AY671" s="165"/>
      <c r="AZ671" s="165"/>
      <c r="BA671" s="165"/>
      <c r="BB671" s="165"/>
      <c r="BC671" s="165"/>
      <c r="BD671" s="165"/>
      <c r="BE671" s="165"/>
      <c r="BF671" s="165"/>
      <c r="BG671" s="165"/>
      <c r="BH671" s="165"/>
    </row>
    <row r="672" spans="1:60" outlineLevel="1" x14ac:dyDescent="0.2">
      <c r="A672" s="204"/>
      <c r="B672" s="177"/>
      <c r="C672" s="300"/>
      <c r="D672" s="301"/>
      <c r="E672" s="302"/>
      <c r="F672" s="303"/>
      <c r="G672" s="304"/>
      <c r="H672" s="189"/>
      <c r="I672" s="189"/>
      <c r="J672" s="189"/>
      <c r="K672" s="189"/>
      <c r="L672" s="190"/>
      <c r="M672" s="207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  <c r="AK672" s="165"/>
      <c r="AL672" s="165"/>
      <c r="AM672" s="165"/>
      <c r="AN672" s="165"/>
      <c r="AO672" s="165"/>
      <c r="AP672" s="165"/>
      <c r="AQ672" s="165"/>
      <c r="AR672" s="165"/>
      <c r="AS672" s="165"/>
      <c r="AT672" s="165"/>
      <c r="AU672" s="165"/>
      <c r="AV672" s="165"/>
      <c r="AW672" s="165"/>
      <c r="AX672" s="165"/>
      <c r="AY672" s="165"/>
      <c r="AZ672" s="165"/>
      <c r="BA672" s="165"/>
      <c r="BB672" s="165"/>
      <c r="BC672" s="165"/>
      <c r="BD672" s="165"/>
      <c r="BE672" s="165"/>
      <c r="BF672" s="165"/>
      <c r="BG672" s="165"/>
      <c r="BH672" s="165"/>
    </row>
    <row r="673" spans="1:60" outlineLevel="1" x14ac:dyDescent="0.2">
      <c r="A673" s="204"/>
      <c r="B673" s="305" t="s">
        <v>409</v>
      </c>
      <c r="C673" s="306"/>
      <c r="D673" s="307"/>
      <c r="E673" s="308"/>
      <c r="F673" s="309"/>
      <c r="G673" s="310"/>
      <c r="H673" s="189"/>
      <c r="I673" s="189"/>
      <c r="J673" s="189"/>
      <c r="K673" s="189"/>
      <c r="L673" s="190"/>
      <c r="M673" s="207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>
        <v>0</v>
      </c>
      <c r="AD673" s="165"/>
      <c r="AE673" s="165"/>
      <c r="AF673" s="165"/>
      <c r="AG673" s="165"/>
      <c r="AH673" s="165"/>
      <c r="AI673" s="165"/>
      <c r="AJ673" s="165"/>
      <c r="AK673" s="165"/>
      <c r="AL673" s="165"/>
      <c r="AM673" s="165"/>
      <c r="AN673" s="165"/>
      <c r="AO673" s="165"/>
      <c r="AP673" s="165"/>
      <c r="AQ673" s="165"/>
      <c r="AR673" s="165"/>
      <c r="AS673" s="165"/>
      <c r="AT673" s="165"/>
      <c r="AU673" s="165"/>
      <c r="AV673" s="165"/>
      <c r="AW673" s="165"/>
      <c r="AX673" s="165"/>
      <c r="AY673" s="165"/>
      <c r="AZ673" s="165"/>
      <c r="BA673" s="165"/>
      <c r="BB673" s="165"/>
      <c r="BC673" s="165"/>
      <c r="BD673" s="165"/>
      <c r="BE673" s="165"/>
      <c r="BF673" s="165"/>
      <c r="BG673" s="165"/>
      <c r="BH673" s="165"/>
    </row>
    <row r="674" spans="1:60" outlineLevel="1" x14ac:dyDescent="0.2">
      <c r="A674" s="204"/>
      <c r="B674" s="305" t="s">
        <v>410</v>
      </c>
      <c r="C674" s="306"/>
      <c r="D674" s="307"/>
      <c r="E674" s="308"/>
      <c r="F674" s="309"/>
      <c r="G674" s="310"/>
      <c r="H674" s="189"/>
      <c r="I674" s="189"/>
      <c r="J674" s="189"/>
      <c r="K674" s="189"/>
      <c r="L674" s="190"/>
      <c r="M674" s="207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 t="s">
        <v>198</v>
      </c>
      <c r="AF674" s="165"/>
      <c r="AG674" s="165"/>
      <c r="AH674" s="165"/>
      <c r="AI674" s="165"/>
      <c r="AJ674" s="165"/>
      <c r="AK674" s="165"/>
      <c r="AL674" s="165"/>
      <c r="AM674" s="165"/>
      <c r="AN674" s="165"/>
      <c r="AO674" s="165"/>
      <c r="AP674" s="165"/>
      <c r="AQ674" s="165"/>
      <c r="AR674" s="165"/>
      <c r="AS674" s="165"/>
      <c r="AT674" s="165"/>
      <c r="AU674" s="165"/>
      <c r="AV674" s="165"/>
      <c r="AW674" s="165"/>
      <c r="AX674" s="165"/>
      <c r="AY674" s="165"/>
      <c r="AZ674" s="165"/>
      <c r="BA674" s="165"/>
      <c r="BB674" s="165"/>
      <c r="BC674" s="165"/>
      <c r="BD674" s="165"/>
      <c r="BE674" s="165"/>
      <c r="BF674" s="165"/>
      <c r="BG674" s="165"/>
      <c r="BH674" s="165"/>
    </row>
    <row r="675" spans="1:60" outlineLevel="1" x14ac:dyDescent="0.2">
      <c r="A675" s="204"/>
      <c r="B675" s="305" t="s">
        <v>411</v>
      </c>
      <c r="C675" s="306"/>
      <c r="D675" s="307"/>
      <c r="E675" s="308"/>
      <c r="F675" s="309"/>
      <c r="G675" s="310"/>
      <c r="H675" s="189"/>
      <c r="I675" s="189"/>
      <c r="J675" s="189"/>
      <c r="K675" s="189"/>
      <c r="L675" s="190"/>
      <c r="M675" s="207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>
        <v>1</v>
      </c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  <c r="AN675" s="165"/>
      <c r="AO675" s="165"/>
      <c r="AP675" s="165"/>
      <c r="AQ675" s="165"/>
      <c r="AR675" s="165"/>
      <c r="AS675" s="165"/>
      <c r="AT675" s="165"/>
      <c r="AU675" s="165"/>
      <c r="AV675" s="165"/>
      <c r="AW675" s="165"/>
      <c r="AX675" s="165"/>
      <c r="AY675" s="165"/>
      <c r="AZ675" s="165"/>
      <c r="BA675" s="165"/>
      <c r="BB675" s="165"/>
      <c r="BC675" s="165"/>
      <c r="BD675" s="165"/>
      <c r="BE675" s="165"/>
      <c r="BF675" s="165"/>
      <c r="BG675" s="165"/>
      <c r="BH675" s="165"/>
    </row>
    <row r="676" spans="1:60" ht="22.5" outlineLevel="1" x14ac:dyDescent="0.2">
      <c r="A676" s="205">
        <v>177</v>
      </c>
      <c r="B676" s="176" t="s">
        <v>414</v>
      </c>
      <c r="C676" s="242" t="s">
        <v>1718</v>
      </c>
      <c r="D676" s="180" t="s">
        <v>413</v>
      </c>
      <c r="E676" s="184">
        <v>1</v>
      </c>
      <c r="F676" s="191"/>
      <c r="G676" s="189">
        <f>ROUND(E676*F676,2)</f>
        <v>0</v>
      </c>
      <c r="H676" s="189">
        <v>0.02</v>
      </c>
      <c r="I676" s="189">
        <f>ROUND(E676*H676,2)</f>
        <v>0.02</v>
      </c>
      <c r="J676" s="189">
        <v>0</v>
      </c>
      <c r="K676" s="189">
        <f>ROUND(E676*J676,2)</f>
        <v>0</v>
      </c>
      <c r="L676" s="190" t="s">
        <v>218</v>
      </c>
      <c r="M676" s="207" t="s">
        <v>193</v>
      </c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 t="s">
        <v>194</v>
      </c>
      <c r="AF676" s="165"/>
      <c r="AG676" s="165"/>
      <c r="AH676" s="165"/>
      <c r="AI676" s="165"/>
      <c r="AJ676" s="165"/>
      <c r="AK676" s="165"/>
      <c r="AL676" s="165"/>
      <c r="AM676" s="165">
        <v>21</v>
      </c>
      <c r="AN676" s="165"/>
      <c r="AO676" s="165"/>
      <c r="AP676" s="165"/>
      <c r="AQ676" s="165"/>
      <c r="AR676" s="165"/>
      <c r="AS676" s="165"/>
      <c r="AT676" s="165"/>
      <c r="AU676" s="165"/>
      <c r="AV676" s="165"/>
      <c r="AW676" s="165"/>
      <c r="AX676" s="165"/>
      <c r="AY676" s="165"/>
      <c r="AZ676" s="165"/>
      <c r="BA676" s="165"/>
      <c r="BB676" s="165"/>
      <c r="BC676" s="165"/>
      <c r="BD676" s="165"/>
      <c r="BE676" s="165"/>
      <c r="BF676" s="165"/>
      <c r="BG676" s="165"/>
      <c r="BH676" s="165"/>
    </row>
    <row r="677" spans="1:60" outlineLevel="1" x14ac:dyDescent="0.2">
      <c r="A677" s="204"/>
      <c r="B677" s="177"/>
      <c r="C677" s="300"/>
      <c r="D677" s="301"/>
      <c r="E677" s="302"/>
      <c r="F677" s="303"/>
      <c r="G677" s="304"/>
      <c r="H677" s="189"/>
      <c r="I677" s="189"/>
      <c r="J677" s="189"/>
      <c r="K677" s="189"/>
      <c r="L677" s="190"/>
      <c r="M677" s="207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  <c r="AK677" s="165"/>
      <c r="AL677" s="165"/>
      <c r="AM677" s="165"/>
      <c r="AN677" s="165"/>
      <c r="AO677" s="165"/>
      <c r="AP677" s="165"/>
      <c r="AQ677" s="165"/>
      <c r="AR677" s="165"/>
      <c r="AS677" s="165"/>
      <c r="AT677" s="165"/>
      <c r="AU677" s="165"/>
      <c r="AV677" s="165"/>
      <c r="AW677" s="165"/>
      <c r="AX677" s="165"/>
      <c r="AY677" s="165"/>
      <c r="AZ677" s="165"/>
      <c r="BA677" s="165"/>
      <c r="BB677" s="165"/>
      <c r="BC677" s="165"/>
      <c r="BD677" s="165"/>
      <c r="BE677" s="165"/>
      <c r="BF677" s="165"/>
      <c r="BG677" s="165"/>
      <c r="BH677" s="165"/>
    </row>
    <row r="678" spans="1:60" outlineLevel="1" x14ac:dyDescent="0.2">
      <c r="A678" s="205">
        <v>178</v>
      </c>
      <c r="B678" s="176" t="s">
        <v>415</v>
      </c>
      <c r="C678" s="242" t="s">
        <v>416</v>
      </c>
      <c r="D678" s="180" t="s">
        <v>413</v>
      </c>
      <c r="E678" s="184">
        <v>48</v>
      </c>
      <c r="F678" s="191"/>
      <c r="G678" s="189">
        <f>ROUND(E678*F678,2)</f>
        <v>0</v>
      </c>
      <c r="H678" s="189">
        <v>1.2999999999999999E-2</v>
      </c>
      <c r="I678" s="189">
        <f>ROUND(E678*H678,2)</f>
        <v>0.62</v>
      </c>
      <c r="J678" s="189">
        <v>0</v>
      </c>
      <c r="K678" s="189">
        <f>ROUND(E678*J678,2)</f>
        <v>0</v>
      </c>
      <c r="L678" s="190"/>
      <c r="M678" s="207" t="s">
        <v>232</v>
      </c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 t="s">
        <v>233</v>
      </c>
      <c r="AF678" s="165" t="s">
        <v>341</v>
      </c>
      <c r="AG678" s="165"/>
      <c r="AH678" s="165"/>
      <c r="AI678" s="165"/>
      <c r="AJ678" s="165"/>
      <c r="AK678" s="165"/>
      <c r="AL678" s="165"/>
      <c r="AM678" s="165">
        <v>21</v>
      </c>
      <c r="AN678" s="165"/>
      <c r="AO678" s="165"/>
      <c r="AP678" s="165"/>
      <c r="AQ678" s="165"/>
      <c r="AR678" s="165"/>
      <c r="AS678" s="165"/>
      <c r="AT678" s="165"/>
      <c r="AU678" s="165"/>
      <c r="AV678" s="165"/>
      <c r="AW678" s="165"/>
      <c r="AX678" s="165"/>
      <c r="AY678" s="165"/>
      <c r="AZ678" s="165"/>
      <c r="BA678" s="165"/>
      <c r="BB678" s="165"/>
      <c r="BC678" s="165"/>
      <c r="BD678" s="165"/>
      <c r="BE678" s="165"/>
      <c r="BF678" s="165"/>
      <c r="BG678" s="165"/>
      <c r="BH678" s="165"/>
    </row>
    <row r="679" spans="1:60" outlineLevel="1" x14ac:dyDescent="0.2">
      <c r="A679" s="204"/>
      <c r="B679" s="177"/>
      <c r="C679" s="300"/>
      <c r="D679" s="301"/>
      <c r="E679" s="302"/>
      <c r="F679" s="303"/>
      <c r="G679" s="304"/>
      <c r="H679" s="189"/>
      <c r="I679" s="189"/>
      <c r="J679" s="189"/>
      <c r="K679" s="189"/>
      <c r="L679" s="190"/>
      <c r="M679" s="207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165"/>
      <c r="AR679" s="165"/>
      <c r="AS679" s="165"/>
      <c r="AT679" s="165"/>
      <c r="AU679" s="165"/>
      <c r="AV679" s="165"/>
      <c r="AW679" s="165"/>
      <c r="AX679" s="165"/>
      <c r="AY679" s="165"/>
      <c r="AZ679" s="165"/>
      <c r="BA679" s="165"/>
      <c r="BB679" s="165"/>
      <c r="BC679" s="165"/>
      <c r="BD679" s="165"/>
      <c r="BE679" s="165"/>
      <c r="BF679" s="165"/>
      <c r="BG679" s="165"/>
      <c r="BH679" s="165"/>
    </row>
    <row r="680" spans="1:60" outlineLevel="1" x14ac:dyDescent="0.2">
      <c r="A680" s="205">
        <v>179</v>
      </c>
      <c r="B680" s="176" t="s">
        <v>415</v>
      </c>
      <c r="C680" s="200" t="s">
        <v>417</v>
      </c>
      <c r="D680" s="180" t="s">
        <v>413</v>
      </c>
      <c r="E680" s="184">
        <v>51</v>
      </c>
      <c r="F680" s="191"/>
      <c r="G680" s="189">
        <f>ROUND(E680*F680,2)</f>
        <v>0</v>
      </c>
      <c r="H680" s="189">
        <v>1.2999999999999999E-2</v>
      </c>
      <c r="I680" s="189">
        <f>ROUND(E680*H680,2)</f>
        <v>0.66</v>
      </c>
      <c r="J680" s="189">
        <v>0</v>
      </c>
      <c r="K680" s="189">
        <f>ROUND(E680*J680,2)</f>
        <v>0</v>
      </c>
      <c r="L680" s="190"/>
      <c r="M680" s="207" t="s">
        <v>232</v>
      </c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 t="s">
        <v>233</v>
      </c>
      <c r="AF680" s="165" t="s">
        <v>404</v>
      </c>
      <c r="AG680" s="165"/>
      <c r="AH680" s="165"/>
      <c r="AI680" s="165"/>
      <c r="AJ680" s="165"/>
      <c r="AK680" s="165"/>
      <c r="AL680" s="165"/>
      <c r="AM680" s="165">
        <v>21</v>
      </c>
      <c r="AN680" s="165"/>
      <c r="AO680" s="165"/>
      <c r="AP680" s="165"/>
      <c r="AQ680" s="165"/>
      <c r="AR680" s="165"/>
      <c r="AS680" s="165"/>
      <c r="AT680" s="165"/>
      <c r="AU680" s="165"/>
      <c r="AV680" s="165"/>
      <c r="AW680" s="165"/>
      <c r="AX680" s="165"/>
      <c r="AY680" s="165"/>
      <c r="AZ680" s="165"/>
      <c r="BA680" s="165"/>
      <c r="BB680" s="165"/>
      <c r="BC680" s="165"/>
      <c r="BD680" s="165"/>
      <c r="BE680" s="165"/>
      <c r="BF680" s="165"/>
      <c r="BG680" s="165"/>
      <c r="BH680" s="165"/>
    </row>
    <row r="681" spans="1:60" outlineLevel="1" x14ac:dyDescent="0.2">
      <c r="A681" s="204"/>
      <c r="B681" s="177"/>
      <c r="C681" s="300"/>
      <c r="D681" s="301"/>
      <c r="E681" s="302"/>
      <c r="F681" s="303"/>
      <c r="G681" s="304"/>
      <c r="H681" s="189"/>
      <c r="I681" s="189"/>
      <c r="J681" s="189"/>
      <c r="K681" s="189"/>
      <c r="L681" s="190"/>
      <c r="M681" s="207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  <c r="AK681" s="165"/>
      <c r="AL681" s="165"/>
      <c r="AM681" s="165"/>
      <c r="AN681" s="165"/>
      <c r="AO681" s="165"/>
      <c r="AP681" s="165"/>
      <c r="AQ681" s="165"/>
      <c r="AR681" s="165"/>
      <c r="AS681" s="165"/>
      <c r="AT681" s="165"/>
      <c r="AU681" s="165"/>
      <c r="AV681" s="165"/>
      <c r="AW681" s="165"/>
      <c r="AX681" s="165"/>
      <c r="AY681" s="165"/>
      <c r="AZ681" s="165"/>
      <c r="BA681" s="165"/>
      <c r="BB681" s="165"/>
      <c r="BC681" s="165"/>
      <c r="BD681" s="165"/>
      <c r="BE681" s="165"/>
      <c r="BF681" s="165"/>
      <c r="BG681" s="165"/>
      <c r="BH681" s="165"/>
    </row>
    <row r="682" spans="1:60" outlineLevel="1" x14ac:dyDescent="0.2">
      <c r="A682" s="205">
        <v>180</v>
      </c>
      <c r="B682" s="176" t="s">
        <v>418</v>
      </c>
      <c r="C682" s="200" t="s">
        <v>419</v>
      </c>
      <c r="D682" s="180" t="s">
        <v>413</v>
      </c>
      <c r="E682" s="184">
        <v>45</v>
      </c>
      <c r="F682" s="191"/>
      <c r="G682" s="189">
        <f>ROUND(E682*F682,2)</f>
        <v>0</v>
      </c>
      <c r="H682" s="189">
        <v>0.02</v>
      </c>
      <c r="I682" s="189">
        <f>ROUND(E682*H682,2)</f>
        <v>0.9</v>
      </c>
      <c r="J682" s="189">
        <v>0</v>
      </c>
      <c r="K682" s="189">
        <f>ROUND(E682*J682,2)</f>
        <v>0</v>
      </c>
      <c r="L682" s="190"/>
      <c r="M682" s="207" t="s">
        <v>232</v>
      </c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 t="s">
        <v>233</v>
      </c>
      <c r="AF682" s="165" t="s">
        <v>341</v>
      </c>
      <c r="AG682" s="165"/>
      <c r="AH682" s="165"/>
      <c r="AI682" s="165"/>
      <c r="AJ682" s="165"/>
      <c r="AK682" s="165"/>
      <c r="AL682" s="165"/>
      <c r="AM682" s="165">
        <v>21</v>
      </c>
      <c r="AN682" s="165"/>
      <c r="AO682" s="165"/>
      <c r="AP682" s="165"/>
      <c r="AQ682" s="165"/>
      <c r="AR682" s="165"/>
      <c r="AS682" s="165"/>
      <c r="AT682" s="165"/>
      <c r="AU682" s="165"/>
      <c r="AV682" s="165"/>
      <c r="AW682" s="165"/>
      <c r="AX682" s="165"/>
      <c r="AY682" s="165"/>
      <c r="AZ682" s="165"/>
      <c r="BA682" s="165"/>
      <c r="BB682" s="165"/>
      <c r="BC682" s="165"/>
      <c r="BD682" s="165"/>
      <c r="BE682" s="165"/>
      <c r="BF682" s="165"/>
      <c r="BG682" s="165"/>
      <c r="BH682" s="165"/>
    </row>
    <row r="683" spans="1:60" outlineLevel="1" x14ac:dyDescent="0.2">
      <c r="A683" s="204"/>
      <c r="B683" s="177"/>
      <c r="C683" s="300"/>
      <c r="D683" s="301"/>
      <c r="E683" s="302"/>
      <c r="F683" s="303"/>
      <c r="G683" s="304"/>
      <c r="H683" s="189"/>
      <c r="I683" s="189"/>
      <c r="J683" s="189"/>
      <c r="K683" s="189"/>
      <c r="L683" s="190"/>
      <c r="M683" s="207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165"/>
      <c r="AR683" s="165"/>
      <c r="AS683" s="165"/>
      <c r="AT683" s="165"/>
      <c r="AU683" s="165"/>
      <c r="AV683" s="165"/>
      <c r="AW683" s="165"/>
      <c r="AX683" s="165"/>
      <c r="AY683" s="165"/>
      <c r="AZ683" s="165"/>
      <c r="BA683" s="165"/>
      <c r="BB683" s="165"/>
      <c r="BC683" s="165"/>
      <c r="BD683" s="165"/>
      <c r="BE683" s="165"/>
      <c r="BF683" s="165"/>
      <c r="BG683" s="165"/>
      <c r="BH683" s="165"/>
    </row>
    <row r="684" spans="1:60" outlineLevel="1" x14ac:dyDescent="0.2">
      <c r="A684" s="205">
        <v>181</v>
      </c>
      <c r="B684" s="176" t="s">
        <v>418</v>
      </c>
      <c r="C684" s="200" t="s">
        <v>420</v>
      </c>
      <c r="D684" s="180" t="s">
        <v>413</v>
      </c>
      <c r="E684" s="184">
        <v>45</v>
      </c>
      <c r="F684" s="191"/>
      <c r="G684" s="189">
        <f>ROUND(E684*F684,2)</f>
        <v>0</v>
      </c>
      <c r="H684" s="189">
        <v>0.02</v>
      </c>
      <c r="I684" s="189">
        <f>ROUND(E684*H684,2)</f>
        <v>0.9</v>
      </c>
      <c r="J684" s="189">
        <v>0</v>
      </c>
      <c r="K684" s="189">
        <f>ROUND(E684*J684,2)</f>
        <v>0</v>
      </c>
      <c r="L684" s="190"/>
      <c r="M684" s="207" t="s">
        <v>232</v>
      </c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 t="s">
        <v>233</v>
      </c>
      <c r="AF684" s="165" t="s">
        <v>404</v>
      </c>
      <c r="AG684" s="165"/>
      <c r="AH684" s="165"/>
      <c r="AI684" s="165"/>
      <c r="AJ684" s="165"/>
      <c r="AK684" s="165"/>
      <c r="AL684" s="165"/>
      <c r="AM684" s="165">
        <v>21</v>
      </c>
      <c r="AN684" s="165"/>
      <c r="AO684" s="165"/>
      <c r="AP684" s="165"/>
      <c r="AQ684" s="165"/>
      <c r="AR684" s="165"/>
      <c r="AS684" s="165"/>
      <c r="AT684" s="165"/>
      <c r="AU684" s="165"/>
      <c r="AV684" s="165"/>
      <c r="AW684" s="165"/>
      <c r="AX684" s="165"/>
      <c r="AY684" s="165"/>
      <c r="AZ684" s="165"/>
      <c r="BA684" s="165"/>
      <c r="BB684" s="165"/>
      <c r="BC684" s="165"/>
      <c r="BD684" s="165"/>
      <c r="BE684" s="165"/>
      <c r="BF684" s="165"/>
      <c r="BG684" s="165"/>
      <c r="BH684" s="165"/>
    </row>
    <row r="685" spans="1:60" outlineLevel="1" x14ac:dyDescent="0.2">
      <c r="A685" s="204"/>
      <c r="B685" s="177"/>
      <c r="C685" s="300"/>
      <c r="D685" s="301"/>
      <c r="E685" s="302"/>
      <c r="F685" s="303"/>
      <c r="G685" s="304"/>
      <c r="H685" s="189"/>
      <c r="I685" s="189"/>
      <c r="J685" s="189"/>
      <c r="K685" s="189"/>
      <c r="L685" s="190"/>
      <c r="M685" s="207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165"/>
      <c r="AR685" s="165"/>
      <c r="AS685" s="165"/>
      <c r="AT685" s="165"/>
      <c r="AU685" s="165"/>
      <c r="AV685" s="165"/>
      <c r="AW685" s="165"/>
      <c r="AX685" s="165"/>
      <c r="AY685" s="165"/>
      <c r="AZ685" s="165"/>
      <c r="BA685" s="165"/>
      <c r="BB685" s="165"/>
      <c r="BC685" s="165"/>
      <c r="BD685" s="165"/>
      <c r="BE685" s="165"/>
      <c r="BF685" s="165"/>
      <c r="BG685" s="165"/>
      <c r="BH685" s="165"/>
    </row>
    <row r="686" spans="1:60" outlineLevel="1" x14ac:dyDescent="0.2">
      <c r="A686" s="205">
        <v>182</v>
      </c>
      <c r="B686" s="176" t="s">
        <v>421</v>
      </c>
      <c r="C686" s="200" t="s">
        <v>1561</v>
      </c>
      <c r="D686" s="180" t="s">
        <v>413</v>
      </c>
      <c r="E686" s="184">
        <v>1</v>
      </c>
      <c r="F686" s="191"/>
      <c r="G686" s="189">
        <f>ROUND(E686*F686,2)</f>
        <v>0</v>
      </c>
      <c r="H686" s="189">
        <v>3.2000000000000001E-2</v>
      </c>
      <c r="I686" s="189">
        <f>ROUND(E686*H686,2)</f>
        <v>0.03</v>
      </c>
      <c r="J686" s="189">
        <v>0</v>
      </c>
      <c r="K686" s="189">
        <f>ROUND(E686*J686,2)</f>
        <v>0</v>
      </c>
      <c r="L686" s="190"/>
      <c r="M686" s="207" t="s">
        <v>232</v>
      </c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 t="s">
        <v>233</v>
      </c>
      <c r="AF686" s="165" t="s">
        <v>341</v>
      </c>
      <c r="AG686" s="165"/>
      <c r="AH686" s="165"/>
      <c r="AI686" s="165"/>
      <c r="AJ686" s="165"/>
      <c r="AK686" s="165"/>
      <c r="AL686" s="165"/>
      <c r="AM686" s="165">
        <v>21</v>
      </c>
      <c r="AN686" s="165"/>
      <c r="AO686" s="165"/>
      <c r="AP686" s="165"/>
      <c r="AQ686" s="165"/>
      <c r="AR686" s="165"/>
      <c r="AS686" s="165"/>
      <c r="AT686" s="165"/>
      <c r="AU686" s="165"/>
      <c r="AV686" s="165"/>
      <c r="AW686" s="165"/>
      <c r="AX686" s="165"/>
      <c r="AY686" s="165"/>
      <c r="AZ686" s="165"/>
      <c r="BA686" s="165"/>
      <c r="BB686" s="165"/>
      <c r="BC686" s="165"/>
      <c r="BD686" s="165"/>
      <c r="BE686" s="165"/>
      <c r="BF686" s="165"/>
      <c r="BG686" s="165"/>
      <c r="BH686" s="165"/>
    </row>
    <row r="687" spans="1:60" outlineLevel="1" x14ac:dyDescent="0.2">
      <c r="A687" s="204"/>
      <c r="B687" s="177"/>
      <c r="C687" s="300"/>
      <c r="D687" s="301"/>
      <c r="E687" s="302"/>
      <c r="F687" s="303"/>
      <c r="G687" s="304"/>
      <c r="H687" s="189"/>
      <c r="I687" s="189"/>
      <c r="J687" s="189"/>
      <c r="K687" s="189"/>
      <c r="L687" s="190"/>
      <c r="M687" s="207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  <c r="AK687" s="165"/>
      <c r="AL687" s="165"/>
      <c r="AM687" s="165"/>
      <c r="AN687" s="165"/>
      <c r="AO687" s="165"/>
      <c r="AP687" s="165"/>
      <c r="AQ687" s="165"/>
      <c r="AR687" s="165"/>
      <c r="AS687" s="165"/>
      <c r="AT687" s="165"/>
      <c r="AU687" s="165"/>
      <c r="AV687" s="165"/>
      <c r="AW687" s="165"/>
      <c r="AX687" s="165"/>
      <c r="AY687" s="165"/>
      <c r="AZ687" s="165"/>
      <c r="BA687" s="165"/>
      <c r="BB687" s="165"/>
      <c r="BC687" s="165"/>
      <c r="BD687" s="165"/>
      <c r="BE687" s="165"/>
      <c r="BF687" s="165"/>
      <c r="BG687" s="165"/>
      <c r="BH687" s="165"/>
    </row>
    <row r="688" spans="1:60" outlineLevel="1" x14ac:dyDescent="0.2">
      <c r="A688" s="205">
        <v>183</v>
      </c>
      <c r="B688" s="176" t="s">
        <v>421</v>
      </c>
      <c r="C688" s="200" t="s">
        <v>1562</v>
      </c>
      <c r="D688" s="180" t="s">
        <v>413</v>
      </c>
      <c r="E688" s="184">
        <v>1</v>
      </c>
      <c r="F688" s="191"/>
      <c r="G688" s="189">
        <f>ROUND(E688*F688,2)</f>
        <v>0</v>
      </c>
      <c r="H688" s="189">
        <v>3.2000000000000001E-2</v>
      </c>
      <c r="I688" s="189">
        <f>ROUND(E688*H688,2)</f>
        <v>0.03</v>
      </c>
      <c r="J688" s="189">
        <v>0</v>
      </c>
      <c r="K688" s="189">
        <f>ROUND(E688*J688,2)</f>
        <v>0</v>
      </c>
      <c r="L688" s="190"/>
      <c r="M688" s="207" t="s">
        <v>232</v>
      </c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 t="s">
        <v>233</v>
      </c>
      <c r="AF688" s="165" t="s">
        <v>404</v>
      </c>
      <c r="AG688" s="165"/>
      <c r="AH688" s="165"/>
      <c r="AI688" s="165"/>
      <c r="AJ688" s="165"/>
      <c r="AK688" s="165"/>
      <c r="AL688" s="165"/>
      <c r="AM688" s="165">
        <v>21</v>
      </c>
      <c r="AN688" s="165"/>
      <c r="AO688" s="165"/>
      <c r="AP688" s="165"/>
      <c r="AQ688" s="165"/>
      <c r="AR688" s="165"/>
      <c r="AS688" s="165"/>
      <c r="AT688" s="165"/>
      <c r="AU688" s="165"/>
      <c r="AV688" s="165"/>
      <c r="AW688" s="165"/>
      <c r="AX688" s="165"/>
      <c r="AY688" s="165"/>
      <c r="AZ688" s="165"/>
      <c r="BA688" s="165"/>
      <c r="BB688" s="165"/>
      <c r="BC688" s="165"/>
      <c r="BD688" s="165"/>
      <c r="BE688" s="165"/>
      <c r="BF688" s="165"/>
      <c r="BG688" s="165"/>
      <c r="BH688" s="165"/>
    </row>
    <row r="689" spans="1:60" outlineLevel="1" x14ac:dyDescent="0.2">
      <c r="A689" s="204"/>
      <c r="B689" s="177"/>
      <c r="C689" s="300"/>
      <c r="D689" s="301"/>
      <c r="E689" s="302"/>
      <c r="F689" s="303"/>
      <c r="G689" s="304"/>
      <c r="H689" s="189"/>
      <c r="I689" s="189"/>
      <c r="J689" s="189"/>
      <c r="K689" s="189"/>
      <c r="L689" s="190"/>
      <c r="M689" s="207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/>
      <c r="AM689" s="165"/>
      <c r="AN689" s="165"/>
      <c r="AO689" s="165"/>
      <c r="AP689" s="165"/>
      <c r="AQ689" s="165"/>
      <c r="AR689" s="165"/>
      <c r="AS689" s="165"/>
      <c r="AT689" s="165"/>
      <c r="AU689" s="165"/>
      <c r="AV689" s="165"/>
      <c r="AW689" s="165"/>
      <c r="AX689" s="165"/>
      <c r="AY689" s="165"/>
      <c r="AZ689" s="165"/>
      <c r="BA689" s="165"/>
      <c r="BB689" s="165"/>
      <c r="BC689" s="165"/>
      <c r="BD689" s="165"/>
      <c r="BE689" s="165"/>
      <c r="BF689" s="165"/>
      <c r="BG689" s="165"/>
      <c r="BH689" s="165"/>
    </row>
    <row r="690" spans="1:60" outlineLevel="1" x14ac:dyDescent="0.2">
      <c r="A690" s="205">
        <v>184</v>
      </c>
      <c r="B690" s="176" t="s">
        <v>422</v>
      </c>
      <c r="C690" s="200" t="s">
        <v>423</v>
      </c>
      <c r="D690" s="180" t="s">
        <v>413</v>
      </c>
      <c r="E690" s="184">
        <v>196</v>
      </c>
      <c r="F690" s="191"/>
      <c r="G690" s="189">
        <f>ROUND(E690*F690,2)</f>
        <v>0</v>
      </c>
      <c r="H690" s="189">
        <v>0</v>
      </c>
      <c r="I690" s="189">
        <f>ROUND(E690*H690,2)</f>
        <v>0</v>
      </c>
      <c r="J690" s="189">
        <v>0</v>
      </c>
      <c r="K690" s="189">
        <f>ROUND(E690*J690,2)</f>
        <v>0</v>
      </c>
      <c r="L690" s="190"/>
      <c r="M690" s="207" t="s">
        <v>232</v>
      </c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 t="s">
        <v>233</v>
      </c>
      <c r="AF690" s="165" t="s">
        <v>234</v>
      </c>
      <c r="AG690" s="165"/>
      <c r="AH690" s="165"/>
      <c r="AI690" s="165"/>
      <c r="AJ690" s="165"/>
      <c r="AK690" s="165"/>
      <c r="AL690" s="165"/>
      <c r="AM690" s="165">
        <v>21</v>
      </c>
      <c r="AN690" s="165"/>
      <c r="AO690" s="165"/>
      <c r="AP690" s="165"/>
      <c r="AQ690" s="165"/>
      <c r="AR690" s="165"/>
      <c r="AS690" s="165"/>
      <c r="AT690" s="165"/>
      <c r="AU690" s="165"/>
      <c r="AV690" s="165"/>
      <c r="AW690" s="165"/>
      <c r="AX690" s="165"/>
      <c r="AY690" s="165"/>
      <c r="AZ690" s="165"/>
      <c r="BA690" s="165"/>
      <c r="BB690" s="165"/>
      <c r="BC690" s="165"/>
      <c r="BD690" s="165"/>
      <c r="BE690" s="165"/>
      <c r="BF690" s="165"/>
      <c r="BG690" s="165"/>
      <c r="BH690" s="165"/>
    </row>
    <row r="691" spans="1:60" outlineLevel="1" x14ac:dyDescent="0.2">
      <c r="A691" s="204"/>
      <c r="B691" s="177"/>
      <c r="C691" s="201" t="s">
        <v>424</v>
      </c>
      <c r="D691" s="181"/>
      <c r="E691" s="185">
        <v>196</v>
      </c>
      <c r="F691" s="189"/>
      <c r="G691" s="189"/>
      <c r="H691" s="189"/>
      <c r="I691" s="189"/>
      <c r="J691" s="189"/>
      <c r="K691" s="189"/>
      <c r="L691" s="190"/>
      <c r="M691" s="207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5"/>
      <c r="AK691" s="165"/>
      <c r="AL691" s="165"/>
      <c r="AM691" s="165"/>
      <c r="AN691" s="165"/>
      <c r="AO691" s="165"/>
      <c r="AP691" s="165"/>
      <c r="AQ691" s="165"/>
      <c r="AR691" s="165"/>
      <c r="AS691" s="165"/>
      <c r="AT691" s="165"/>
      <c r="AU691" s="165"/>
      <c r="AV691" s="165"/>
      <c r="AW691" s="165"/>
      <c r="AX691" s="165"/>
      <c r="AY691" s="165"/>
      <c r="AZ691" s="165"/>
      <c r="BA691" s="165"/>
      <c r="BB691" s="165"/>
      <c r="BC691" s="165"/>
      <c r="BD691" s="165"/>
      <c r="BE691" s="165"/>
      <c r="BF691" s="165"/>
      <c r="BG691" s="165"/>
      <c r="BH691" s="165"/>
    </row>
    <row r="692" spans="1:60" outlineLevel="1" x14ac:dyDescent="0.2">
      <c r="A692" s="204"/>
      <c r="B692" s="177"/>
      <c r="C692" s="300"/>
      <c r="D692" s="301"/>
      <c r="E692" s="302"/>
      <c r="F692" s="303"/>
      <c r="G692" s="304"/>
      <c r="H692" s="189"/>
      <c r="I692" s="189"/>
      <c r="J692" s="189"/>
      <c r="K692" s="189"/>
      <c r="L692" s="190"/>
      <c r="M692" s="207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  <c r="AK692" s="165"/>
      <c r="AL692" s="165"/>
      <c r="AM692" s="165"/>
      <c r="AN692" s="165"/>
      <c r="AO692" s="165"/>
      <c r="AP692" s="165"/>
      <c r="AQ692" s="165"/>
      <c r="AR692" s="165"/>
      <c r="AS692" s="165"/>
      <c r="AT692" s="165"/>
      <c r="AU692" s="165"/>
      <c r="AV692" s="165"/>
      <c r="AW692" s="165"/>
      <c r="AX692" s="165"/>
      <c r="AY692" s="165"/>
      <c r="AZ692" s="165"/>
      <c r="BA692" s="165"/>
      <c r="BB692" s="165"/>
      <c r="BC692" s="165"/>
      <c r="BD692" s="165"/>
      <c r="BE692" s="165"/>
      <c r="BF692" s="165"/>
      <c r="BG692" s="165"/>
      <c r="BH692" s="165"/>
    </row>
    <row r="693" spans="1:60" outlineLevel="1" x14ac:dyDescent="0.2">
      <c r="A693" s="205">
        <v>185</v>
      </c>
      <c r="B693" s="176" t="s">
        <v>425</v>
      </c>
      <c r="C693" s="200" t="s">
        <v>1563</v>
      </c>
      <c r="D693" s="180" t="s">
        <v>413</v>
      </c>
      <c r="E693" s="184">
        <v>1</v>
      </c>
      <c r="F693" s="191"/>
      <c r="G693" s="189">
        <f>ROUND(E693*F693,2)</f>
        <v>0</v>
      </c>
      <c r="H693" s="189">
        <v>1.6E-2</v>
      </c>
      <c r="I693" s="189">
        <f>ROUND(E693*H693,2)</f>
        <v>0.02</v>
      </c>
      <c r="J693" s="189">
        <v>0</v>
      </c>
      <c r="K693" s="189">
        <f>ROUND(E693*J693,2)</f>
        <v>0</v>
      </c>
      <c r="L693" s="190"/>
      <c r="M693" s="207" t="s">
        <v>232</v>
      </c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 t="s">
        <v>233</v>
      </c>
      <c r="AF693" s="165" t="s">
        <v>341</v>
      </c>
      <c r="AG693" s="165"/>
      <c r="AH693" s="165"/>
      <c r="AI693" s="165"/>
      <c r="AJ693" s="165"/>
      <c r="AK693" s="165"/>
      <c r="AL693" s="165"/>
      <c r="AM693" s="165">
        <v>21</v>
      </c>
      <c r="AN693" s="165"/>
      <c r="AO693" s="165"/>
      <c r="AP693" s="165"/>
      <c r="AQ693" s="165"/>
      <c r="AR693" s="165"/>
      <c r="AS693" s="165"/>
      <c r="AT693" s="165"/>
      <c r="AU693" s="165"/>
      <c r="AV693" s="165"/>
      <c r="AW693" s="165"/>
      <c r="AX693" s="165"/>
      <c r="AY693" s="165"/>
      <c r="AZ693" s="165"/>
      <c r="BA693" s="165"/>
      <c r="BB693" s="165"/>
      <c r="BC693" s="165"/>
      <c r="BD693" s="165"/>
      <c r="BE693" s="165"/>
      <c r="BF693" s="165"/>
      <c r="BG693" s="165"/>
      <c r="BH693" s="165"/>
    </row>
    <row r="694" spans="1:60" outlineLevel="1" x14ac:dyDescent="0.2">
      <c r="A694" s="204"/>
      <c r="B694" s="177"/>
      <c r="C694" s="300"/>
      <c r="D694" s="301"/>
      <c r="E694" s="302"/>
      <c r="F694" s="303"/>
      <c r="G694" s="304"/>
      <c r="H694" s="189"/>
      <c r="I694" s="189"/>
      <c r="J694" s="189"/>
      <c r="K694" s="189"/>
      <c r="L694" s="190"/>
      <c r="M694" s="207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5"/>
      <c r="AK694" s="165"/>
      <c r="AL694" s="165"/>
      <c r="AM694" s="165"/>
      <c r="AN694" s="165"/>
      <c r="AO694" s="165"/>
      <c r="AP694" s="165"/>
      <c r="AQ694" s="165"/>
      <c r="AR694" s="165"/>
      <c r="AS694" s="165"/>
      <c r="AT694" s="165"/>
      <c r="AU694" s="165"/>
      <c r="AV694" s="165"/>
      <c r="AW694" s="165"/>
      <c r="AX694" s="165"/>
      <c r="AY694" s="165"/>
      <c r="AZ694" s="165"/>
      <c r="BA694" s="165"/>
      <c r="BB694" s="165"/>
      <c r="BC694" s="165"/>
      <c r="BD694" s="165"/>
      <c r="BE694" s="165"/>
      <c r="BF694" s="165"/>
      <c r="BG694" s="165"/>
      <c r="BH694" s="165"/>
    </row>
    <row r="695" spans="1:60" outlineLevel="1" x14ac:dyDescent="0.2">
      <c r="A695" s="204"/>
      <c r="B695" s="305" t="s">
        <v>426</v>
      </c>
      <c r="C695" s="306"/>
      <c r="D695" s="307"/>
      <c r="E695" s="308"/>
      <c r="F695" s="309"/>
      <c r="G695" s="310"/>
      <c r="H695" s="189"/>
      <c r="I695" s="189"/>
      <c r="J695" s="189"/>
      <c r="K695" s="189"/>
      <c r="L695" s="190"/>
      <c r="M695" s="207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>
        <v>0</v>
      </c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165"/>
      <c r="AR695" s="165"/>
      <c r="AS695" s="165"/>
      <c r="AT695" s="165"/>
      <c r="AU695" s="165"/>
      <c r="AV695" s="165"/>
      <c r="AW695" s="165"/>
      <c r="AX695" s="165"/>
      <c r="AY695" s="165"/>
      <c r="AZ695" s="165"/>
      <c r="BA695" s="165"/>
      <c r="BB695" s="165"/>
      <c r="BC695" s="165"/>
      <c r="BD695" s="165"/>
      <c r="BE695" s="165"/>
      <c r="BF695" s="165"/>
      <c r="BG695" s="165"/>
      <c r="BH695" s="165"/>
    </row>
    <row r="696" spans="1:60" outlineLevel="1" x14ac:dyDescent="0.2">
      <c r="A696" s="204"/>
      <c r="B696" s="305" t="s">
        <v>427</v>
      </c>
      <c r="C696" s="306"/>
      <c r="D696" s="307"/>
      <c r="E696" s="308"/>
      <c r="F696" s="309"/>
      <c r="G696" s="310"/>
      <c r="H696" s="189"/>
      <c r="I696" s="189"/>
      <c r="J696" s="189"/>
      <c r="K696" s="189"/>
      <c r="L696" s="190"/>
      <c r="M696" s="207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 t="s">
        <v>198</v>
      </c>
      <c r="AF696" s="165"/>
      <c r="AG696" s="165"/>
      <c r="AH696" s="165"/>
      <c r="AI696" s="165"/>
      <c r="AJ696" s="165"/>
      <c r="AK696" s="165"/>
      <c r="AL696" s="165"/>
      <c r="AM696" s="165"/>
      <c r="AN696" s="165"/>
      <c r="AO696" s="165"/>
      <c r="AP696" s="165"/>
      <c r="AQ696" s="165"/>
      <c r="AR696" s="165"/>
      <c r="AS696" s="165"/>
      <c r="AT696" s="165"/>
      <c r="AU696" s="165"/>
      <c r="AV696" s="165"/>
      <c r="AW696" s="165"/>
      <c r="AX696" s="165"/>
      <c r="AY696" s="165"/>
      <c r="AZ696" s="165"/>
      <c r="BA696" s="165"/>
      <c r="BB696" s="165"/>
      <c r="BC696" s="165"/>
      <c r="BD696" s="165"/>
      <c r="BE696" s="165"/>
      <c r="BF696" s="165"/>
      <c r="BG696" s="165"/>
      <c r="BH696" s="165"/>
    </row>
    <row r="697" spans="1:60" outlineLevel="1" x14ac:dyDescent="0.2">
      <c r="A697" s="205">
        <v>186</v>
      </c>
      <c r="B697" s="176" t="s">
        <v>428</v>
      </c>
      <c r="C697" s="242" t="s">
        <v>1719</v>
      </c>
      <c r="D697" s="180" t="s">
        <v>413</v>
      </c>
      <c r="E697" s="184">
        <v>196</v>
      </c>
      <c r="F697" s="191"/>
      <c r="G697" s="189">
        <f>ROUND(E697*F697,2)</f>
        <v>0</v>
      </c>
      <c r="H697" s="189">
        <v>0</v>
      </c>
      <c r="I697" s="189">
        <f>ROUND(E697*H697,2)</f>
        <v>0</v>
      </c>
      <c r="J697" s="189">
        <v>0</v>
      </c>
      <c r="K697" s="189">
        <f>ROUND(E697*J697,2)</f>
        <v>0</v>
      </c>
      <c r="L697" s="190" t="s">
        <v>429</v>
      </c>
      <c r="M697" s="207" t="s">
        <v>193</v>
      </c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 t="s">
        <v>194</v>
      </c>
      <c r="AF697" s="165"/>
      <c r="AG697" s="165"/>
      <c r="AH697" s="165"/>
      <c r="AI697" s="165"/>
      <c r="AJ697" s="165"/>
      <c r="AK697" s="165"/>
      <c r="AL697" s="165"/>
      <c r="AM697" s="165">
        <v>21</v>
      </c>
      <c r="AN697" s="165"/>
      <c r="AO697" s="165"/>
      <c r="AP697" s="165"/>
      <c r="AQ697" s="165"/>
      <c r="AR697" s="165"/>
      <c r="AS697" s="165"/>
      <c r="AT697" s="165"/>
      <c r="AU697" s="165"/>
      <c r="AV697" s="165"/>
      <c r="AW697" s="165"/>
      <c r="AX697" s="165"/>
      <c r="AY697" s="165"/>
      <c r="AZ697" s="165"/>
      <c r="BA697" s="165"/>
      <c r="BB697" s="165"/>
      <c r="BC697" s="165"/>
      <c r="BD697" s="165"/>
      <c r="BE697" s="165"/>
      <c r="BF697" s="165"/>
      <c r="BG697" s="165"/>
      <c r="BH697" s="165"/>
    </row>
    <row r="698" spans="1:60" outlineLevel="1" x14ac:dyDescent="0.2">
      <c r="A698" s="204"/>
      <c r="B698" s="177"/>
      <c r="C698" s="300"/>
      <c r="D698" s="301"/>
      <c r="E698" s="302"/>
      <c r="F698" s="303"/>
      <c r="G698" s="304"/>
      <c r="H698" s="189"/>
      <c r="I698" s="189"/>
      <c r="J698" s="189"/>
      <c r="K698" s="189"/>
      <c r="L698" s="190"/>
      <c r="M698" s="207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/>
      <c r="AM698" s="165"/>
      <c r="AN698" s="165"/>
      <c r="AO698" s="165"/>
      <c r="AP698" s="165"/>
      <c r="AQ698" s="165"/>
      <c r="AR698" s="165"/>
      <c r="AS698" s="165"/>
      <c r="AT698" s="165"/>
      <c r="AU698" s="165"/>
      <c r="AV698" s="165"/>
      <c r="AW698" s="165"/>
      <c r="AX698" s="165"/>
      <c r="AY698" s="165"/>
      <c r="AZ698" s="165"/>
      <c r="BA698" s="165"/>
      <c r="BB698" s="165"/>
      <c r="BC698" s="165"/>
      <c r="BD698" s="165"/>
      <c r="BE698" s="165"/>
      <c r="BF698" s="165"/>
      <c r="BG698" s="165"/>
      <c r="BH698" s="165"/>
    </row>
    <row r="699" spans="1:60" outlineLevel="1" x14ac:dyDescent="0.2">
      <c r="A699" s="205">
        <v>187</v>
      </c>
      <c r="B699" s="176" t="s">
        <v>425</v>
      </c>
      <c r="C699" s="200" t="s">
        <v>1564</v>
      </c>
      <c r="D699" s="180" t="s">
        <v>413</v>
      </c>
      <c r="E699" s="184">
        <v>4</v>
      </c>
      <c r="F699" s="191"/>
      <c r="G699" s="189">
        <f>ROUND(E699*F699,2)</f>
        <v>0</v>
      </c>
      <c r="H699" s="189">
        <v>1.6E-2</v>
      </c>
      <c r="I699" s="189">
        <f>ROUND(E699*H699,2)</f>
        <v>0.06</v>
      </c>
      <c r="J699" s="189">
        <v>0</v>
      </c>
      <c r="K699" s="189">
        <f>ROUND(E699*J699,2)</f>
        <v>0</v>
      </c>
      <c r="L699" s="190"/>
      <c r="M699" s="207" t="s">
        <v>232</v>
      </c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 t="s">
        <v>233</v>
      </c>
      <c r="AF699" s="165" t="s">
        <v>404</v>
      </c>
      <c r="AG699" s="165"/>
      <c r="AH699" s="165"/>
      <c r="AI699" s="165"/>
      <c r="AJ699" s="165"/>
      <c r="AK699" s="165"/>
      <c r="AL699" s="165"/>
      <c r="AM699" s="165">
        <v>21</v>
      </c>
      <c r="AN699" s="165"/>
      <c r="AO699" s="165"/>
      <c r="AP699" s="165"/>
      <c r="AQ699" s="165"/>
      <c r="AR699" s="165"/>
      <c r="AS699" s="165"/>
      <c r="AT699" s="165"/>
      <c r="AU699" s="165"/>
      <c r="AV699" s="165"/>
      <c r="AW699" s="165"/>
      <c r="AX699" s="165"/>
      <c r="AY699" s="165"/>
      <c r="AZ699" s="165"/>
      <c r="BA699" s="165"/>
      <c r="BB699" s="165"/>
      <c r="BC699" s="165"/>
      <c r="BD699" s="165"/>
      <c r="BE699" s="165"/>
      <c r="BF699" s="165"/>
      <c r="BG699" s="165"/>
      <c r="BH699" s="165"/>
    </row>
    <row r="700" spans="1:60" outlineLevel="1" x14ac:dyDescent="0.2">
      <c r="A700" s="204"/>
      <c r="B700" s="177"/>
      <c r="C700" s="300"/>
      <c r="D700" s="301"/>
      <c r="E700" s="302"/>
      <c r="F700" s="303"/>
      <c r="G700" s="304"/>
      <c r="H700" s="189"/>
      <c r="I700" s="189"/>
      <c r="J700" s="189"/>
      <c r="K700" s="189"/>
      <c r="L700" s="190"/>
      <c r="M700" s="207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  <c r="AK700" s="165"/>
      <c r="AL700" s="165"/>
      <c r="AM700" s="165"/>
      <c r="AN700" s="165"/>
      <c r="AO700" s="165"/>
      <c r="AP700" s="165"/>
      <c r="AQ700" s="165"/>
      <c r="AR700" s="165"/>
      <c r="AS700" s="165"/>
      <c r="AT700" s="165"/>
      <c r="AU700" s="165"/>
      <c r="AV700" s="165"/>
      <c r="AW700" s="165"/>
      <c r="AX700" s="165"/>
      <c r="AY700" s="165"/>
      <c r="AZ700" s="165"/>
      <c r="BA700" s="165"/>
      <c r="BB700" s="165"/>
      <c r="BC700" s="165"/>
      <c r="BD700" s="165"/>
      <c r="BE700" s="165"/>
      <c r="BF700" s="165"/>
      <c r="BG700" s="165"/>
      <c r="BH700" s="165"/>
    </row>
    <row r="701" spans="1:60" outlineLevel="1" x14ac:dyDescent="0.2">
      <c r="A701" s="204"/>
      <c r="B701" s="305" t="s">
        <v>430</v>
      </c>
      <c r="C701" s="306"/>
      <c r="D701" s="307"/>
      <c r="E701" s="308"/>
      <c r="F701" s="309"/>
      <c r="G701" s="310"/>
      <c r="H701" s="189"/>
      <c r="I701" s="189"/>
      <c r="J701" s="189"/>
      <c r="K701" s="189"/>
      <c r="L701" s="190"/>
      <c r="M701" s="207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>
        <v>0</v>
      </c>
      <c r="AD701" s="165"/>
      <c r="AE701" s="165"/>
      <c r="AF701" s="165"/>
      <c r="AG701" s="165"/>
      <c r="AH701" s="165"/>
      <c r="AI701" s="165"/>
      <c r="AJ701" s="165"/>
      <c r="AK701" s="165"/>
      <c r="AL701" s="165"/>
      <c r="AM701" s="165"/>
      <c r="AN701" s="165"/>
      <c r="AO701" s="165"/>
      <c r="AP701" s="165"/>
      <c r="AQ701" s="165"/>
      <c r="AR701" s="165"/>
      <c r="AS701" s="165"/>
      <c r="AT701" s="165"/>
      <c r="AU701" s="165"/>
      <c r="AV701" s="165"/>
      <c r="AW701" s="165"/>
      <c r="AX701" s="165"/>
      <c r="AY701" s="165"/>
      <c r="AZ701" s="165"/>
      <c r="BA701" s="165"/>
      <c r="BB701" s="165"/>
      <c r="BC701" s="165"/>
      <c r="BD701" s="165"/>
      <c r="BE701" s="165"/>
      <c r="BF701" s="165"/>
      <c r="BG701" s="165"/>
      <c r="BH701" s="165"/>
    </row>
    <row r="702" spans="1:60" ht="22.5" outlineLevel="1" x14ac:dyDescent="0.2">
      <c r="A702" s="204"/>
      <c r="B702" s="305" t="s">
        <v>431</v>
      </c>
      <c r="C702" s="306"/>
      <c r="D702" s="307"/>
      <c r="E702" s="308"/>
      <c r="F702" s="309"/>
      <c r="G702" s="310"/>
      <c r="H702" s="189"/>
      <c r="I702" s="189"/>
      <c r="J702" s="189"/>
      <c r="K702" s="189"/>
      <c r="L702" s="190"/>
      <c r="M702" s="207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 t="s">
        <v>198</v>
      </c>
      <c r="AF702" s="165"/>
      <c r="AG702" s="165"/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/>
      <c r="AU702" s="165"/>
      <c r="AV702" s="165"/>
      <c r="AW702" s="165"/>
      <c r="AX702" s="165"/>
      <c r="AY702" s="165"/>
      <c r="AZ702" s="168" t="str">
        <f>B702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A702" s="165"/>
      <c r="BB702" s="165"/>
      <c r="BC702" s="165"/>
      <c r="BD702" s="165"/>
      <c r="BE702" s="165"/>
      <c r="BF702" s="165"/>
      <c r="BG702" s="165"/>
      <c r="BH702" s="165"/>
    </row>
    <row r="703" spans="1:60" outlineLevel="1" x14ac:dyDescent="0.2">
      <c r="A703" s="205">
        <v>188</v>
      </c>
      <c r="B703" s="176" t="s">
        <v>432</v>
      </c>
      <c r="C703" s="242" t="s">
        <v>1720</v>
      </c>
      <c r="D703" s="180" t="s">
        <v>413</v>
      </c>
      <c r="E703" s="184">
        <v>160</v>
      </c>
      <c r="F703" s="191"/>
      <c r="G703" s="189">
        <f>ROUND(E703*F703,2)</f>
        <v>0</v>
      </c>
      <c r="H703" s="189">
        <v>0.01</v>
      </c>
      <c r="I703" s="189">
        <f>ROUND(E703*H703,2)</f>
        <v>1.6</v>
      </c>
      <c r="J703" s="189">
        <v>0</v>
      </c>
      <c r="K703" s="189">
        <f>ROUND(E703*J703,2)</f>
        <v>0</v>
      </c>
      <c r="L703" s="190" t="s">
        <v>218</v>
      </c>
      <c r="M703" s="207" t="s">
        <v>193</v>
      </c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 t="s">
        <v>194</v>
      </c>
      <c r="AF703" s="165"/>
      <c r="AG703" s="165"/>
      <c r="AH703" s="165"/>
      <c r="AI703" s="165"/>
      <c r="AJ703" s="165"/>
      <c r="AK703" s="165"/>
      <c r="AL703" s="165"/>
      <c r="AM703" s="165">
        <v>21</v>
      </c>
      <c r="AN703" s="165"/>
      <c r="AO703" s="165"/>
      <c r="AP703" s="165"/>
      <c r="AQ703" s="165"/>
      <c r="AR703" s="165"/>
      <c r="AS703" s="165"/>
      <c r="AT703" s="165"/>
      <c r="AU703" s="165"/>
      <c r="AV703" s="165"/>
      <c r="AW703" s="165"/>
      <c r="AX703" s="165"/>
      <c r="AY703" s="165"/>
      <c r="AZ703" s="165"/>
      <c r="BA703" s="165"/>
      <c r="BB703" s="165"/>
      <c r="BC703" s="165"/>
      <c r="BD703" s="165"/>
      <c r="BE703" s="165"/>
      <c r="BF703" s="165"/>
      <c r="BG703" s="165"/>
      <c r="BH703" s="165"/>
    </row>
    <row r="704" spans="1:60" outlineLevel="1" x14ac:dyDescent="0.2">
      <c r="A704" s="204"/>
      <c r="B704" s="177"/>
      <c r="C704" s="201" t="s">
        <v>1553</v>
      </c>
      <c r="D704" s="181"/>
      <c r="E704" s="185">
        <v>160</v>
      </c>
      <c r="F704" s="189"/>
      <c r="G704" s="189"/>
      <c r="H704" s="189"/>
      <c r="I704" s="189"/>
      <c r="J704" s="189"/>
      <c r="K704" s="189"/>
      <c r="L704" s="190"/>
      <c r="M704" s="207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5"/>
      <c r="AK704" s="165"/>
      <c r="AL704" s="165"/>
      <c r="AM704" s="165"/>
      <c r="AN704" s="165"/>
      <c r="AO704" s="165"/>
      <c r="AP704" s="165"/>
      <c r="AQ704" s="165"/>
      <c r="AR704" s="165"/>
      <c r="AS704" s="165"/>
      <c r="AT704" s="165"/>
      <c r="AU704" s="165"/>
      <c r="AV704" s="165"/>
      <c r="AW704" s="165"/>
      <c r="AX704" s="165"/>
      <c r="AY704" s="165"/>
      <c r="AZ704" s="165"/>
      <c r="BA704" s="165"/>
      <c r="BB704" s="165"/>
      <c r="BC704" s="165"/>
      <c r="BD704" s="165"/>
      <c r="BE704" s="165"/>
      <c r="BF704" s="165"/>
      <c r="BG704" s="165"/>
      <c r="BH704" s="165"/>
    </row>
    <row r="705" spans="1:60" outlineLevel="1" x14ac:dyDescent="0.2">
      <c r="A705" s="204"/>
      <c r="B705" s="177"/>
      <c r="C705" s="300"/>
      <c r="D705" s="301"/>
      <c r="E705" s="302"/>
      <c r="F705" s="303"/>
      <c r="G705" s="304"/>
      <c r="H705" s="189"/>
      <c r="I705" s="189"/>
      <c r="J705" s="189"/>
      <c r="K705" s="189"/>
      <c r="L705" s="190"/>
      <c r="M705" s="207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/>
      <c r="AM705" s="165"/>
      <c r="AN705" s="165"/>
      <c r="AO705" s="165"/>
      <c r="AP705" s="165"/>
      <c r="AQ705" s="165"/>
      <c r="AR705" s="165"/>
      <c r="AS705" s="165"/>
      <c r="AT705" s="165"/>
      <c r="AU705" s="165"/>
      <c r="AV705" s="165"/>
      <c r="AW705" s="165"/>
      <c r="AX705" s="165"/>
      <c r="AY705" s="165"/>
      <c r="AZ705" s="165"/>
      <c r="BA705" s="165"/>
      <c r="BB705" s="165"/>
      <c r="BC705" s="165"/>
      <c r="BD705" s="165"/>
      <c r="BE705" s="165"/>
      <c r="BF705" s="165"/>
      <c r="BG705" s="165"/>
      <c r="BH705" s="165"/>
    </row>
    <row r="706" spans="1:60" outlineLevel="1" x14ac:dyDescent="0.2">
      <c r="A706" s="205">
        <v>189</v>
      </c>
      <c r="B706" s="176" t="s">
        <v>433</v>
      </c>
      <c r="C706" s="242" t="s">
        <v>1721</v>
      </c>
      <c r="D706" s="180" t="s">
        <v>413</v>
      </c>
      <c r="E706" s="184">
        <v>6</v>
      </c>
      <c r="F706" s="191"/>
      <c r="G706" s="189">
        <f>ROUND(E706*F706,2)</f>
        <v>0</v>
      </c>
      <c r="H706" s="189">
        <v>1.2E-2</v>
      </c>
      <c r="I706" s="189">
        <f>ROUND(E706*H706,2)</f>
        <v>7.0000000000000007E-2</v>
      </c>
      <c r="J706" s="189">
        <v>0</v>
      </c>
      <c r="K706" s="189">
        <f>ROUND(E706*J706,2)</f>
        <v>0</v>
      </c>
      <c r="L706" s="190" t="s">
        <v>218</v>
      </c>
      <c r="M706" s="207" t="s">
        <v>193</v>
      </c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 t="s">
        <v>194</v>
      </c>
      <c r="AF706" s="165"/>
      <c r="AG706" s="165"/>
      <c r="AH706" s="165"/>
      <c r="AI706" s="165"/>
      <c r="AJ706" s="165"/>
      <c r="AK706" s="165"/>
      <c r="AL706" s="165"/>
      <c r="AM706" s="165">
        <v>21</v>
      </c>
      <c r="AN706" s="165"/>
      <c r="AO706" s="165"/>
      <c r="AP706" s="165"/>
      <c r="AQ706" s="165"/>
      <c r="AR706" s="165"/>
      <c r="AS706" s="165"/>
      <c r="AT706" s="165"/>
      <c r="AU706" s="165"/>
      <c r="AV706" s="165"/>
      <c r="AW706" s="165"/>
      <c r="AX706" s="165"/>
      <c r="AY706" s="165"/>
      <c r="AZ706" s="165"/>
      <c r="BA706" s="165"/>
      <c r="BB706" s="165"/>
      <c r="BC706" s="165"/>
      <c r="BD706" s="165"/>
      <c r="BE706" s="165"/>
      <c r="BF706" s="165"/>
      <c r="BG706" s="165"/>
      <c r="BH706" s="165"/>
    </row>
    <row r="707" spans="1:60" outlineLevel="1" x14ac:dyDescent="0.2">
      <c r="A707" s="204"/>
      <c r="B707" s="177"/>
      <c r="C707" s="201" t="s">
        <v>434</v>
      </c>
      <c r="D707" s="181"/>
      <c r="E707" s="185">
        <v>6</v>
      </c>
      <c r="F707" s="189"/>
      <c r="G707" s="189"/>
      <c r="H707" s="189"/>
      <c r="I707" s="189"/>
      <c r="J707" s="189"/>
      <c r="K707" s="189"/>
      <c r="L707" s="190"/>
      <c r="M707" s="207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  <c r="AN707" s="165"/>
      <c r="AO707" s="165"/>
      <c r="AP707" s="165"/>
      <c r="AQ707" s="165"/>
      <c r="AR707" s="165"/>
      <c r="AS707" s="165"/>
      <c r="AT707" s="165"/>
      <c r="AU707" s="165"/>
      <c r="AV707" s="165"/>
      <c r="AW707" s="165"/>
      <c r="AX707" s="165"/>
      <c r="AY707" s="165"/>
      <c r="AZ707" s="165"/>
      <c r="BA707" s="165"/>
      <c r="BB707" s="165"/>
      <c r="BC707" s="165"/>
      <c r="BD707" s="165"/>
      <c r="BE707" s="165"/>
      <c r="BF707" s="165"/>
      <c r="BG707" s="165"/>
      <c r="BH707" s="165"/>
    </row>
    <row r="708" spans="1:60" outlineLevel="1" x14ac:dyDescent="0.2">
      <c r="A708" s="204"/>
      <c r="B708" s="177"/>
      <c r="C708" s="300"/>
      <c r="D708" s="301"/>
      <c r="E708" s="302"/>
      <c r="F708" s="303"/>
      <c r="G708" s="304"/>
      <c r="H708" s="189"/>
      <c r="I708" s="189"/>
      <c r="J708" s="189"/>
      <c r="K708" s="189"/>
      <c r="L708" s="190"/>
      <c r="M708" s="207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  <c r="AF708" s="165"/>
      <c r="AG708" s="165"/>
      <c r="AH708" s="165"/>
      <c r="AI708" s="165"/>
      <c r="AJ708" s="165"/>
      <c r="AK708" s="165"/>
      <c r="AL708" s="165"/>
      <c r="AM708" s="165"/>
      <c r="AN708" s="165"/>
      <c r="AO708" s="165"/>
      <c r="AP708" s="165"/>
      <c r="AQ708" s="165"/>
      <c r="AR708" s="165"/>
      <c r="AS708" s="165"/>
      <c r="AT708" s="165"/>
      <c r="AU708" s="165"/>
      <c r="AV708" s="165"/>
      <c r="AW708" s="165"/>
      <c r="AX708" s="165"/>
      <c r="AY708" s="165"/>
      <c r="AZ708" s="165"/>
      <c r="BA708" s="165"/>
      <c r="BB708" s="165"/>
      <c r="BC708" s="165"/>
      <c r="BD708" s="165"/>
      <c r="BE708" s="165"/>
      <c r="BF708" s="165"/>
      <c r="BG708" s="165"/>
      <c r="BH708" s="165"/>
    </row>
    <row r="709" spans="1:60" outlineLevel="1" x14ac:dyDescent="0.2">
      <c r="A709" s="204"/>
      <c r="B709" s="305" t="s">
        <v>435</v>
      </c>
      <c r="C709" s="306"/>
      <c r="D709" s="307"/>
      <c r="E709" s="308"/>
      <c r="F709" s="309"/>
      <c r="G709" s="310"/>
      <c r="H709" s="189"/>
      <c r="I709" s="189"/>
      <c r="J709" s="189"/>
      <c r="K709" s="189"/>
      <c r="L709" s="190"/>
      <c r="M709" s="207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>
        <v>0</v>
      </c>
      <c r="AD709" s="165"/>
      <c r="AE709" s="165"/>
      <c r="AF709" s="165"/>
      <c r="AG709" s="165"/>
      <c r="AH709" s="165"/>
      <c r="AI709" s="165"/>
      <c r="AJ709" s="165"/>
      <c r="AK709" s="165"/>
      <c r="AL709" s="165"/>
      <c r="AM709" s="165"/>
      <c r="AN709" s="165"/>
      <c r="AO709" s="165"/>
      <c r="AP709" s="165"/>
      <c r="AQ709" s="165"/>
      <c r="AR709" s="165"/>
      <c r="AS709" s="165"/>
      <c r="AT709" s="165"/>
      <c r="AU709" s="165"/>
      <c r="AV709" s="165"/>
      <c r="AW709" s="165"/>
      <c r="AX709" s="165"/>
      <c r="AY709" s="165"/>
      <c r="AZ709" s="165"/>
      <c r="BA709" s="165"/>
      <c r="BB709" s="165"/>
      <c r="BC709" s="165"/>
      <c r="BD709" s="165"/>
      <c r="BE709" s="165"/>
      <c r="BF709" s="165"/>
      <c r="BG709" s="165"/>
      <c r="BH709" s="165"/>
    </row>
    <row r="710" spans="1:60" outlineLevel="1" x14ac:dyDescent="0.2">
      <c r="A710" s="204"/>
      <c r="B710" s="305" t="s">
        <v>436</v>
      </c>
      <c r="C710" s="306"/>
      <c r="D710" s="307"/>
      <c r="E710" s="308"/>
      <c r="F710" s="309"/>
      <c r="G710" s="310"/>
      <c r="H710" s="189"/>
      <c r="I710" s="189"/>
      <c r="J710" s="189"/>
      <c r="K710" s="189"/>
      <c r="L710" s="190"/>
      <c r="M710" s="207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 t="s">
        <v>198</v>
      </c>
      <c r="AF710" s="165"/>
      <c r="AG710" s="165"/>
      <c r="AH710" s="165"/>
      <c r="AI710" s="165"/>
      <c r="AJ710" s="165"/>
      <c r="AK710" s="165"/>
      <c r="AL710" s="165"/>
      <c r="AM710" s="165"/>
      <c r="AN710" s="165"/>
      <c r="AO710" s="165"/>
      <c r="AP710" s="165"/>
      <c r="AQ710" s="165"/>
      <c r="AR710" s="165"/>
      <c r="AS710" s="165"/>
      <c r="AT710" s="165"/>
      <c r="AU710" s="165"/>
      <c r="AV710" s="165"/>
      <c r="AW710" s="165"/>
      <c r="AX710" s="165"/>
      <c r="AY710" s="165"/>
      <c r="AZ710" s="165"/>
      <c r="BA710" s="165"/>
      <c r="BB710" s="165"/>
      <c r="BC710" s="165"/>
      <c r="BD710" s="165"/>
      <c r="BE710" s="165"/>
      <c r="BF710" s="165"/>
      <c r="BG710" s="165"/>
      <c r="BH710" s="165"/>
    </row>
    <row r="711" spans="1:60" outlineLevel="1" x14ac:dyDescent="0.2">
      <c r="A711" s="204"/>
      <c r="B711" s="305" t="s">
        <v>437</v>
      </c>
      <c r="C711" s="306"/>
      <c r="D711" s="307"/>
      <c r="E711" s="308"/>
      <c r="F711" s="309"/>
      <c r="G711" s="310"/>
      <c r="H711" s="189"/>
      <c r="I711" s="189"/>
      <c r="J711" s="189"/>
      <c r="K711" s="189"/>
      <c r="L711" s="190"/>
      <c r="M711" s="207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>
        <v>1</v>
      </c>
      <c r="AD711" s="165"/>
      <c r="AE711" s="165"/>
      <c r="AF711" s="165"/>
      <c r="AG711" s="165"/>
      <c r="AH711" s="165"/>
      <c r="AI711" s="165"/>
      <c r="AJ711" s="165"/>
      <c r="AK711" s="165"/>
      <c r="AL711" s="165"/>
      <c r="AM711" s="165"/>
      <c r="AN711" s="165"/>
      <c r="AO711" s="165"/>
      <c r="AP711" s="165"/>
      <c r="AQ711" s="165"/>
      <c r="AR711" s="165"/>
      <c r="AS711" s="165"/>
      <c r="AT711" s="165"/>
      <c r="AU711" s="165"/>
      <c r="AV711" s="165"/>
      <c r="AW711" s="165"/>
      <c r="AX711" s="165"/>
      <c r="AY711" s="165"/>
      <c r="AZ711" s="165"/>
      <c r="BA711" s="165"/>
      <c r="BB711" s="165"/>
      <c r="BC711" s="165"/>
      <c r="BD711" s="165"/>
      <c r="BE711" s="165"/>
      <c r="BF711" s="165"/>
      <c r="BG711" s="165"/>
      <c r="BH711" s="165"/>
    </row>
    <row r="712" spans="1:60" outlineLevel="1" x14ac:dyDescent="0.2">
      <c r="A712" s="205">
        <v>190</v>
      </c>
      <c r="B712" s="176" t="s">
        <v>438</v>
      </c>
      <c r="C712" s="242" t="s">
        <v>1722</v>
      </c>
      <c r="D712" s="180" t="s">
        <v>413</v>
      </c>
      <c r="E712" s="184">
        <v>2</v>
      </c>
      <c r="F712" s="191"/>
      <c r="G712" s="189">
        <f>ROUND(E712*F712,2)</f>
        <v>0</v>
      </c>
      <c r="H712" s="189">
        <v>4.1279999999999997E-2</v>
      </c>
      <c r="I712" s="189">
        <f>ROUND(E712*H712,2)</f>
        <v>0.08</v>
      </c>
      <c r="J712" s="189">
        <v>0</v>
      </c>
      <c r="K712" s="189">
        <f>ROUND(E712*J712,2)</f>
        <v>0</v>
      </c>
      <c r="L712" s="190" t="s">
        <v>218</v>
      </c>
      <c r="M712" s="207" t="s">
        <v>193</v>
      </c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 t="s">
        <v>194</v>
      </c>
      <c r="AF712" s="165"/>
      <c r="AG712" s="165"/>
      <c r="AH712" s="165"/>
      <c r="AI712" s="165"/>
      <c r="AJ712" s="165"/>
      <c r="AK712" s="165"/>
      <c r="AL712" s="165"/>
      <c r="AM712" s="165">
        <v>21</v>
      </c>
      <c r="AN712" s="165"/>
      <c r="AO712" s="165"/>
      <c r="AP712" s="165"/>
      <c r="AQ712" s="165"/>
      <c r="AR712" s="165"/>
      <c r="AS712" s="165"/>
      <c r="AT712" s="165"/>
      <c r="AU712" s="165"/>
      <c r="AV712" s="165"/>
      <c r="AW712" s="165"/>
      <c r="AX712" s="165"/>
      <c r="AY712" s="165"/>
      <c r="AZ712" s="165"/>
      <c r="BA712" s="165"/>
      <c r="BB712" s="165"/>
      <c r="BC712" s="165"/>
      <c r="BD712" s="165"/>
      <c r="BE712" s="165"/>
      <c r="BF712" s="165"/>
      <c r="BG712" s="165"/>
      <c r="BH712" s="165"/>
    </row>
    <row r="713" spans="1:60" outlineLevel="1" x14ac:dyDescent="0.2">
      <c r="A713" s="204"/>
      <c r="B713" s="177"/>
      <c r="C713" s="300"/>
      <c r="D713" s="301"/>
      <c r="E713" s="302"/>
      <c r="F713" s="303"/>
      <c r="G713" s="304"/>
      <c r="H713" s="189"/>
      <c r="I713" s="189"/>
      <c r="J713" s="189"/>
      <c r="K713" s="189"/>
      <c r="L713" s="190"/>
      <c r="M713" s="207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5"/>
      <c r="AK713" s="165"/>
      <c r="AL713" s="165"/>
      <c r="AM713" s="165"/>
      <c r="AN713" s="165"/>
      <c r="AO713" s="165"/>
      <c r="AP713" s="165"/>
      <c r="AQ713" s="165"/>
      <c r="AR713" s="165"/>
      <c r="AS713" s="165"/>
      <c r="AT713" s="165"/>
      <c r="AU713" s="165"/>
      <c r="AV713" s="165"/>
      <c r="AW713" s="165"/>
      <c r="AX713" s="165"/>
      <c r="AY713" s="165"/>
      <c r="AZ713" s="165"/>
      <c r="BA713" s="165"/>
      <c r="BB713" s="165"/>
      <c r="BC713" s="165"/>
      <c r="BD713" s="165"/>
      <c r="BE713" s="165"/>
      <c r="BF713" s="165"/>
      <c r="BG713" s="165"/>
      <c r="BH713" s="165"/>
    </row>
    <row r="714" spans="1:60" outlineLevel="1" x14ac:dyDescent="0.2">
      <c r="A714" s="205">
        <v>191</v>
      </c>
      <c r="B714" s="176" t="s">
        <v>439</v>
      </c>
      <c r="C714" s="200" t="s">
        <v>440</v>
      </c>
      <c r="D714" s="180" t="s">
        <v>413</v>
      </c>
      <c r="E714" s="184">
        <v>2</v>
      </c>
      <c r="F714" s="191"/>
      <c r="G714" s="189">
        <f>ROUND(E714*F714,2)</f>
        <v>0</v>
      </c>
      <c r="H714" s="189">
        <v>4.4000000000000002E-4</v>
      </c>
      <c r="I714" s="189">
        <f>ROUND(E714*H714,2)</f>
        <v>0</v>
      </c>
      <c r="J714" s="189">
        <v>0</v>
      </c>
      <c r="K714" s="189">
        <f>ROUND(E714*J714,2)</f>
        <v>0</v>
      </c>
      <c r="L714" s="190"/>
      <c r="M714" s="207" t="s">
        <v>232</v>
      </c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 t="s">
        <v>233</v>
      </c>
      <c r="AF714" s="165" t="s">
        <v>341</v>
      </c>
      <c r="AG714" s="165"/>
      <c r="AH714" s="165"/>
      <c r="AI714" s="165"/>
      <c r="AJ714" s="165"/>
      <c r="AK714" s="165"/>
      <c r="AL714" s="165"/>
      <c r="AM714" s="165">
        <v>21</v>
      </c>
      <c r="AN714" s="165"/>
      <c r="AO714" s="165"/>
      <c r="AP714" s="165"/>
      <c r="AQ714" s="165"/>
      <c r="AR714" s="165"/>
      <c r="AS714" s="165"/>
      <c r="AT714" s="165"/>
      <c r="AU714" s="165"/>
      <c r="AV714" s="165"/>
      <c r="AW714" s="165"/>
      <c r="AX714" s="165"/>
      <c r="AY714" s="165"/>
      <c r="AZ714" s="165"/>
      <c r="BA714" s="165"/>
      <c r="BB714" s="165"/>
      <c r="BC714" s="165"/>
      <c r="BD714" s="165"/>
      <c r="BE714" s="165"/>
      <c r="BF714" s="165"/>
      <c r="BG714" s="165"/>
      <c r="BH714" s="165"/>
    </row>
    <row r="715" spans="1:60" outlineLevel="1" x14ac:dyDescent="0.2">
      <c r="A715" s="204"/>
      <c r="B715" s="177"/>
      <c r="C715" s="300"/>
      <c r="D715" s="301"/>
      <c r="E715" s="302"/>
      <c r="F715" s="303"/>
      <c r="G715" s="304"/>
      <c r="H715" s="189"/>
      <c r="I715" s="189"/>
      <c r="J715" s="189"/>
      <c r="K715" s="189"/>
      <c r="L715" s="190"/>
      <c r="M715" s="207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  <c r="AN715" s="165"/>
      <c r="AO715" s="165"/>
      <c r="AP715" s="165"/>
      <c r="AQ715" s="165"/>
      <c r="AR715" s="165"/>
      <c r="AS715" s="165"/>
      <c r="AT715" s="165"/>
      <c r="AU715" s="165"/>
      <c r="AV715" s="165"/>
      <c r="AW715" s="165"/>
      <c r="AX715" s="165"/>
      <c r="AY715" s="165"/>
      <c r="AZ715" s="165"/>
      <c r="BA715" s="165"/>
      <c r="BB715" s="165"/>
      <c r="BC715" s="165"/>
      <c r="BD715" s="165"/>
      <c r="BE715" s="165"/>
      <c r="BF715" s="165"/>
      <c r="BG715" s="165"/>
      <c r="BH715" s="165"/>
    </row>
    <row r="716" spans="1:60" outlineLevel="1" x14ac:dyDescent="0.2">
      <c r="A716" s="204"/>
      <c r="B716" s="305" t="s">
        <v>441</v>
      </c>
      <c r="C716" s="306"/>
      <c r="D716" s="307"/>
      <c r="E716" s="308"/>
      <c r="F716" s="309"/>
      <c r="G716" s="310"/>
      <c r="H716" s="189"/>
      <c r="I716" s="189"/>
      <c r="J716" s="189"/>
      <c r="K716" s="189"/>
      <c r="L716" s="190"/>
      <c r="M716" s="207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>
        <v>0</v>
      </c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  <c r="AN716" s="165"/>
      <c r="AO716" s="165"/>
      <c r="AP716" s="165"/>
      <c r="AQ716" s="165"/>
      <c r="AR716" s="165"/>
      <c r="AS716" s="165"/>
      <c r="AT716" s="165"/>
      <c r="AU716" s="165"/>
      <c r="AV716" s="165"/>
      <c r="AW716" s="165"/>
      <c r="AX716" s="165"/>
      <c r="AY716" s="165"/>
      <c r="AZ716" s="165"/>
      <c r="BA716" s="165"/>
      <c r="BB716" s="165"/>
      <c r="BC716" s="165"/>
      <c r="BD716" s="165"/>
      <c r="BE716" s="165"/>
      <c r="BF716" s="165"/>
      <c r="BG716" s="165"/>
      <c r="BH716" s="165"/>
    </row>
    <row r="717" spans="1:60" ht="22.5" outlineLevel="1" x14ac:dyDescent="0.2">
      <c r="A717" s="204"/>
      <c r="B717" s="305" t="s">
        <v>442</v>
      </c>
      <c r="C717" s="306"/>
      <c r="D717" s="307"/>
      <c r="E717" s="308"/>
      <c r="F717" s="309"/>
      <c r="G717" s="310"/>
      <c r="H717" s="189"/>
      <c r="I717" s="189"/>
      <c r="J717" s="189"/>
      <c r="K717" s="189"/>
      <c r="L717" s="190"/>
      <c r="M717" s="207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>
        <v>1</v>
      </c>
      <c r="AD717" s="165"/>
      <c r="AE717" s="165"/>
      <c r="AF717" s="165"/>
      <c r="AG717" s="165"/>
      <c r="AH717" s="165"/>
      <c r="AI717" s="165"/>
      <c r="AJ717" s="165"/>
      <c r="AK717" s="165"/>
      <c r="AL717" s="165"/>
      <c r="AM717" s="165"/>
      <c r="AN717" s="165"/>
      <c r="AO717" s="165"/>
      <c r="AP717" s="165"/>
      <c r="AQ717" s="165"/>
      <c r="AR717" s="165"/>
      <c r="AS717" s="165"/>
      <c r="AT717" s="165"/>
      <c r="AU717" s="165"/>
      <c r="AV717" s="165"/>
      <c r="AW717" s="165"/>
      <c r="AX717" s="165"/>
      <c r="AY717" s="165"/>
      <c r="AZ717" s="168" t="str">
        <f>B717</f>
        <v>642 94-21 bez dveřních křídel, do zdiva včetně kotvení, na jakoukoliv cementovou maltu, s vybetonováním prahu v zárubni a s osazením špalíků nebo latí pro dřevěný práh</v>
      </c>
      <c r="BA717" s="165"/>
      <c r="BB717" s="165"/>
      <c r="BC717" s="165"/>
      <c r="BD717" s="165"/>
      <c r="BE717" s="165"/>
      <c r="BF717" s="165"/>
      <c r="BG717" s="165"/>
      <c r="BH717" s="165"/>
    </row>
    <row r="718" spans="1:60" outlineLevel="1" x14ac:dyDescent="0.2">
      <c r="A718" s="204"/>
      <c r="B718" s="305" t="s">
        <v>443</v>
      </c>
      <c r="C718" s="306"/>
      <c r="D718" s="307"/>
      <c r="E718" s="308"/>
      <c r="F718" s="309"/>
      <c r="G718" s="310"/>
      <c r="H718" s="189"/>
      <c r="I718" s="189"/>
      <c r="J718" s="189"/>
      <c r="K718" s="189"/>
      <c r="L718" s="190"/>
      <c r="M718" s="207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>
        <v>2</v>
      </c>
      <c r="AD718" s="165"/>
      <c r="AE718" s="165"/>
      <c r="AF718" s="165"/>
      <c r="AG718" s="165"/>
      <c r="AH718" s="165"/>
      <c r="AI718" s="165"/>
      <c r="AJ718" s="165"/>
      <c r="AK718" s="165"/>
      <c r="AL718" s="165"/>
      <c r="AM718" s="165"/>
      <c r="AN718" s="165"/>
      <c r="AO718" s="165"/>
      <c r="AP718" s="165"/>
      <c r="AQ718" s="165"/>
      <c r="AR718" s="165"/>
      <c r="AS718" s="165"/>
      <c r="AT718" s="165"/>
      <c r="AU718" s="165"/>
      <c r="AV718" s="165"/>
      <c r="AW718" s="165"/>
      <c r="AX718" s="165"/>
      <c r="AY718" s="165"/>
      <c r="AZ718" s="165"/>
      <c r="BA718" s="165"/>
      <c r="BB718" s="165"/>
      <c r="BC718" s="165"/>
      <c r="BD718" s="165"/>
      <c r="BE718" s="165"/>
      <c r="BF718" s="165"/>
      <c r="BG718" s="165"/>
      <c r="BH718" s="165"/>
    </row>
    <row r="719" spans="1:60" ht="22.5" outlineLevel="1" x14ac:dyDescent="0.2">
      <c r="A719" s="205">
        <v>192</v>
      </c>
      <c r="B719" s="176" t="s">
        <v>444</v>
      </c>
      <c r="C719" s="242" t="s">
        <v>1723</v>
      </c>
      <c r="D719" s="180" t="s">
        <v>413</v>
      </c>
      <c r="E719" s="184">
        <v>6</v>
      </c>
      <c r="F719" s="191"/>
      <c r="G719" s="189">
        <f>ROUND(E719*F719,2)</f>
        <v>0</v>
      </c>
      <c r="H719" s="189">
        <v>3.0269999999999998E-2</v>
      </c>
      <c r="I719" s="189">
        <f>ROUND(E719*H719,2)</f>
        <v>0.18</v>
      </c>
      <c r="J719" s="189">
        <v>0</v>
      </c>
      <c r="K719" s="189">
        <f>ROUND(E719*J719,2)</f>
        <v>0</v>
      </c>
      <c r="L719" s="190" t="s">
        <v>218</v>
      </c>
      <c r="M719" s="207" t="s">
        <v>193</v>
      </c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 t="s">
        <v>194</v>
      </c>
      <c r="AF719" s="165"/>
      <c r="AG719" s="165"/>
      <c r="AH719" s="165"/>
      <c r="AI719" s="165"/>
      <c r="AJ719" s="165"/>
      <c r="AK719" s="165"/>
      <c r="AL719" s="165"/>
      <c r="AM719" s="165">
        <v>21</v>
      </c>
      <c r="AN719" s="165"/>
      <c r="AO719" s="165"/>
      <c r="AP719" s="165"/>
      <c r="AQ719" s="165"/>
      <c r="AR719" s="165"/>
      <c r="AS719" s="165"/>
      <c r="AT719" s="165"/>
      <c r="AU719" s="165"/>
      <c r="AV719" s="165"/>
      <c r="AW719" s="165"/>
      <c r="AX719" s="165"/>
      <c r="AY719" s="165"/>
      <c r="AZ719" s="165"/>
      <c r="BA719" s="165"/>
      <c r="BB719" s="165"/>
      <c r="BC719" s="165"/>
      <c r="BD719" s="165"/>
      <c r="BE719" s="165"/>
      <c r="BF719" s="165"/>
      <c r="BG719" s="165"/>
      <c r="BH719" s="165"/>
    </row>
    <row r="720" spans="1:60" outlineLevel="1" x14ac:dyDescent="0.2">
      <c r="A720" s="204"/>
      <c r="B720" s="177"/>
      <c r="C720" s="300"/>
      <c r="D720" s="301"/>
      <c r="E720" s="302"/>
      <c r="F720" s="303"/>
      <c r="G720" s="304"/>
      <c r="H720" s="189"/>
      <c r="I720" s="189"/>
      <c r="J720" s="189"/>
      <c r="K720" s="189"/>
      <c r="L720" s="190"/>
      <c r="M720" s="207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  <c r="AK720" s="165"/>
      <c r="AL720" s="165"/>
      <c r="AM720" s="165"/>
      <c r="AN720" s="165"/>
      <c r="AO720" s="165"/>
      <c r="AP720" s="165"/>
      <c r="AQ720" s="165"/>
      <c r="AR720" s="165"/>
      <c r="AS720" s="165"/>
      <c r="AT720" s="165"/>
      <c r="AU720" s="165"/>
      <c r="AV720" s="165"/>
      <c r="AW720" s="165"/>
      <c r="AX720" s="165"/>
      <c r="AY720" s="165"/>
      <c r="AZ720" s="165"/>
      <c r="BA720" s="165"/>
      <c r="BB720" s="165"/>
      <c r="BC720" s="165"/>
      <c r="BD720" s="165"/>
      <c r="BE720" s="165"/>
      <c r="BF720" s="165"/>
      <c r="BG720" s="165"/>
      <c r="BH720" s="165"/>
    </row>
    <row r="721" spans="1:60" outlineLevel="1" x14ac:dyDescent="0.2">
      <c r="A721" s="204"/>
      <c r="B721" s="305" t="s">
        <v>1554</v>
      </c>
      <c r="C721" s="306"/>
      <c r="D721" s="307"/>
      <c r="E721" s="308"/>
      <c r="F721" s="309"/>
      <c r="G721" s="310"/>
      <c r="H721" s="189"/>
      <c r="I721" s="189"/>
      <c r="J721" s="189"/>
      <c r="K721" s="189"/>
      <c r="L721" s="190"/>
      <c r="M721" s="207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>
        <v>0</v>
      </c>
      <c r="AD721" s="165"/>
      <c r="AE721" s="165"/>
      <c r="AF721" s="165"/>
      <c r="AG721" s="165"/>
      <c r="AH721" s="165"/>
      <c r="AI721" s="165"/>
      <c r="AJ721" s="165"/>
      <c r="AK721" s="165"/>
      <c r="AL721" s="165"/>
      <c r="AM721" s="165"/>
      <c r="AN721" s="165"/>
      <c r="AO721" s="165"/>
      <c r="AP721" s="165"/>
      <c r="AQ721" s="165"/>
      <c r="AR721" s="165"/>
      <c r="AS721" s="165"/>
      <c r="AT721" s="165"/>
      <c r="AU721" s="165"/>
      <c r="AV721" s="165"/>
      <c r="AW721" s="165"/>
      <c r="AX721" s="165"/>
      <c r="AY721" s="165"/>
      <c r="AZ721" s="165"/>
      <c r="BA721" s="165"/>
      <c r="BB721" s="165"/>
      <c r="BC721" s="165"/>
      <c r="BD721" s="165"/>
      <c r="BE721" s="165"/>
      <c r="BF721" s="165"/>
      <c r="BG721" s="165"/>
      <c r="BH721" s="165"/>
    </row>
    <row r="722" spans="1:60" ht="22.5" outlineLevel="1" x14ac:dyDescent="0.2">
      <c r="A722" s="204"/>
      <c r="B722" s="305" t="s">
        <v>1555</v>
      </c>
      <c r="C722" s="306"/>
      <c r="D722" s="307"/>
      <c r="E722" s="308"/>
      <c r="F722" s="309"/>
      <c r="G722" s="310"/>
      <c r="H722" s="189"/>
      <c r="I722" s="189"/>
      <c r="J722" s="189"/>
      <c r="K722" s="189"/>
      <c r="L722" s="190"/>
      <c r="M722" s="207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>
        <v>1</v>
      </c>
      <c r="AD722" s="165"/>
      <c r="AE722" s="165"/>
      <c r="AF722" s="165"/>
      <c r="AG722" s="165"/>
      <c r="AH722" s="165"/>
      <c r="AI722" s="165"/>
      <c r="AJ722" s="165"/>
      <c r="AK722" s="165"/>
      <c r="AL722" s="165"/>
      <c r="AM722" s="165"/>
      <c r="AN722" s="165"/>
      <c r="AO722" s="165"/>
      <c r="AP722" s="165"/>
      <c r="AQ722" s="165"/>
      <c r="AR722" s="165"/>
      <c r="AS722" s="165"/>
      <c r="AT722" s="165"/>
      <c r="AU722" s="165"/>
      <c r="AV722" s="165"/>
      <c r="AW722" s="165"/>
      <c r="AX722" s="165"/>
      <c r="AY722" s="165"/>
      <c r="AZ722" s="168" t="str">
        <f>B722</f>
        <v>643 94-21 bez dveřních křídel, do zdiva včetně kotvení, na jakoukoliv cementovou maltu, s vybetonováním prahu v zárubni a s osazením špalíků nebo latí pro dřevěný práh</v>
      </c>
      <c r="BA722" s="165"/>
      <c r="BB722" s="165"/>
      <c r="BC722" s="165"/>
      <c r="BD722" s="165"/>
      <c r="BE722" s="165"/>
      <c r="BF722" s="165"/>
      <c r="BG722" s="165"/>
      <c r="BH722" s="165"/>
    </row>
    <row r="723" spans="1:60" outlineLevel="1" x14ac:dyDescent="0.2">
      <c r="A723" s="204"/>
      <c r="B723" s="305" t="s">
        <v>1556</v>
      </c>
      <c r="C723" s="306"/>
      <c r="D723" s="307"/>
      <c r="E723" s="308"/>
      <c r="F723" s="309"/>
      <c r="G723" s="310"/>
      <c r="H723" s="189"/>
      <c r="I723" s="189"/>
      <c r="J723" s="189"/>
      <c r="K723" s="189"/>
      <c r="L723" s="190"/>
      <c r="M723" s="207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>
        <v>2</v>
      </c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  <c r="AN723" s="165"/>
      <c r="AO723" s="165"/>
      <c r="AP723" s="165"/>
      <c r="AQ723" s="165"/>
      <c r="AR723" s="165"/>
      <c r="AS723" s="165"/>
      <c r="AT723" s="165"/>
      <c r="AU723" s="165"/>
      <c r="AV723" s="165"/>
      <c r="AW723" s="165"/>
      <c r="AX723" s="165"/>
      <c r="AY723" s="165"/>
      <c r="AZ723" s="165"/>
      <c r="BA723" s="165"/>
      <c r="BB723" s="165"/>
      <c r="BC723" s="165"/>
      <c r="BD723" s="165"/>
      <c r="BE723" s="165"/>
      <c r="BF723" s="165"/>
      <c r="BG723" s="165"/>
      <c r="BH723" s="165"/>
    </row>
    <row r="724" spans="1:60" ht="22.5" outlineLevel="1" x14ac:dyDescent="0.2">
      <c r="A724" s="205">
        <v>193</v>
      </c>
      <c r="B724" s="176" t="s">
        <v>444</v>
      </c>
      <c r="C724" s="242" t="s">
        <v>1725</v>
      </c>
      <c r="D724" s="180" t="s">
        <v>413</v>
      </c>
      <c r="E724" s="184">
        <v>1</v>
      </c>
      <c r="F724" s="191"/>
      <c r="G724" s="189">
        <f>ROUND(E724*F724,2)</f>
        <v>0</v>
      </c>
      <c r="H724" s="189">
        <v>3.0269999999999998E-2</v>
      </c>
      <c r="I724" s="189">
        <f>ROUND(E724*H724,2)</f>
        <v>0.03</v>
      </c>
      <c r="J724" s="189">
        <v>0</v>
      </c>
      <c r="K724" s="189">
        <f>ROUND(E724*J724,2)</f>
        <v>0</v>
      </c>
      <c r="L724" s="190" t="s">
        <v>218</v>
      </c>
      <c r="M724" s="207" t="s">
        <v>193</v>
      </c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 t="s">
        <v>194</v>
      </c>
      <c r="AF724" s="165"/>
      <c r="AG724" s="165"/>
      <c r="AH724" s="165"/>
      <c r="AI724" s="165"/>
      <c r="AJ724" s="165"/>
      <c r="AK724" s="165"/>
      <c r="AL724" s="165"/>
      <c r="AM724" s="165">
        <v>21</v>
      </c>
      <c r="AN724" s="165"/>
      <c r="AO724" s="165"/>
      <c r="AP724" s="165"/>
      <c r="AQ724" s="165"/>
      <c r="AR724" s="165"/>
      <c r="AS724" s="165"/>
      <c r="AT724" s="165"/>
      <c r="AU724" s="165"/>
      <c r="AV724" s="165"/>
      <c r="AW724" s="165"/>
      <c r="AX724" s="165"/>
      <c r="AY724" s="165"/>
      <c r="AZ724" s="165"/>
      <c r="BA724" s="165"/>
      <c r="BB724" s="165"/>
      <c r="BC724" s="165"/>
      <c r="BD724" s="165"/>
      <c r="BE724" s="165"/>
      <c r="BF724" s="165"/>
      <c r="BG724" s="165"/>
      <c r="BH724" s="165"/>
    </row>
    <row r="725" spans="1:60" outlineLevel="1" x14ac:dyDescent="0.2">
      <c r="A725" s="204"/>
      <c r="B725" s="177"/>
      <c r="C725" s="300"/>
      <c r="D725" s="301"/>
      <c r="E725" s="302"/>
      <c r="F725" s="303"/>
      <c r="G725" s="304"/>
      <c r="H725" s="189"/>
      <c r="I725" s="189"/>
      <c r="J725" s="189"/>
      <c r="K725" s="189"/>
      <c r="L725" s="190"/>
      <c r="M725" s="207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165"/>
      <c r="AR725" s="165"/>
      <c r="AS725" s="165"/>
      <c r="AT725" s="165"/>
      <c r="AU725" s="165"/>
      <c r="AV725" s="165"/>
      <c r="AW725" s="165"/>
      <c r="AX725" s="165"/>
      <c r="AY725" s="165"/>
      <c r="AZ725" s="165"/>
      <c r="BA725" s="165"/>
      <c r="BB725" s="165"/>
      <c r="BC725" s="165"/>
      <c r="BD725" s="165"/>
      <c r="BE725" s="165"/>
      <c r="BF725" s="165"/>
      <c r="BG725" s="165"/>
      <c r="BH725" s="165"/>
    </row>
    <row r="726" spans="1:60" outlineLevel="1" x14ac:dyDescent="0.2">
      <c r="A726" s="204"/>
      <c r="B726" s="305" t="s">
        <v>441</v>
      </c>
      <c r="C726" s="306"/>
      <c r="D726" s="307"/>
      <c r="E726" s="308"/>
      <c r="F726" s="309"/>
      <c r="G726" s="310"/>
      <c r="H726" s="189"/>
      <c r="I726" s="189"/>
      <c r="J726" s="189"/>
      <c r="K726" s="189"/>
      <c r="L726" s="190"/>
      <c r="M726" s="207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>
        <v>0</v>
      </c>
      <c r="AD726" s="165"/>
      <c r="AE726" s="165"/>
      <c r="AF726" s="165"/>
      <c r="AG726" s="165"/>
      <c r="AH726" s="165"/>
      <c r="AI726" s="165"/>
      <c r="AJ726" s="165"/>
      <c r="AK726" s="165"/>
      <c r="AL726" s="165"/>
      <c r="AM726" s="165"/>
      <c r="AN726" s="165"/>
      <c r="AO726" s="165"/>
      <c r="AP726" s="165"/>
      <c r="AQ726" s="165"/>
      <c r="AR726" s="165"/>
      <c r="AS726" s="165"/>
      <c r="AT726" s="165"/>
      <c r="AU726" s="165"/>
      <c r="AV726" s="165"/>
      <c r="AW726" s="165"/>
      <c r="AX726" s="165"/>
      <c r="AY726" s="165"/>
      <c r="AZ726" s="165"/>
      <c r="BA726" s="165"/>
      <c r="BB726" s="165"/>
      <c r="BC726" s="165"/>
      <c r="BD726" s="165"/>
      <c r="BE726" s="165"/>
      <c r="BF726" s="165"/>
      <c r="BG726" s="165"/>
      <c r="BH726" s="165"/>
    </row>
    <row r="727" spans="1:60" outlineLevel="1" x14ac:dyDescent="0.2">
      <c r="A727" s="204"/>
      <c r="B727" s="305" t="s">
        <v>442</v>
      </c>
      <c r="C727" s="306"/>
      <c r="D727" s="307"/>
      <c r="E727" s="308"/>
      <c r="F727" s="309"/>
      <c r="G727" s="310"/>
      <c r="H727" s="189"/>
      <c r="I727" s="189"/>
      <c r="J727" s="189"/>
      <c r="K727" s="189"/>
      <c r="L727" s="190"/>
      <c r="M727" s="207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 t="s">
        <v>198</v>
      </c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165"/>
      <c r="AR727" s="165"/>
      <c r="AS727" s="165"/>
      <c r="AT727" s="165"/>
      <c r="AU727" s="165"/>
      <c r="AV727" s="165"/>
      <c r="AW727" s="165"/>
      <c r="AX727" s="165"/>
      <c r="AY727" s="165"/>
      <c r="AZ727" s="165"/>
      <c r="BA727" s="165"/>
      <c r="BB727" s="165"/>
      <c r="BC727" s="165"/>
      <c r="BD727" s="165"/>
      <c r="BE727" s="165"/>
      <c r="BF727" s="165"/>
      <c r="BG727" s="165"/>
      <c r="BH727" s="165"/>
    </row>
    <row r="728" spans="1:60" outlineLevel="1" x14ac:dyDescent="0.2">
      <c r="A728" s="204"/>
      <c r="B728" s="305" t="s">
        <v>443</v>
      </c>
      <c r="C728" s="306"/>
      <c r="D728" s="307"/>
      <c r="E728" s="308"/>
      <c r="F728" s="309"/>
      <c r="G728" s="310"/>
      <c r="H728" s="189"/>
      <c r="I728" s="189"/>
      <c r="J728" s="189"/>
      <c r="K728" s="189"/>
      <c r="L728" s="190"/>
      <c r="M728" s="207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 t="s">
        <v>194</v>
      </c>
      <c r="AF728" s="165"/>
      <c r="AG728" s="165"/>
      <c r="AH728" s="165"/>
      <c r="AI728" s="165"/>
      <c r="AJ728" s="165"/>
      <c r="AK728" s="165"/>
      <c r="AL728" s="165"/>
      <c r="AM728" s="165">
        <v>21</v>
      </c>
      <c r="AN728" s="165"/>
      <c r="AO728" s="165"/>
      <c r="AP728" s="165"/>
      <c r="AQ728" s="165"/>
      <c r="AR728" s="165"/>
      <c r="AS728" s="165"/>
      <c r="AT728" s="165"/>
      <c r="AU728" s="165"/>
      <c r="AV728" s="165"/>
      <c r="AW728" s="165"/>
      <c r="AX728" s="165"/>
      <c r="AY728" s="165"/>
      <c r="AZ728" s="165"/>
      <c r="BA728" s="165"/>
      <c r="BB728" s="165"/>
      <c r="BC728" s="165"/>
      <c r="BD728" s="165"/>
      <c r="BE728" s="165"/>
      <c r="BF728" s="165"/>
      <c r="BG728" s="165"/>
      <c r="BH728" s="165"/>
    </row>
    <row r="729" spans="1:60" ht="22.5" outlineLevel="1" x14ac:dyDescent="0.2">
      <c r="A729" s="205">
        <v>193</v>
      </c>
      <c r="B729" s="176" t="s">
        <v>444</v>
      </c>
      <c r="C729" s="242" t="s">
        <v>1724</v>
      </c>
      <c r="D729" s="180" t="s">
        <v>413</v>
      </c>
      <c r="E729" s="184">
        <v>4</v>
      </c>
      <c r="F729" s="191"/>
      <c r="G729" s="189">
        <f>ROUND(E729*F729,2)</f>
        <v>0</v>
      </c>
      <c r="H729" s="189">
        <v>3.0269999999999998E-2</v>
      </c>
      <c r="I729" s="189">
        <f>ROUND(E729*H729,2)</f>
        <v>0.12</v>
      </c>
      <c r="J729" s="189">
        <v>0</v>
      </c>
      <c r="K729" s="189">
        <f>ROUND(E729*J729,2)</f>
        <v>0</v>
      </c>
      <c r="L729" s="190" t="s">
        <v>218</v>
      </c>
      <c r="M729" s="207" t="s">
        <v>193</v>
      </c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165"/>
      <c r="AR729" s="165"/>
      <c r="AS729" s="165"/>
      <c r="AT729" s="165"/>
      <c r="AU729" s="165"/>
      <c r="AV729" s="165"/>
      <c r="AW729" s="165"/>
      <c r="AX729" s="165"/>
      <c r="AY729" s="165"/>
      <c r="AZ729" s="165"/>
      <c r="BA729" s="165"/>
      <c r="BB729" s="165"/>
      <c r="BC729" s="165"/>
      <c r="BD729" s="165"/>
      <c r="BE729" s="165"/>
      <c r="BF729" s="165"/>
      <c r="BG729" s="165"/>
      <c r="BH729" s="165"/>
    </row>
    <row r="730" spans="1:60" x14ac:dyDescent="0.2">
      <c r="A730" s="204"/>
      <c r="B730" s="177"/>
      <c r="C730" s="300"/>
      <c r="D730" s="301"/>
      <c r="E730" s="302"/>
      <c r="F730" s="303"/>
      <c r="G730" s="304"/>
      <c r="H730" s="189"/>
      <c r="I730" s="189"/>
      <c r="J730" s="189"/>
      <c r="K730" s="189"/>
      <c r="L730" s="190"/>
      <c r="M730" s="207"/>
      <c r="AE730" t="s">
        <v>188</v>
      </c>
    </row>
    <row r="731" spans="1:60" outlineLevel="1" x14ac:dyDescent="0.2">
      <c r="A731" s="204"/>
      <c r="B731" s="305" t="s">
        <v>445</v>
      </c>
      <c r="C731" s="306"/>
      <c r="D731" s="307"/>
      <c r="E731" s="308"/>
      <c r="F731" s="309"/>
      <c r="G731" s="310"/>
      <c r="H731" s="189"/>
      <c r="I731" s="189"/>
      <c r="J731" s="189"/>
      <c r="K731" s="189"/>
      <c r="L731" s="190"/>
      <c r="M731" s="207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>
        <v>0</v>
      </c>
      <c r="AD731" s="165"/>
      <c r="AE731" s="165"/>
      <c r="AF731" s="165"/>
      <c r="AG731" s="165"/>
      <c r="AH731" s="165"/>
      <c r="AI731" s="165"/>
      <c r="AJ731" s="165"/>
      <c r="AK731" s="165"/>
      <c r="AL731" s="165"/>
      <c r="AM731" s="165"/>
      <c r="AN731" s="165"/>
      <c r="AO731" s="165"/>
      <c r="AP731" s="165"/>
      <c r="AQ731" s="165"/>
      <c r="AR731" s="165"/>
      <c r="AS731" s="165"/>
      <c r="AT731" s="165"/>
      <c r="AU731" s="165"/>
      <c r="AV731" s="165"/>
      <c r="AW731" s="165"/>
      <c r="AX731" s="165"/>
      <c r="AY731" s="165"/>
      <c r="AZ731" s="165"/>
      <c r="BA731" s="165"/>
      <c r="BB731" s="165"/>
      <c r="BC731" s="165"/>
      <c r="BD731" s="165"/>
      <c r="BE731" s="165"/>
      <c r="BF731" s="165"/>
      <c r="BG731" s="165"/>
      <c r="BH731" s="165"/>
    </row>
    <row r="732" spans="1:60" outlineLevel="1" x14ac:dyDescent="0.2">
      <c r="A732" s="204"/>
      <c r="B732" s="305" t="s">
        <v>446</v>
      </c>
      <c r="C732" s="306"/>
      <c r="D732" s="307"/>
      <c r="E732" s="308"/>
      <c r="F732" s="309"/>
      <c r="G732" s="310"/>
      <c r="H732" s="189"/>
      <c r="I732" s="189"/>
      <c r="J732" s="189"/>
      <c r="K732" s="189"/>
      <c r="L732" s="190"/>
      <c r="M732" s="207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 t="s">
        <v>194</v>
      </c>
      <c r="AF732" s="165"/>
      <c r="AG732" s="165"/>
      <c r="AH732" s="165"/>
      <c r="AI732" s="165"/>
      <c r="AJ732" s="165"/>
      <c r="AK732" s="165"/>
      <c r="AL732" s="165"/>
      <c r="AM732" s="165">
        <v>21</v>
      </c>
      <c r="AN732" s="165"/>
      <c r="AO732" s="165"/>
      <c r="AP732" s="165"/>
      <c r="AQ732" s="165"/>
      <c r="AR732" s="165"/>
      <c r="AS732" s="165"/>
      <c r="AT732" s="165"/>
      <c r="AU732" s="165"/>
      <c r="AV732" s="165"/>
      <c r="AW732" s="165"/>
      <c r="AX732" s="165"/>
      <c r="AY732" s="165"/>
      <c r="AZ732" s="165"/>
      <c r="BA732" s="165"/>
      <c r="BB732" s="165"/>
      <c r="BC732" s="165"/>
      <c r="BD732" s="165"/>
      <c r="BE732" s="165"/>
      <c r="BF732" s="165"/>
      <c r="BG732" s="165"/>
      <c r="BH732" s="165"/>
    </row>
    <row r="733" spans="1:60" outlineLevel="1" x14ac:dyDescent="0.2">
      <c r="A733" s="205">
        <v>194</v>
      </c>
      <c r="B733" s="176" t="s">
        <v>447</v>
      </c>
      <c r="C733" s="242" t="s">
        <v>1726</v>
      </c>
      <c r="D733" s="180" t="s">
        <v>243</v>
      </c>
      <c r="E733" s="184">
        <v>10.462999999999999</v>
      </c>
      <c r="F733" s="191"/>
      <c r="G733" s="189">
        <f>ROUND(E733*F733,2)</f>
        <v>0</v>
      </c>
      <c r="H733" s="189">
        <v>0</v>
      </c>
      <c r="I733" s="189">
        <f>ROUND(E733*H733,2)</f>
        <v>0</v>
      </c>
      <c r="J733" s="189">
        <v>0</v>
      </c>
      <c r="K733" s="189">
        <f>ROUND(E733*J733,2)</f>
        <v>0</v>
      </c>
      <c r="L733" s="190" t="s">
        <v>448</v>
      </c>
      <c r="M733" s="207" t="s">
        <v>193</v>
      </c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  <c r="AN733" s="165"/>
      <c r="AO733" s="165"/>
      <c r="AP733" s="165"/>
      <c r="AQ733" s="165"/>
      <c r="AR733" s="165"/>
      <c r="AS733" s="165"/>
      <c r="AT733" s="165"/>
      <c r="AU733" s="165"/>
      <c r="AV733" s="165"/>
      <c r="AW733" s="165"/>
      <c r="AX733" s="165"/>
      <c r="AY733" s="165"/>
      <c r="AZ733" s="165"/>
      <c r="BA733" s="165"/>
      <c r="BB733" s="165"/>
      <c r="BC733" s="165"/>
      <c r="BD733" s="165"/>
      <c r="BE733" s="165"/>
      <c r="BF733" s="165"/>
      <c r="BG733" s="165"/>
      <c r="BH733" s="165"/>
    </row>
    <row r="734" spans="1:60" outlineLevel="1" x14ac:dyDescent="0.2">
      <c r="A734" s="204"/>
      <c r="B734" s="177"/>
      <c r="C734" s="300"/>
      <c r="D734" s="301"/>
      <c r="E734" s="302"/>
      <c r="F734" s="303"/>
      <c r="G734" s="304"/>
      <c r="H734" s="189"/>
      <c r="I734" s="189"/>
      <c r="J734" s="189"/>
      <c r="K734" s="189"/>
      <c r="L734" s="190"/>
      <c r="M734" s="207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 t="s">
        <v>194</v>
      </c>
      <c r="AF734" s="165"/>
      <c r="AG734" s="165"/>
      <c r="AH734" s="165"/>
      <c r="AI734" s="165"/>
      <c r="AJ734" s="165"/>
      <c r="AK734" s="165"/>
      <c r="AL734" s="165"/>
      <c r="AM734" s="165">
        <v>21</v>
      </c>
      <c r="AN734" s="165"/>
      <c r="AO734" s="165"/>
      <c r="AP734" s="165"/>
      <c r="AQ734" s="165"/>
      <c r="AR734" s="165"/>
      <c r="AS734" s="165"/>
      <c r="AT734" s="165"/>
      <c r="AU734" s="165"/>
      <c r="AV734" s="165"/>
      <c r="AW734" s="165"/>
      <c r="AX734" s="165"/>
      <c r="AY734" s="165"/>
      <c r="AZ734" s="165"/>
      <c r="BA734" s="165"/>
      <c r="BB734" s="165"/>
      <c r="BC734" s="165"/>
      <c r="BD734" s="165"/>
      <c r="BE734" s="165"/>
      <c r="BF734" s="165"/>
      <c r="BG734" s="165"/>
      <c r="BH734" s="165"/>
    </row>
    <row r="735" spans="1:60" outlineLevel="1" x14ac:dyDescent="0.2">
      <c r="A735" s="203" t="s">
        <v>187</v>
      </c>
      <c r="B735" s="175" t="s">
        <v>109</v>
      </c>
      <c r="C735" s="199" t="s">
        <v>110</v>
      </c>
      <c r="D735" s="179"/>
      <c r="E735" s="183"/>
      <c r="F735" s="316">
        <f>SUM(G736:G751)</f>
        <v>0</v>
      </c>
      <c r="G735" s="317"/>
      <c r="H735" s="187"/>
      <c r="I735" s="187">
        <f>SUM(I736:I751)</f>
        <v>0.85</v>
      </c>
      <c r="J735" s="187"/>
      <c r="K735" s="187">
        <f>SUM(K736:K751)</f>
        <v>0</v>
      </c>
      <c r="L735" s="241"/>
      <c r="M735" s="206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  <c r="AK735" s="165"/>
      <c r="AL735" s="165"/>
      <c r="AM735" s="165"/>
      <c r="AN735" s="165"/>
      <c r="AO735" s="165"/>
      <c r="AP735" s="165"/>
      <c r="AQ735" s="165"/>
      <c r="AR735" s="165"/>
      <c r="AS735" s="165"/>
      <c r="AT735" s="165"/>
      <c r="AU735" s="165"/>
      <c r="AV735" s="165"/>
      <c r="AW735" s="165"/>
      <c r="AX735" s="165"/>
      <c r="AY735" s="165"/>
      <c r="AZ735" s="165"/>
      <c r="BA735" s="165"/>
      <c r="BB735" s="165"/>
      <c r="BC735" s="165"/>
      <c r="BD735" s="165"/>
      <c r="BE735" s="165"/>
      <c r="BF735" s="165"/>
      <c r="BG735" s="165"/>
      <c r="BH735" s="165"/>
    </row>
    <row r="736" spans="1:60" outlineLevel="1" x14ac:dyDescent="0.2">
      <c r="A736" s="204"/>
      <c r="B736" s="318" t="s">
        <v>449</v>
      </c>
      <c r="C736" s="319"/>
      <c r="D736" s="320"/>
      <c r="E736" s="321"/>
      <c r="F736" s="322"/>
      <c r="G736" s="323"/>
      <c r="H736" s="189"/>
      <c r="I736" s="189"/>
      <c r="J736" s="189"/>
      <c r="K736" s="189"/>
      <c r="L736" s="190"/>
      <c r="M736" s="207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 t="s">
        <v>194</v>
      </c>
      <c r="AF736" s="165"/>
      <c r="AG736" s="165"/>
      <c r="AH736" s="165"/>
      <c r="AI736" s="165"/>
      <c r="AJ736" s="165"/>
      <c r="AK736" s="165"/>
      <c r="AL736" s="165"/>
      <c r="AM736" s="165">
        <v>21</v>
      </c>
      <c r="AN736" s="165"/>
      <c r="AO736" s="165"/>
      <c r="AP736" s="165"/>
      <c r="AQ736" s="165"/>
      <c r="AR736" s="165"/>
      <c r="AS736" s="165"/>
      <c r="AT736" s="165"/>
      <c r="AU736" s="165"/>
      <c r="AV736" s="165"/>
      <c r="AW736" s="165"/>
      <c r="AX736" s="165"/>
      <c r="AY736" s="165"/>
      <c r="AZ736" s="165"/>
      <c r="BA736" s="165"/>
      <c r="BB736" s="165"/>
      <c r="BC736" s="165"/>
      <c r="BD736" s="165"/>
      <c r="BE736" s="165"/>
      <c r="BF736" s="165"/>
      <c r="BG736" s="165"/>
      <c r="BH736" s="165"/>
    </row>
    <row r="737" spans="1:60" outlineLevel="1" x14ac:dyDescent="0.2">
      <c r="A737" s="205">
        <v>195</v>
      </c>
      <c r="B737" s="176" t="s">
        <v>450</v>
      </c>
      <c r="C737" s="242" t="s">
        <v>1727</v>
      </c>
      <c r="D737" s="180" t="s">
        <v>214</v>
      </c>
      <c r="E737" s="184">
        <v>55</v>
      </c>
      <c r="F737" s="191"/>
      <c r="G737" s="189">
        <f>ROUND(E737*F737,2)</f>
        <v>0</v>
      </c>
      <c r="H737" s="189">
        <v>1.58E-3</v>
      </c>
      <c r="I737" s="189">
        <f>ROUND(E737*H737,2)</f>
        <v>0.09</v>
      </c>
      <c r="J737" s="189">
        <v>0</v>
      </c>
      <c r="K737" s="189">
        <f>ROUND(E737*J737,2)</f>
        <v>0</v>
      </c>
      <c r="L737" s="190" t="s">
        <v>451</v>
      </c>
      <c r="M737" s="207" t="s">
        <v>193</v>
      </c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  <c r="AK737" s="165"/>
      <c r="AL737" s="165"/>
      <c r="AM737" s="165"/>
      <c r="AN737" s="165"/>
      <c r="AO737" s="165"/>
      <c r="AP737" s="165"/>
      <c r="AQ737" s="165"/>
      <c r="AR737" s="165"/>
      <c r="AS737" s="165"/>
      <c r="AT737" s="165"/>
      <c r="AU737" s="165"/>
      <c r="AV737" s="165"/>
      <c r="AW737" s="165"/>
      <c r="AX737" s="165"/>
      <c r="AY737" s="165"/>
      <c r="AZ737" s="165"/>
      <c r="BA737" s="165"/>
      <c r="BB737" s="165"/>
      <c r="BC737" s="165"/>
      <c r="BD737" s="165"/>
      <c r="BE737" s="165"/>
      <c r="BF737" s="165"/>
      <c r="BG737" s="165"/>
      <c r="BH737" s="165"/>
    </row>
    <row r="738" spans="1:60" outlineLevel="1" x14ac:dyDescent="0.2">
      <c r="A738" s="204"/>
      <c r="B738" s="177"/>
      <c r="C738" s="300"/>
      <c r="D738" s="301"/>
      <c r="E738" s="302"/>
      <c r="F738" s="303"/>
      <c r="G738" s="304"/>
      <c r="H738" s="189"/>
      <c r="I738" s="189"/>
      <c r="J738" s="189"/>
      <c r="K738" s="189"/>
      <c r="L738" s="190"/>
      <c r="M738" s="207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 t="s">
        <v>194</v>
      </c>
      <c r="AF738" s="165"/>
      <c r="AG738" s="165"/>
      <c r="AH738" s="165"/>
      <c r="AI738" s="165"/>
      <c r="AJ738" s="165"/>
      <c r="AK738" s="165"/>
      <c r="AL738" s="165"/>
      <c r="AM738" s="165">
        <v>21</v>
      </c>
      <c r="AN738" s="165"/>
      <c r="AO738" s="165"/>
      <c r="AP738" s="165"/>
      <c r="AQ738" s="165"/>
      <c r="AR738" s="165"/>
      <c r="AS738" s="165"/>
      <c r="AT738" s="165"/>
      <c r="AU738" s="165"/>
      <c r="AV738" s="165"/>
      <c r="AW738" s="165"/>
      <c r="AX738" s="165"/>
      <c r="AY738" s="165"/>
      <c r="AZ738" s="165"/>
      <c r="BA738" s="165"/>
      <c r="BB738" s="165"/>
      <c r="BC738" s="165"/>
      <c r="BD738" s="165"/>
      <c r="BE738" s="165"/>
      <c r="BF738" s="165"/>
      <c r="BG738" s="165"/>
      <c r="BH738" s="165"/>
    </row>
    <row r="739" spans="1:60" outlineLevel="1" x14ac:dyDescent="0.2">
      <c r="A739" s="205">
        <v>196</v>
      </c>
      <c r="B739" s="176" t="s">
        <v>450</v>
      </c>
      <c r="C739" s="242" t="s">
        <v>1728</v>
      </c>
      <c r="D739" s="180" t="s">
        <v>214</v>
      </c>
      <c r="E739" s="184">
        <v>150</v>
      </c>
      <c r="F739" s="191"/>
      <c r="G739" s="189">
        <f>ROUND(E739*F739,2)</f>
        <v>0</v>
      </c>
      <c r="H739" s="189">
        <v>1.58E-3</v>
      </c>
      <c r="I739" s="189">
        <f>ROUND(E739*H739,2)</f>
        <v>0.24</v>
      </c>
      <c r="J739" s="189">
        <v>0</v>
      </c>
      <c r="K739" s="189">
        <f>ROUND(E739*J739,2)</f>
        <v>0</v>
      </c>
      <c r="L739" s="190" t="s">
        <v>451</v>
      </c>
      <c r="M739" s="207" t="s">
        <v>193</v>
      </c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  <c r="AK739" s="165"/>
      <c r="AL739" s="165"/>
      <c r="AM739" s="165"/>
      <c r="AN739" s="165"/>
      <c r="AO739" s="165"/>
      <c r="AP739" s="165"/>
      <c r="AQ739" s="165"/>
      <c r="AR739" s="165"/>
      <c r="AS739" s="165"/>
      <c r="AT739" s="165"/>
      <c r="AU739" s="165"/>
      <c r="AV739" s="165"/>
      <c r="AW739" s="165"/>
      <c r="AX739" s="165"/>
      <c r="AY739" s="165"/>
      <c r="AZ739" s="165"/>
      <c r="BA739" s="165"/>
      <c r="BB739" s="165"/>
      <c r="BC739" s="165"/>
      <c r="BD739" s="165"/>
      <c r="BE739" s="165"/>
      <c r="BF739" s="165"/>
      <c r="BG739" s="165"/>
      <c r="BH739" s="165"/>
    </row>
    <row r="740" spans="1:60" outlineLevel="1" x14ac:dyDescent="0.2">
      <c r="A740" s="204"/>
      <c r="B740" s="177"/>
      <c r="C740" s="300"/>
      <c r="D740" s="301"/>
      <c r="E740" s="302"/>
      <c r="F740" s="303"/>
      <c r="G740" s="304"/>
      <c r="H740" s="189"/>
      <c r="I740" s="189"/>
      <c r="J740" s="189"/>
      <c r="K740" s="189"/>
      <c r="L740" s="190"/>
      <c r="M740" s="207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 t="s">
        <v>194</v>
      </c>
      <c r="AF740" s="165"/>
      <c r="AG740" s="165"/>
      <c r="AH740" s="165"/>
      <c r="AI740" s="165"/>
      <c r="AJ740" s="165"/>
      <c r="AK740" s="165"/>
      <c r="AL740" s="165"/>
      <c r="AM740" s="165">
        <v>21</v>
      </c>
      <c r="AN740" s="165"/>
      <c r="AO740" s="165"/>
      <c r="AP740" s="165"/>
      <c r="AQ740" s="165"/>
      <c r="AR740" s="165"/>
      <c r="AS740" s="165"/>
      <c r="AT740" s="165"/>
      <c r="AU740" s="165"/>
      <c r="AV740" s="165"/>
      <c r="AW740" s="165"/>
      <c r="AX740" s="165"/>
      <c r="AY740" s="165"/>
      <c r="AZ740" s="165"/>
      <c r="BA740" s="165"/>
      <c r="BB740" s="165"/>
      <c r="BC740" s="165"/>
      <c r="BD740" s="165"/>
      <c r="BE740" s="165"/>
      <c r="BF740" s="165"/>
      <c r="BG740" s="165"/>
      <c r="BH740" s="165"/>
    </row>
    <row r="741" spans="1:60" outlineLevel="1" x14ac:dyDescent="0.2">
      <c r="A741" s="205">
        <v>197</v>
      </c>
      <c r="B741" s="176" t="s">
        <v>450</v>
      </c>
      <c r="C741" s="242" t="s">
        <v>1729</v>
      </c>
      <c r="D741" s="180" t="s">
        <v>214</v>
      </c>
      <c r="E741" s="184">
        <v>150</v>
      </c>
      <c r="F741" s="191"/>
      <c r="G741" s="189">
        <f>ROUND(E741*F741,2)</f>
        <v>0</v>
      </c>
      <c r="H741" s="189">
        <v>1.58E-3</v>
      </c>
      <c r="I741" s="189">
        <f>ROUND(E741*H741,2)</f>
        <v>0.24</v>
      </c>
      <c r="J741" s="189">
        <v>0</v>
      </c>
      <c r="K741" s="189">
        <f>ROUND(E741*J741,2)</f>
        <v>0</v>
      </c>
      <c r="L741" s="190" t="s">
        <v>451</v>
      </c>
      <c r="M741" s="207" t="s">
        <v>193</v>
      </c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  <c r="AK741" s="165"/>
      <c r="AL741" s="165"/>
      <c r="AM741" s="165"/>
      <c r="AN741" s="165"/>
      <c r="AO741" s="165"/>
      <c r="AP741" s="165"/>
      <c r="AQ741" s="165"/>
      <c r="AR741" s="165"/>
      <c r="AS741" s="165"/>
      <c r="AT741" s="165"/>
      <c r="AU741" s="165"/>
      <c r="AV741" s="165"/>
      <c r="AW741" s="165"/>
      <c r="AX741" s="165"/>
      <c r="AY741" s="165"/>
      <c r="AZ741" s="165"/>
      <c r="BA741" s="165"/>
      <c r="BB741" s="165"/>
      <c r="BC741" s="165"/>
      <c r="BD741" s="165"/>
      <c r="BE741" s="165"/>
      <c r="BF741" s="165"/>
      <c r="BG741" s="165"/>
      <c r="BH741" s="165"/>
    </row>
    <row r="742" spans="1:60" outlineLevel="1" x14ac:dyDescent="0.2">
      <c r="A742" s="204"/>
      <c r="B742" s="177"/>
      <c r="C742" s="300"/>
      <c r="D742" s="301"/>
      <c r="E742" s="302"/>
      <c r="F742" s="303"/>
      <c r="G742" s="304"/>
      <c r="H742" s="189"/>
      <c r="I742" s="189"/>
      <c r="J742" s="189"/>
      <c r="K742" s="189"/>
      <c r="L742" s="190"/>
      <c r="M742" s="207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>
        <v>0</v>
      </c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  <c r="AN742" s="165"/>
      <c r="AO742" s="165"/>
      <c r="AP742" s="165"/>
      <c r="AQ742" s="165"/>
      <c r="AR742" s="165"/>
      <c r="AS742" s="165"/>
      <c r="AT742" s="165"/>
      <c r="AU742" s="165"/>
      <c r="AV742" s="165"/>
      <c r="AW742" s="165"/>
      <c r="AX742" s="165"/>
      <c r="AY742" s="165"/>
      <c r="AZ742" s="165"/>
      <c r="BA742" s="165"/>
      <c r="BB742" s="165"/>
      <c r="BC742" s="165"/>
      <c r="BD742" s="165"/>
      <c r="BE742" s="165"/>
      <c r="BF742" s="165"/>
      <c r="BG742" s="165"/>
      <c r="BH742" s="165"/>
    </row>
    <row r="743" spans="1:60" outlineLevel="1" x14ac:dyDescent="0.2">
      <c r="A743" s="205">
        <v>198</v>
      </c>
      <c r="B743" s="176" t="s">
        <v>450</v>
      </c>
      <c r="C743" s="242" t="s">
        <v>1730</v>
      </c>
      <c r="D743" s="180" t="s">
        <v>214</v>
      </c>
      <c r="E743" s="184">
        <v>150</v>
      </c>
      <c r="F743" s="191"/>
      <c r="G743" s="189">
        <f>ROUND(E743*F743,2)</f>
        <v>0</v>
      </c>
      <c r="H743" s="189">
        <v>1.58E-3</v>
      </c>
      <c r="I743" s="189">
        <f>ROUND(E743*H743,2)</f>
        <v>0.24</v>
      </c>
      <c r="J743" s="189">
        <v>0</v>
      </c>
      <c r="K743" s="189">
        <f>ROUND(E743*J743,2)</f>
        <v>0</v>
      </c>
      <c r="L743" s="190" t="s">
        <v>451</v>
      </c>
      <c r="M743" s="207" t="s">
        <v>193</v>
      </c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 t="s">
        <v>194</v>
      </c>
      <c r="AF743" s="165"/>
      <c r="AG743" s="165"/>
      <c r="AH743" s="165"/>
      <c r="AI743" s="165"/>
      <c r="AJ743" s="165"/>
      <c r="AK743" s="165"/>
      <c r="AL743" s="165"/>
      <c r="AM743" s="165">
        <v>21</v>
      </c>
      <c r="AN743" s="165"/>
      <c r="AO743" s="165"/>
      <c r="AP743" s="165"/>
      <c r="AQ743" s="165"/>
      <c r="AR743" s="165"/>
      <c r="AS743" s="165"/>
      <c r="AT743" s="165"/>
      <c r="AU743" s="165"/>
      <c r="AV743" s="165"/>
      <c r="AW743" s="165"/>
      <c r="AX743" s="165"/>
      <c r="AY743" s="165"/>
      <c r="AZ743" s="165"/>
      <c r="BA743" s="165"/>
      <c r="BB743" s="165"/>
      <c r="BC743" s="165"/>
      <c r="BD743" s="165"/>
      <c r="BE743" s="165"/>
      <c r="BF743" s="165"/>
      <c r="BG743" s="165"/>
      <c r="BH743" s="165"/>
    </row>
    <row r="744" spans="1:60" outlineLevel="1" x14ac:dyDescent="0.2">
      <c r="A744" s="204"/>
      <c r="B744" s="177"/>
      <c r="C744" s="300"/>
      <c r="D744" s="301"/>
      <c r="E744" s="302"/>
      <c r="F744" s="303"/>
      <c r="G744" s="304"/>
      <c r="H744" s="189"/>
      <c r="I744" s="189"/>
      <c r="J744" s="189"/>
      <c r="K744" s="189"/>
      <c r="L744" s="190"/>
      <c r="M744" s="207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165"/>
      <c r="AR744" s="165"/>
      <c r="AS744" s="165"/>
      <c r="AT744" s="165"/>
      <c r="AU744" s="165"/>
      <c r="AV744" s="165"/>
      <c r="AW744" s="165"/>
      <c r="AX744" s="165"/>
      <c r="AY744" s="165"/>
      <c r="AZ744" s="165"/>
      <c r="BA744" s="165"/>
      <c r="BB744" s="165"/>
      <c r="BC744" s="165"/>
      <c r="BD744" s="165"/>
      <c r="BE744" s="165"/>
      <c r="BF744" s="165"/>
      <c r="BG744" s="165"/>
      <c r="BH744" s="165"/>
    </row>
    <row r="745" spans="1:60" outlineLevel="1" x14ac:dyDescent="0.2">
      <c r="A745" s="205">
        <v>199</v>
      </c>
      <c r="B745" s="176" t="s">
        <v>450</v>
      </c>
      <c r="C745" s="242" t="s">
        <v>1731</v>
      </c>
      <c r="D745" s="180" t="s">
        <v>214</v>
      </c>
      <c r="E745" s="184">
        <v>25</v>
      </c>
      <c r="F745" s="191"/>
      <c r="G745" s="189">
        <f>ROUND(E745*F745,2)</f>
        <v>0</v>
      </c>
      <c r="H745" s="189">
        <v>1.58E-3</v>
      </c>
      <c r="I745" s="189">
        <f>ROUND(E745*H745,2)</f>
        <v>0.04</v>
      </c>
      <c r="J745" s="189">
        <v>0</v>
      </c>
      <c r="K745" s="189">
        <f>ROUND(E745*J745,2)</f>
        <v>0</v>
      </c>
      <c r="L745" s="190" t="s">
        <v>451</v>
      </c>
      <c r="M745" s="207" t="s">
        <v>193</v>
      </c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 t="s">
        <v>194</v>
      </c>
      <c r="AF745" s="165"/>
      <c r="AG745" s="165"/>
      <c r="AH745" s="165"/>
      <c r="AI745" s="165"/>
      <c r="AJ745" s="165"/>
      <c r="AK745" s="165"/>
      <c r="AL745" s="165"/>
      <c r="AM745" s="165">
        <v>21</v>
      </c>
      <c r="AN745" s="165"/>
      <c r="AO745" s="165"/>
      <c r="AP745" s="165"/>
      <c r="AQ745" s="165"/>
      <c r="AR745" s="165"/>
      <c r="AS745" s="165"/>
      <c r="AT745" s="165"/>
      <c r="AU745" s="165"/>
      <c r="AV745" s="165"/>
      <c r="AW745" s="165"/>
      <c r="AX745" s="165"/>
      <c r="AY745" s="165"/>
      <c r="AZ745" s="165"/>
      <c r="BA745" s="165"/>
      <c r="BB745" s="165"/>
      <c r="BC745" s="165"/>
      <c r="BD745" s="165"/>
      <c r="BE745" s="165"/>
      <c r="BF745" s="165"/>
      <c r="BG745" s="165"/>
      <c r="BH745" s="165"/>
    </row>
    <row r="746" spans="1:60" outlineLevel="1" x14ac:dyDescent="0.2">
      <c r="A746" s="204"/>
      <c r="B746" s="177"/>
      <c r="C746" s="300"/>
      <c r="D746" s="301"/>
      <c r="E746" s="302"/>
      <c r="F746" s="303"/>
      <c r="G746" s="304"/>
      <c r="H746" s="189"/>
      <c r="I746" s="189"/>
      <c r="J746" s="189"/>
      <c r="K746" s="189"/>
      <c r="L746" s="190"/>
      <c r="M746" s="207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  <c r="AK746" s="165"/>
      <c r="AL746" s="165"/>
      <c r="AM746" s="165"/>
      <c r="AN746" s="165"/>
      <c r="AO746" s="165"/>
      <c r="AP746" s="165"/>
      <c r="AQ746" s="165"/>
      <c r="AR746" s="165"/>
      <c r="AS746" s="165"/>
      <c r="AT746" s="165"/>
      <c r="AU746" s="165"/>
      <c r="AV746" s="165"/>
      <c r="AW746" s="165"/>
      <c r="AX746" s="165"/>
      <c r="AY746" s="165"/>
      <c r="AZ746" s="165"/>
      <c r="BA746" s="165"/>
      <c r="BB746" s="165"/>
      <c r="BC746" s="165"/>
      <c r="BD746" s="165"/>
      <c r="BE746" s="165"/>
      <c r="BF746" s="165"/>
      <c r="BG746" s="165"/>
      <c r="BH746" s="165"/>
    </row>
    <row r="747" spans="1:60" x14ac:dyDescent="0.2">
      <c r="A747" s="204"/>
      <c r="B747" s="305" t="s">
        <v>452</v>
      </c>
      <c r="C747" s="306"/>
      <c r="D747" s="307"/>
      <c r="E747" s="308"/>
      <c r="F747" s="309"/>
      <c r="G747" s="310"/>
      <c r="H747" s="189"/>
      <c r="I747" s="189"/>
      <c r="J747" s="189"/>
      <c r="K747" s="189"/>
      <c r="L747" s="190"/>
      <c r="M747" s="207"/>
      <c r="AE747" t="s">
        <v>188</v>
      </c>
    </row>
    <row r="748" spans="1:60" outlineLevel="1" x14ac:dyDescent="0.2">
      <c r="A748" s="205">
        <v>200</v>
      </c>
      <c r="B748" s="176" t="s">
        <v>453</v>
      </c>
      <c r="C748" s="242" t="s">
        <v>1732</v>
      </c>
      <c r="D748" s="180" t="s">
        <v>243</v>
      </c>
      <c r="E748" s="184">
        <v>0.83740000000000003</v>
      </c>
      <c r="F748" s="191"/>
      <c r="G748" s="189">
        <f>ROUND(E748*F748,2)</f>
        <v>0</v>
      </c>
      <c r="H748" s="189">
        <v>0</v>
      </c>
      <c r="I748" s="189">
        <f>ROUND(E748*H748,2)</f>
        <v>0</v>
      </c>
      <c r="J748" s="189">
        <v>0</v>
      </c>
      <c r="K748" s="189">
        <f>ROUND(E748*J748,2)</f>
        <v>0</v>
      </c>
      <c r="L748" s="190" t="s">
        <v>451</v>
      </c>
      <c r="M748" s="207" t="s">
        <v>193</v>
      </c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>
        <v>0</v>
      </c>
      <c r="AD748" s="165"/>
      <c r="AE748" s="165"/>
      <c r="AF748" s="165"/>
      <c r="AG748" s="165"/>
      <c r="AH748" s="165"/>
      <c r="AI748" s="165"/>
      <c r="AJ748" s="165"/>
      <c r="AK748" s="165"/>
      <c r="AL748" s="165"/>
      <c r="AM748" s="165"/>
      <c r="AN748" s="165"/>
      <c r="AO748" s="165"/>
      <c r="AP748" s="165"/>
      <c r="AQ748" s="165"/>
      <c r="AR748" s="165"/>
      <c r="AS748" s="165"/>
      <c r="AT748" s="165"/>
      <c r="AU748" s="165"/>
      <c r="AV748" s="165"/>
      <c r="AW748" s="165"/>
      <c r="AX748" s="165"/>
      <c r="AY748" s="165"/>
      <c r="AZ748" s="165"/>
      <c r="BA748" s="165"/>
      <c r="BB748" s="165"/>
      <c r="BC748" s="165"/>
      <c r="BD748" s="165"/>
      <c r="BE748" s="165"/>
      <c r="BF748" s="165"/>
      <c r="BG748" s="165"/>
      <c r="BH748" s="165"/>
    </row>
    <row r="749" spans="1:60" outlineLevel="1" x14ac:dyDescent="0.2">
      <c r="A749" s="204"/>
      <c r="B749" s="177"/>
      <c r="C749" s="300"/>
      <c r="D749" s="301"/>
      <c r="E749" s="302"/>
      <c r="F749" s="303"/>
      <c r="G749" s="304"/>
      <c r="H749" s="189"/>
      <c r="I749" s="189"/>
      <c r="J749" s="189"/>
      <c r="K749" s="189"/>
      <c r="L749" s="190"/>
      <c r="M749" s="207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>
        <v>1</v>
      </c>
      <c r="AD749" s="165"/>
      <c r="AE749" s="165"/>
      <c r="AF749" s="165"/>
      <c r="AG749" s="165"/>
      <c r="AH749" s="165"/>
      <c r="AI749" s="165"/>
      <c r="AJ749" s="165"/>
      <c r="AK749" s="165"/>
      <c r="AL749" s="165"/>
      <c r="AM749" s="165"/>
      <c r="AN749" s="165"/>
      <c r="AO749" s="165"/>
      <c r="AP749" s="165"/>
      <c r="AQ749" s="165"/>
      <c r="AR749" s="165"/>
      <c r="AS749" s="165"/>
      <c r="AT749" s="165"/>
      <c r="AU749" s="165"/>
      <c r="AV749" s="165"/>
      <c r="AW749" s="165"/>
      <c r="AX749" s="165"/>
      <c r="AY749" s="165"/>
      <c r="AZ749" s="165"/>
      <c r="BA749" s="165"/>
      <c r="BB749" s="165"/>
      <c r="BC749" s="165"/>
      <c r="BD749" s="165"/>
      <c r="BE749" s="165"/>
      <c r="BF749" s="165"/>
      <c r="BG749" s="165"/>
      <c r="BH749" s="165"/>
    </row>
    <row r="750" spans="1:60" outlineLevel="1" x14ac:dyDescent="0.2">
      <c r="A750" s="205">
        <v>201</v>
      </c>
      <c r="B750" s="176" t="s">
        <v>453</v>
      </c>
      <c r="C750" s="242" t="s">
        <v>1733</v>
      </c>
      <c r="D750" s="180" t="s">
        <v>243</v>
      </c>
      <c r="E750" s="184">
        <v>0.83740000000000003</v>
      </c>
      <c r="F750" s="191"/>
      <c r="G750" s="189">
        <f>ROUND(E750*F750,2)</f>
        <v>0</v>
      </c>
      <c r="H750" s="189">
        <v>0</v>
      </c>
      <c r="I750" s="189">
        <f>ROUND(E750*H750,2)</f>
        <v>0</v>
      </c>
      <c r="J750" s="189">
        <v>0</v>
      </c>
      <c r="K750" s="189">
        <f>ROUND(E750*J750,2)</f>
        <v>0</v>
      </c>
      <c r="L750" s="190" t="s">
        <v>451</v>
      </c>
      <c r="M750" s="207" t="s">
        <v>193</v>
      </c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 t="s">
        <v>194</v>
      </c>
      <c r="AF750" s="165"/>
      <c r="AG750" s="165"/>
      <c r="AH750" s="165"/>
      <c r="AI750" s="165"/>
      <c r="AJ750" s="165"/>
      <c r="AK750" s="165"/>
      <c r="AL750" s="165"/>
      <c r="AM750" s="165">
        <v>21</v>
      </c>
      <c r="AN750" s="165"/>
      <c r="AO750" s="165"/>
      <c r="AP750" s="165"/>
      <c r="AQ750" s="165"/>
      <c r="AR750" s="165"/>
      <c r="AS750" s="165"/>
      <c r="AT750" s="165"/>
      <c r="AU750" s="165"/>
      <c r="AV750" s="165"/>
      <c r="AW750" s="165"/>
      <c r="AX750" s="165"/>
      <c r="AY750" s="165"/>
      <c r="AZ750" s="165"/>
      <c r="BA750" s="165"/>
      <c r="BB750" s="165"/>
      <c r="BC750" s="165"/>
      <c r="BD750" s="165"/>
      <c r="BE750" s="165"/>
      <c r="BF750" s="165"/>
      <c r="BG750" s="165"/>
      <c r="BH750" s="165"/>
    </row>
    <row r="751" spans="1:60" outlineLevel="1" x14ac:dyDescent="0.2">
      <c r="A751" s="204"/>
      <c r="B751" s="177"/>
      <c r="C751" s="300"/>
      <c r="D751" s="301"/>
      <c r="E751" s="302"/>
      <c r="F751" s="303"/>
      <c r="G751" s="304"/>
      <c r="H751" s="189"/>
      <c r="I751" s="189"/>
      <c r="J751" s="189"/>
      <c r="K751" s="189"/>
      <c r="L751" s="190"/>
      <c r="M751" s="207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  <c r="AN751" s="165"/>
      <c r="AO751" s="165"/>
      <c r="AP751" s="165"/>
      <c r="AQ751" s="165"/>
      <c r="AR751" s="165"/>
      <c r="AS751" s="165"/>
      <c r="AT751" s="165"/>
      <c r="AU751" s="165"/>
      <c r="AV751" s="165"/>
      <c r="AW751" s="165"/>
      <c r="AX751" s="165"/>
      <c r="AY751" s="165"/>
      <c r="AZ751" s="165"/>
      <c r="BA751" s="165"/>
      <c r="BB751" s="165"/>
      <c r="BC751" s="165"/>
      <c r="BD751" s="165"/>
      <c r="BE751" s="165"/>
      <c r="BF751" s="165"/>
      <c r="BG751" s="165"/>
      <c r="BH751" s="165"/>
    </row>
    <row r="752" spans="1:60" outlineLevel="1" x14ac:dyDescent="0.2">
      <c r="A752" s="203" t="s">
        <v>187</v>
      </c>
      <c r="B752" s="175" t="s">
        <v>111</v>
      </c>
      <c r="C752" s="199" t="s">
        <v>112</v>
      </c>
      <c r="D752" s="179"/>
      <c r="E752" s="183"/>
      <c r="F752" s="316">
        <f>SUM(G753:G988)</f>
        <v>0</v>
      </c>
      <c r="G752" s="317"/>
      <c r="H752" s="187"/>
      <c r="I752" s="187">
        <f>SUM(I753:I988)</f>
        <v>0.87000000000000011</v>
      </c>
      <c r="J752" s="187"/>
      <c r="K752" s="187">
        <f>SUM(K753:K988)</f>
        <v>0</v>
      </c>
      <c r="L752" s="241"/>
      <c r="M752" s="206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>
        <v>0</v>
      </c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165"/>
      <c r="AR752" s="165"/>
      <c r="AS752" s="165"/>
      <c r="AT752" s="165"/>
      <c r="AU752" s="165"/>
      <c r="AV752" s="165"/>
      <c r="AW752" s="165"/>
      <c r="AX752" s="165"/>
      <c r="AY752" s="165"/>
      <c r="AZ752" s="165"/>
      <c r="BA752" s="165"/>
      <c r="BB752" s="165"/>
      <c r="BC752" s="165"/>
      <c r="BD752" s="165"/>
      <c r="BE752" s="165"/>
      <c r="BF752" s="165"/>
      <c r="BG752" s="165"/>
      <c r="BH752" s="165"/>
    </row>
    <row r="753" spans="1:60" outlineLevel="1" x14ac:dyDescent="0.2">
      <c r="A753" s="204"/>
      <c r="B753" s="318" t="s">
        <v>454</v>
      </c>
      <c r="C753" s="319"/>
      <c r="D753" s="320"/>
      <c r="E753" s="321"/>
      <c r="F753" s="322"/>
      <c r="G753" s="323"/>
      <c r="H753" s="189"/>
      <c r="I753" s="189"/>
      <c r="J753" s="189"/>
      <c r="K753" s="189"/>
      <c r="L753" s="190"/>
      <c r="M753" s="207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 t="s">
        <v>198</v>
      </c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  <c r="AQ753" s="165"/>
      <c r="AR753" s="165"/>
      <c r="AS753" s="165"/>
      <c r="AT753" s="165"/>
      <c r="AU753" s="165"/>
      <c r="AV753" s="165"/>
      <c r="AW753" s="165"/>
      <c r="AX753" s="165"/>
      <c r="AY753" s="165"/>
      <c r="AZ753" s="165"/>
      <c r="BA753" s="165"/>
      <c r="BB753" s="165"/>
      <c r="BC753" s="165"/>
      <c r="BD753" s="165"/>
      <c r="BE753" s="165"/>
      <c r="BF753" s="165"/>
      <c r="BG753" s="165"/>
      <c r="BH753" s="165"/>
    </row>
    <row r="754" spans="1:60" outlineLevel="1" x14ac:dyDescent="0.2">
      <c r="A754" s="204"/>
      <c r="B754" s="305" t="s">
        <v>455</v>
      </c>
      <c r="C754" s="306"/>
      <c r="D754" s="307"/>
      <c r="E754" s="308"/>
      <c r="F754" s="309"/>
      <c r="G754" s="310"/>
      <c r="H754" s="189"/>
      <c r="I754" s="189"/>
      <c r="J754" s="189"/>
      <c r="K754" s="189"/>
      <c r="L754" s="190"/>
      <c r="M754" s="207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 t="s">
        <v>194</v>
      </c>
      <c r="AF754" s="165"/>
      <c r="AG754" s="165"/>
      <c r="AH754" s="165"/>
      <c r="AI754" s="165"/>
      <c r="AJ754" s="165"/>
      <c r="AK754" s="165"/>
      <c r="AL754" s="165"/>
      <c r="AM754" s="165">
        <v>21</v>
      </c>
      <c r="AN754" s="165"/>
      <c r="AO754" s="165"/>
      <c r="AP754" s="165"/>
      <c r="AQ754" s="165"/>
      <c r="AR754" s="165"/>
      <c r="AS754" s="165"/>
      <c r="AT754" s="165"/>
      <c r="AU754" s="165"/>
      <c r="AV754" s="165"/>
      <c r="AW754" s="165"/>
      <c r="AX754" s="165"/>
      <c r="AY754" s="165"/>
      <c r="AZ754" s="165"/>
      <c r="BA754" s="165"/>
      <c r="BB754" s="165"/>
      <c r="BC754" s="165"/>
      <c r="BD754" s="165"/>
      <c r="BE754" s="165"/>
      <c r="BF754" s="165"/>
      <c r="BG754" s="165"/>
      <c r="BH754" s="165"/>
    </row>
    <row r="755" spans="1:60" outlineLevel="1" x14ac:dyDescent="0.2">
      <c r="A755" s="205">
        <v>202</v>
      </c>
      <c r="B755" s="176" t="s">
        <v>456</v>
      </c>
      <c r="C755" s="242" t="s">
        <v>1734</v>
      </c>
      <c r="D755" s="180" t="s">
        <v>214</v>
      </c>
      <c r="E755" s="184">
        <v>20.79</v>
      </c>
      <c r="F755" s="191"/>
      <c r="G755" s="189">
        <f>ROUND(E755*F755,2)</f>
        <v>0</v>
      </c>
      <c r="H755" s="189">
        <v>1.17E-3</v>
      </c>
      <c r="I755" s="189">
        <f>ROUND(E755*H755,2)</f>
        <v>0.02</v>
      </c>
      <c r="J755" s="189">
        <v>0</v>
      </c>
      <c r="K755" s="189">
        <f>ROUND(E755*J755,2)</f>
        <v>0</v>
      </c>
      <c r="L755" s="190" t="s">
        <v>429</v>
      </c>
      <c r="M755" s="207" t="s">
        <v>193</v>
      </c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  <c r="AQ755" s="165"/>
      <c r="AR755" s="165"/>
      <c r="AS755" s="165"/>
      <c r="AT755" s="165"/>
      <c r="AU755" s="165"/>
      <c r="AV755" s="165"/>
      <c r="AW755" s="165"/>
      <c r="AX755" s="165"/>
      <c r="AY755" s="165"/>
      <c r="AZ755" s="165"/>
      <c r="BA755" s="165"/>
      <c r="BB755" s="165"/>
      <c r="BC755" s="165"/>
      <c r="BD755" s="165"/>
      <c r="BE755" s="165"/>
      <c r="BF755" s="165"/>
      <c r="BG755" s="165"/>
      <c r="BH755" s="165"/>
    </row>
    <row r="756" spans="1:60" outlineLevel="1" x14ac:dyDescent="0.2">
      <c r="A756" s="204"/>
      <c r="B756" s="177"/>
      <c r="C756" s="300"/>
      <c r="D756" s="301"/>
      <c r="E756" s="302"/>
      <c r="F756" s="303"/>
      <c r="G756" s="304"/>
      <c r="H756" s="189"/>
      <c r="I756" s="189"/>
      <c r="J756" s="189"/>
      <c r="K756" s="189"/>
      <c r="L756" s="190"/>
      <c r="M756" s="207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>
        <v>0</v>
      </c>
      <c r="AD756" s="165"/>
      <c r="AE756" s="165"/>
      <c r="AF756" s="165"/>
      <c r="AG756" s="165"/>
      <c r="AH756" s="165"/>
      <c r="AI756" s="165"/>
      <c r="AJ756" s="165"/>
      <c r="AK756" s="165"/>
      <c r="AL756" s="165"/>
      <c r="AM756" s="165"/>
      <c r="AN756" s="165"/>
      <c r="AO756" s="165"/>
      <c r="AP756" s="165"/>
      <c r="AQ756" s="165"/>
      <c r="AR756" s="165"/>
      <c r="AS756" s="165"/>
      <c r="AT756" s="165"/>
      <c r="AU756" s="165"/>
      <c r="AV756" s="165"/>
      <c r="AW756" s="165"/>
      <c r="AX756" s="165"/>
      <c r="AY756" s="165"/>
      <c r="AZ756" s="165"/>
      <c r="BA756" s="165"/>
      <c r="BB756" s="165"/>
      <c r="BC756" s="165"/>
      <c r="BD756" s="165"/>
      <c r="BE756" s="165"/>
      <c r="BF756" s="165"/>
      <c r="BG756" s="165"/>
      <c r="BH756" s="165"/>
    </row>
    <row r="757" spans="1:60" outlineLevel="1" x14ac:dyDescent="0.2">
      <c r="A757" s="204"/>
      <c r="B757" s="305" t="s">
        <v>457</v>
      </c>
      <c r="C757" s="306"/>
      <c r="D757" s="307"/>
      <c r="E757" s="308"/>
      <c r="F757" s="309"/>
      <c r="G757" s="310"/>
      <c r="H757" s="189"/>
      <c r="I757" s="189"/>
      <c r="J757" s="189"/>
      <c r="K757" s="189"/>
      <c r="L757" s="190"/>
      <c r="M757" s="207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>
        <v>1</v>
      </c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65"/>
      <c r="AN757" s="165"/>
      <c r="AO757" s="165"/>
      <c r="AP757" s="165"/>
      <c r="AQ757" s="165"/>
      <c r="AR757" s="165"/>
      <c r="AS757" s="165"/>
      <c r="AT757" s="165"/>
      <c r="AU757" s="165"/>
      <c r="AV757" s="165"/>
      <c r="AW757" s="165"/>
      <c r="AX757" s="165"/>
      <c r="AY757" s="165"/>
      <c r="AZ757" s="165"/>
      <c r="BA757" s="165"/>
      <c r="BB757" s="165"/>
      <c r="BC757" s="165"/>
      <c r="BD757" s="165"/>
      <c r="BE757" s="165"/>
      <c r="BF757" s="165"/>
      <c r="BG757" s="165"/>
      <c r="BH757" s="165"/>
    </row>
    <row r="758" spans="1:60" outlineLevel="1" x14ac:dyDescent="0.2">
      <c r="A758" s="204"/>
      <c r="B758" s="305" t="s">
        <v>458</v>
      </c>
      <c r="C758" s="306"/>
      <c r="D758" s="307"/>
      <c r="E758" s="308"/>
      <c r="F758" s="309"/>
      <c r="G758" s="310"/>
      <c r="H758" s="189"/>
      <c r="I758" s="189"/>
      <c r="J758" s="189"/>
      <c r="K758" s="189"/>
      <c r="L758" s="190"/>
      <c r="M758" s="207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 t="s">
        <v>194</v>
      </c>
      <c r="AF758" s="165"/>
      <c r="AG758" s="165"/>
      <c r="AH758" s="165"/>
      <c r="AI758" s="165"/>
      <c r="AJ758" s="165"/>
      <c r="AK758" s="165"/>
      <c r="AL758" s="165"/>
      <c r="AM758" s="165">
        <v>21</v>
      </c>
      <c r="AN758" s="165"/>
      <c r="AO758" s="165"/>
      <c r="AP758" s="165"/>
      <c r="AQ758" s="165"/>
      <c r="AR758" s="165"/>
      <c r="AS758" s="165"/>
      <c r="AT758" s="165"/>
      <c r="AU758" s="165"/>
      <c r="AV758" s="165"/>
      <c r="AW758" s="165"/>
      <c r="AX758" s="165"/>
      <c r="AY758" s="165"/>
      <c r="AZ758" s="165"/>
      <c r="BA758" s="165"/>
      <c r="BB758" s="165"/>
      <c r="BC758" s="165"/>
      <c r="BD758" s="165"/>
      <c r="BE758" s="165"/>
      <c r="BF758" s="165"/>
      <c r="BG758" s="165"/>
      <c r="BH758" s="165"/>
    </row>
    <row r="759" spans="1:60" outlineLevel="1" x14ac:dyDescent="0.2">
      <c r="A759" s="205">
        <v>203</v>
      </c>
      <c r="B759" s="176" t="s">
        <v>459</v>
      </c>
      <c r="C759" s="242" t="s">
        <v>1735</v>
      </c>
      <c r="D759" s="180" t="s">
        <v>413</v>
      </c>
      <c r="E759" s="184">
        <v>100</v>
      </c>
      <c r="F759" s="191"/>
      <c r="G759" s="189">
        <f>ROUND(E759*F759,2)</f>
        <v>0</v>
      </c>
      <c r="H759" s="189">
        <v>0</v>
      </c>
      <c r="I759" s="189">
        <f>ROUND(E759*H759,2)</f>
        <v>0</v>
      </c>
      <c r="J759" s="189">
        <v>0</v>
      </c>
      <c r="K759" s="189">
        <f>ROUND(E759*J759,2)</f>
        <v>0</v>
      </c>
      <c r="L759" s="190" t="s">
        <v>429</v>
      </c>
      <c r="M759" s="207" t="s">
        <v>193</v>
      </c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  <c r="AE759" s="165"/>
      <c r="AF759" s="165"/>
      <c r="AG759" s="165"/>
      <c r="AH759" s="165"/>
      <c r="AI759" s="165"/>
      <c r="AJ759" s="165"/>
      <c r="AK759" s="165"/>
      <c r="AL759" s="165"/>
      <c r="AM759" s="165"/>
      <c r="AN759" s="165"/>
      <c r="AO759" s="165"/>
      <c r="AP759" s="165"/>
      <c r="AQ759" s="165"/>
      <c r="AR759" s="165"/>
      <c r="AS759" s="165"/>
      <c r="AT759" s="165"/>
      <c r="AU759" s="165"/>
      <c r="AV759" s="165"/>
      <c r="AW759" s="165"/>
      <c r="AX759" s="165"/>
      <c r="AY759" s="165"/>
      <c r="AZ759" s="165"/>
      <c r="BA759" s="165"/>
      <c r="BB759" s="165"/>
      <c r="BC759" s="165"/>
      <c r="BD759" s="165"/>
      <c r="BE759" s="165"/>
      <c r="BF759" s="165"/>
      <c r="BG759" s="165"/>
      <c r="BH759" s="165"/>
    </row>
    <row r="760" spans="1:60" outlineLevel="1" x14ac:dyDescent="0.2">
      <c r="A760" s="204"/>
      <c r="B760" s="177"/>
      <c r="C760" s="300"/>
      <c r="D760" s="301"/>
      <c r="E760" s="302"/>
      <c r="F760" s="303"/>
      <c r="G760" s="304"/>
      <c r="H760" s="189"/>
      <c r="I760" s="189"/>
      <c r="J760" s="189"/>
      <c r="K760" s="189"/>
      <c r="L760" s="190"/>
      <c r="M760" s="207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>
        <v>0</v>
      </c>
      <c r="AD760" s="165"/>
      <c r="AE760" s="165"/>
      <c r="AF760" s="165"/>
      <c r="AG760" s="165"/>
      <c r="AH760" s="165"/>
      <c r="AI760" s="165"/>
      <c r="AJ760" s="165"/>
      <c r="AK760" s="165"/>
      <c r="AL760" s="165"/>
      <c r="AM760" s="165"/>
      <c r="AN760" s="165"/>
      <c r="AO760" s="165"/>
      <c r="AP760" s="165"/>
      <c r="AQ760" s="165"/>
      <c r="AR760" s="165"/>
      <c r="AS760" s="165"/>
      <c r="AT760" s="165"/>
      <c r="AU760" s="165"/>
      <c r="AV760" s="165"/>
      <c r="AW760" s="165"/>
      <c r="AX760" s="165"/>
      <c r="AY760" s="165"/>
      <c r="AZ760" s="165"/>
      <c r="BA760" s="165"/>
      <c r="BB760" s="165"/>
      <c r="BC760" s="165"/>
      <c r="BD760" s="165"/>
      <c r="BE760" s="165"/>
      <c r="BF760" s="165"/>
      <c r="BG760" s="165"/>
      <c r="BH760" s="165"/>
    </row>
    <row r="761" spans="1:60" outlineLevel="1" x14ac:dyDescent="0.2">
      <c r="A761" s="204"/>
      <c r="B761" s="305" t="s">
        <v>454</v>
      </c>
      <c r="C761" s="306"/>
      <c r="D761" s="307"/>
      <c r="E761" s="308"/>
      <c r="F761" s="309"/>
      <c r="G761" s="310"/>
      <c r="H761" s="189"/>
      <c r="I761" s="189"/>
      <c r="J761" s="189"/>
      <c r="K761" s="189"/>
      <c r="L761" s="190"/>
      <c r="M761" s="207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>
        <v>1</v>
      </c>
      <c r="AD761" s="165"/>
      <c r="AE761" s="165"/>
      <c r="AF761" s="165"/>
      <c r="AG761" s="165"/>
      <c r="AH761" s="165"/>
      <c r="AI761" s="165"/>
      <c r="AJ761" s="165"/>
      <c r="AK761" s="165"/>
      <c r="AL761" s="165"/>
      <c r="AM761" s="165"/>
      <c r="AN761" s="165"/>
      <c r="AO761" s="165"/>
      <c r="AP761" s="165"/>
      <c r="AQ761" s="165"/>
      <c r="AR761" s="165"/>
      <c r="AS761" s="165"/>
      <c r="AT761" s="165"/>
      <c r="AU761" s="165"/>
      <c r="AV761" s="165"/>
      <c r="AW761" s="165"/>
      <c r="AX761" s="165"/>
      <c r="AY761" s="165"/>
      <c r="AZ761" s="165"/>
      <c r="BA761" s="165"/>
      <c r="BB761" s="165"/>
      <c r="BC761" s="165"/>
      <c r="BD761" s="165"/>
      <c r="BE761" s="165"/>
      <c r="BF761" s="165"/>
      <c r="BG761" s="165"/>
      <c r="BH761" s="165"/>
    </row>
    <row r="762" spans="1:60" outlineLevel="1" x14ac:dyDescent="0.2">
      <c r="A762" s="204"/>
      <c r="B762" s="305" t="s">
        <v>455</v>
      </c>
      <c r="C762" s="306"/>
      <c r="D762" s="307"/>
      <c r="E762" s="308"/>
      <c r="F762" s="309"/>
      <c r="G762" s="310"/>
      <c r="H762" s="189"/>
      <c r="I762" s="189"/>
      <c r="J762" s="189"/>
      <c r="K762" s="189"/>
      <c r="L762" s="190"/>
      <c r="M762" s="207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  <c r="AE762" s="165" t="s">
        <v>194</v>
      </c>
      <c r="AF762" s="165"/>
      <c r="AG762" s="165"/>
      <c r="AH762" s="165"/>
      <c r="AI762" s="165"/>
      <c r="AJ762" s="165"/>
      <c r="AK762" s="165"/>
      <c r="AL762" s="165"/>
      <c r="AM762" s="165">
        <v>21</v>
      </c>
      <c r="AN762" s="165"/>
      <c r="AO762" s="165"/>
      <c r="AP762" s="165"/>
      <c r="AQ762" s="165"/>
      <c r="AR762" s="165"/>
      <c r="AS762" s="165"/>
      <c r="AT762" s="165"/>
      <c r="AU762" s="165"/>
      <c r="AV762" s="165"/>
      <c r="AW762" s="165"/>
      <c r="AX762" s="165"/>
      <c r="AY762" s="165"/>
      <c r="AZ762" s="165"/>
      <c r="BA762" s="165"/>
      <c r="BB762" s="165"/>
      <c r="BC762" s="165"/>
      <c r="BD762" s="165"/>
      <c r="BE762" s="165"/>
      <c r="BF762" s="165"/>
      <c r="BG762" s="165"/>
      <c r="BH762" s="165"/>
    </row>
    <row r="763" spans="1:60" outlineLevel="1" x14ac:dyDescent="0.2">
      <c r="A763" s="205">
        <v>204</v>
      </c>
      <c r="B763" s="176" t="s">
        <v>456</v>
      </c>
      <c r="C763" s="242" t="s">
        <v>1736</v>
      </c>
      <c r="D763" s="180" t="s">
        <v>214</v>
      </c>
      <c r="E763" s="184">
        <v>190.89</v>
      </c>
      <c r="F763" s="191"/>
      <c r="G763" s="189">
        <f>ROUND(E763*F763,2)</f>
        <v>0</v>
      </c>
      <c r="H763" s="189">
        <v>1.17E-3</v>
      </c>
      <c r="I763" s="189">
        <f>ROUND(E763*H763,2)</f>
        <v>0.22</v>
      </c>
      <c r="J763" s="189">
        <v>0</v>
      </c>
      <c r="K763" s="189">
        <f>ROUND(E763*J763,2)</f>
        <v>0</v>
      </c>
      <c r="L763" s="190" t="s">
        <v>429</v>
      </c>
      <c r="M763" s="207" t="s">
        <v>193</v>
      </c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  <c r="AE763" s="165"/>
      <c r="AF763" s="165"/>
      <c r="AG763" s="165"/>
      <c r="AH763" s="165"/>
      <c r="AI763" s="165"/>
      <c r="AJ763" s="165"/>
      <c r="AK763" s="165"/>
      <c r="AL763" s="165"/>
      <c r="AM763" s="165"/>
      <c r="AN763" s="165"/>
      <c r="AO763" s="165"/>
      <c r="AP763" s="165"/>
      <c r="AQ763" s="165"/>
      <c r="AR763" s="165"/>
      <c r="AS763" s="165"/>
      <c r="AT763" s="165"/>
      <c r="AU763" s="165"/>
      <c r="AV763" s="165"/>
      <c r="AW763" s="165"/>
      <c r="AX763" s="165"/>
      <c r="AY763" s="165"/>
      <c r="AZ763" s="165"/>
      <c r="BA763" s="165"/>
      <c r="BB763" s="165"/>
      <c r="BC763" s="165"/>
      <c r="BD763" s="165"/>
      <c r="BE763" s="165"/>
      <c r="BF763" s="165"/>
      <c r="BG763" s="165"/>
      <c r="BH763" s="165"/>
    </row>
    <row r="764" spans="1:60" outlineLevel="1" x14ac:dyDescent="0.2">
      <c r="A764" s="204"/>
      <c r="B764" s="177"/>
      <c r="C764" s="300"/>
      <c r="D764" s="301"/>
      <c r="E764" s="302"/>
      <c r="F764" s="303"/>
      <c r="G764" s="304"/>
      <c r="H764" s="189"/>
      <c r="I764" s="189"/>
      <c r="J764" s="189"/>
      <c r="K764" s="189"/>
      <c r="L764" s="190"/>
      <c r="M764" s="207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>
        <v>0</v>
      </c>
      <c r="AD764" s="165"/>
      <c r="AE764" s="165"/>
      <c r="AF764" s="165"/>
      <c r="AG764" s="165"/>
      <c r="AH764" s="165"/>
      <c r="AI764" s="165"/>
      <c r="AJ764" s="165"/>
      <c r="AK764" s="165"/>
      <c r="AL764" s="165"/>
      <c r="AM764" s="165"/>
      <c r="AN764" s="165"/>
      <c r="AO764" s="165"/>
      <c r="AP764" s="165"/>
      <c r="AQ764" s="165"/>
      <c r="AR764" s="165"/>
      <c r="AS764" s="165"/>
      <c r="AT764" s="165"/>
      <c r="AU764" s="165"/>
      <c r="AV764" s="165"/>
      <c r="AW764" s="165"/>
      <c r="AX764" s="165"/>
      <c r="AY764" s="165"/>
      <c r="AZ764" s="165"/>
      <c r="BA764" s="165"/>
      <c r="BB764" s="165"/>
      <c r="BC764" s="165"/>
      <c r="BD764" s="165"/>
      <c r="BE764" s="165"/>
      <c r="BF764" s="165"/>
      <c r="BG764" s="165"/>
      <c r="BH764" s="165"/>
    </row>
    <row r="765" spans="1:60" outlineLevel="1" x14ac:dyDescent="0.2">
      <c r="A765" s="204"/>
      <c r="B765" s="305" t="s">
        <v>454</v>
      </c>
      <c r="C765" s="306"/>
      <c r="D765" s="307"/>
      <c r="E765" s="308"/>
      <c r="F765" s="309"/>
      <c r="G765" s="310"/>
      <c r="H765" s="189"/>
      <c r="I765" s="189"/>
      <c r="J765" s="189"/>
      <c r="K765" s="189"/>
      <c r="L765" s="190"/>
      <c r="M765" s="207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 t="s">
        <v>198</v>
      </c>
      <c r="AF765" s="165"/>
      <c r="AG765" s="165"/>
      <c r="AH765" s="165"/>
      <c r="AI765" s="165"/>
      <c r="AJ765" s="165"/>
      <c r="AK765" s="165"/>
      <c r="AL765" s="165"/>
      <c r="AM765" s="165"/>
      <c r="AN765" s="165"/>
      <c r="AO765" s="165"/>
      <c r="AP765" s="165"/>
      <c r="AQ765" s="165"/>
      <c r="AR765" s="165"/>
      <c r="AS765" s="165"/>
      <c r="AT765" s="165"/>
      <c r="AU765" s="165"/>
      <c r="AV765" s="165"/>
      <c r="AW765" s="165"/>
      <c r="AX765" s="165"/>
      <c r="AY765" s="165"/>
      <c r="AZ765" s="168" t="str">
        <f>B765</f>
        <v>968 07-2 Vybourání a vyjmutí kovových rámů a rolet</v>
      </c>
      <c r="BA765" s="165"/>
      <c r="BB765" s="165"/>
      <c r="BC765" s="165"/>
      <c r="BD765" s="165"/>
      <c r="BE765" s="165"/>
      <c r="BF765" s="165"/>
      <c r="BG765" s="165"/>
      <c r="BH765" s="165"/>
    </row>
    <row r="766" spans="1:60" outlineLevel="1" x14ac:dyDescent="0.2">
      <c r="A766" s="204"/>
      <c r="B766" s="305" t="s">
        <v>455</v>
      </c>
      <c r="C766" s="306"/>
      <c r="D766" s="307"/>
      <c r="E766" s="308"/>
      <c r="F766" s="309"/>
      <c r="G766" s="310"/>
      <c r="H766" s="189"/>
      <c r="I766" s="189"/>
      <c r="J766" s="189"/>
      <c r="K766" s="189"/>
      <c r="L766" s="190"/>
      <c r="M766" s="207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 t="s">
        <v>194</v>
      </c>
      <c r="AF766" s="165"/>
      <c r="AG766" s="165"/>
      <c r="AH766" s="165"/>
      <c r="AI766" s="165"/>
      <c r="AJ766" s="165"/>
      <c r="AK766" s="165"/>
      <c r="AL766" s="165"/>
      <c r="AM766" s="165">
        <v>21</v>
      </c>
      <c r="AN766" s="165"/>
      <c r="AO766" s="165"/>
      <c r="AP766" s="165"/>
      <c r="AQ766" s="165"/>
      <c r="AR766" s="165"/>
      <c r="AS766" s="165"/>
      <c r="AT766" s="165"/>
      <c r="AU766" s="165"/>
      <c r="AV766" s="165"/>
      <c r="AW766" s="165"/>
      <c r="AX766" s="165"/>
      <c r="AY766" s="165"/>
      <c r="AZ766" s="165"/>
      <c r="BA766" s="165"/>
      <c r="BB766" s="165"/>
      <c r="BC766" s="165"/>
      <c r="BD766" s="165"/>
      <c r="BE766" s="165"/>
      <c r="BF766" s="165"/>
      <c r="BG766" s="165"/>
      <c r="BH766" s="165"/>
    </row>
    <row r="767" spans="1:60" outlineLevel="1" x14ac:dyDescent="0.2">
      <c r="A767" s="205">
        <v>205</v>
      </c>
      <c r="B767" s="176" t="s">
        <v>456</v>
      </c>
      <c r="C767" s="242" t="s">
        <v>1737</v>
      </c>
      <c r="D767" s="180" t="s">
        <v>214</v>
      </c>
      <c r="E767" s="184">
        <v>190.89</v>
      </c>
      <c r="F767" s="191"/>
      <c r="G767" s="189">
        <f>ROUND(E767*F767,2)</f>
        <v>0</v>
      </c>
      <c r="H767" s="189">
        <v>1.17E-3</v>
      </c>
      <c r="I767" s="189">
        <f>ROUND(E767*H767,2)</f>
        <v>0.22</v>
      </c>
      <c r="J767" s="189">
        <v>0</v>
      </c>
      <c r="K767" s="189">
        <f>ROUND(E767*J767,2)</f>
        <v>0</v>
      </c>
      <c r="L767" s="190" t="s">
        <v>429</v>
      </c>
      <c r="M767" s="207" t="s">
        <v>193</v>
      </c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5"/>
      <c r="AK767" s="165"/>
      <c r="AL767" s="165"/>
      <c r="AM767" s="165"/>
      <c r="AN767" s="165"/>
      <c r="AO767" s="165"/>
      <c r="AP767" s="165"/>
      <c r="AQ767" s="165"/>
      <c r="AR767" s="165"/>
      <c r="AS767" s="165"/>
      <c r="AT767" s="165"/>
      <c r="AU767" s="165"/>
      <c r="AV767" s="165"/>
      <c r="AW767" s="165"/>
      <c r="AX767" s="165"/>
      <c r="AY767" s="165"/>
      <c r="AZ767" s="165"/>
      <c r="BA767" s="165"/>
      <c r="BB767" s="165"/>
      <c r="BC767" s="165"/>
      <c r="BD767" s="165"/>
      <c r="BE767" s="165"/>
      <c r="BF767" s="165"/>
      <c r="BG767" s="165"/>
      <c r="BH767" s="165"/>
    </row>
    <row r="768" spans="1:60" outlineLevel="1" x14ac:dyDescent="0.2">
      <c r="A768" s="204"/>
      <c r="B768" s="177"/>
      <c r="C768" s="300"/>
      <c r="D768" s="301"/>
      <c r="E768" s="302"/>
      <c r="F768" s="303"/>
      <c r="G768" s="304"/>
      <c r="H768" s="189"/>
      <c r="I768" s="189"/>
      <c r="J768" s="189"/>
      <c r="K768" s="189"/>
      <c r="L768" s="190"/>
      <c r="M768" s="207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5"/>
      <c r="AK768" s="165"/>
      <c r="AL768" s="165"/>
      <c r="AM768" s="165"/>
      <c r="AN768" s="165"/>
      <c r="AO768" s="165"/>
      <c r="AP768" s="165"/>
      <c r="AQ768" s="165"/>
      <c r="AR768" s="165"/>
      <c r="AS768" s="165"/>
      <c r="AT768" s="165"/>
      <c r="AU768" s="165"/>
      <c r="AV768" s="165"/>
      <c r="AW768" s="165"/>
      <c r="AX768" s="165"/>
      <c r="AY768" s="165"/>
      <c r="AZ768" s="165"/>
      <c r="BA768" s="165"/>
      <c r="BB768" s="165"/>
      <c r="BC768" s="165"/>
      <c r="BD768" s="165"/>
      <c r="BE768" s="165"/>
      <c r="BF768" s="165"/>
      <c r="BG768" s="165"/>
      <c r="BH768" s="165"/>
    </row>
    <row r="769" spans="1:60" outlineLevel="1" x14ac:dyDescent="0.2">
      <c r="A769" s="204"/>
      <c r="B769" s="305" t="s">
        <v>460</v>
      </c>
      <c r="C769" s="306"/>
      <c r="D769" s="307"/>
      <c r="E769" s="308"/>
      <c r="F769" s="309"/>
      <c r="G769" s="310"/>
      <c r="H769" s="189"/>
      <c r="I769" s="189"/>
      <c r="J769" s="189"/>
      <c r="K769" s="189"/>
      <c r="L769" s="190"/>
      <c r="M769" s="207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>
        <v>0</v>
      </c>
      <c r="AD769" s="165"/>
      <c r="AE769" s="165"/>
      <c r="AF769" s="165"/>
      <c r="AG769" s="165"/>
      <c r="AH769" s="165"/>
      <c r="AI769" s="165"/>
      <c r="AJ769" s="165"/>
      <c r="AK769" s="165"/>
      <c r="AL769" s="165"/>
      <c r="AM769" s="165"/>
      <c r="AN769" s="165"/>
      <c r="AO769" s="165"/>
      <c r="AP769" s="165"/>
      <c r="AQ769" s="165"/>
      <c r="AR769" s="165"/>
      <c r="AS769" s="165"/>
      <c r="AT769" s="165"/>
      <c r="AU769" s="165"/>
      <c r="AV769" s="165"/>
      <c r="AW769" s="165"/>
      <c r="AX769" s="165"/>
      <c r="AY769" s="165"/>
      <c r="AZ769" s="165"/>
      <c r="BA769" s="165"/>
      <c r="BB769" s="165"/>
      <c r="BC769" s="165"/>
      <c r="BD769" s="165"/>
      <c r="BE769" s="165"/>
      <c r="BF769" s="165"/>
      <c r="BG769" s="165"/>
      <c r="BH769" s="165"/>
    </row>
    <row r="770" spans="1:60" outlineLevel="1" x14ac:dyDescent="0.2">
      <c r="A770" s="204"/>
      <c r="B770" s="305" t="s">
        <v>461</v>
      </c>
      <c r="C770" s="306"/>
      <c r="D770" s="307"/>
      <c r="E770" s="308"/>
      <c r="F770" s="309"/>
      <c r="G770" s="310"/>
      <c r="H770" s="189"/>
      <c r="I770" s="189"/>
      <c r="J770" s="189"/>
      <c r="K770" s="189"/>
      <c r="L770" s="190"/>
      <c r="M770" s="207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 t="s">
        <v>198</v>
      </c>
      <c r="AF770" s="165"/>
      <c r="AG770" s="165"/>
      <c r="AH770" s="165"/>
      <c r="AI770" s="165"/>
      <c r="AJ770" s="165"/>
      <c r="AK770" s="165"/>
      <c r="AL770" s="165"/>
      <c r="AM770" s="165"/>
      <c r="AN770" s="165"/>
      <c r="AO770" s="165"/>
      <c r="AP770" s="165"/>
      <c r="AQ770" s="165"/>
      <c r="AR770" s="165"/>
      <c r="AS770" s="165"/>
      <c r="AT770" s="165"/>
      <c r="AU770" s="165"/>
      <c r="AV770" s="165"/>
      <c r="AW770" s="165"/>
      <c r="AX770" s="165"/>
      <c r="AY770" s="165"/>
      <c r="AZ770" s="165"/>
      <c r="BA770" s="165"/>
      <c r="BB770" s="165"/>
      <c r="BC770" s="165"/>
      <c r="BD770" s="165"/>
      <c r="BE770" s="165"/>
      <c r="BF770" s="165"/>
      <c r="BG770" s="165"/>
      <c r="BH770" s="165"/>
    </row>
    <row r="771" spans="1:60" outlineLevel="1" x14ac:dyDescent="0.2">
      <c r="A771" s="205">
        <v>206</v>
      </c>
      <c r="B771" s="176" t="s">
        <v>462</v>
      </c>
      <c r="C771" s="242" t="s">
        <v>1738</v>
      </c>
      <c r="D771" s="180" t="s">
        <v>191</v>
      </c>
      <c r="E771" s="184">
        <v>34.564</v>
      </c>
      <c r="F771" s="191"/>
      <c r="G771" s="189">
        <f>ROUND(E771*F771,2)</f>
        <v>0</v>
      </c>
      <c r="H771" s="189">
        <v>1.2800000000000001E-3</v>
      </c>
      <c r="I771" s="189">
        <f>ROUND(E771*H771,2)</f>
        <v>0.04</v>
      </c>
      <c r="J771" s="189">
        <v>0</v>
      </c>
      <c r="K771" s="189">
        <f>ROUND(E771*J771,2)</f>
        <v>0</v>
      </c>
      <c r="L771" s="190" t="s">
        <v>429</v>
      </c>
      <c r="M771" s="207" t="s">
        <v>193</v>
      </c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 t="s">
        <v>194</v>
      </c>
      <c r="AF771" s="165"/>
      <c r="AG771" s="165"/>
      <c r="AH771" s="165"/>
      <c r="AI771" s="165"/>
      <c r="AJ771" s="165"/>
      <c r="AK771" s="165"/>
      <c r="AL771" s="165"/>
      <c r="AM771" s="165">
        <v>21</v>
      </c>
      <c r="AN771" s="165"/>
      <c r="AO771" s="165"/>
      <c r="AP771" s="165"/>
      <c r="AQ771" s="165"/>
      <c r="AR771" s="165"/>
      <c r="AS771" s="165"/>
      <c r="AT771" s="165"/>
      <c r="AU771" s="165"/>
      <c r="AV771" s="165"/>
      <c r="AW771" s="165"/>
      <c r="AX771" s="165"/>
      <c r="AY771" s="165"/>
      <c r="AZ771" s="165"/>
      <c r="BA771" s="165"/>
      <c r="BB771" s="165"/>
      <c r="BC771" s="165"/>
      <c r="BD771" s="165"/>
      <c r="BE771" s="165"/>
      <c r="BF771" s="165"/>
      <c r="BG771" s="165"/>
      <c r="BH771" s="165"/>
    </row>
    <row r="772" spans="1:60" outlineLevel="1" x14ac:dyDescent="0.2">
      <c r="A772" s="204"/>
      <c r="B772" s="177"/>
      <c r="C772" s="201" t="s">
        <v>463</v>
      </c>
      <c r="D772" s="181"/>
      <c r="E772" s="185">
        <v>34.56</v>
      </c>
      <c r="F772" s="189"/>
      <c r="G772" s="189"/>
      <c r="H772" s="189"/>
      <c r="I772" s="189"/>
      <c r="J772" s="189"/>
      <c r="K772" s="189"/>
      <c r="L772" s="190"/>
      <c r="M772" s="207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  <c r="AE772" s="165"/>
      <c r="AF772" s="165"/>
      <c r="AG772" s="165"/>
      <c r="AH772" s="165"/>
      <c r="AI772" s="165"/>
      <c r="AJ772" s="165"/>
      <c r="AK772" s="165"/>
      <c r="AL772" s="165"/>
      <c r="AM772" s="165"/>
      <c r="AN772" s="165"/>
      <c r="AO772" s="165"/>
      <c r="AP772" s="165"/>
      <c r="AQ772" s="165"/>
      <c r="AR772" s="165"/>
      <c r="AS772" s="165"/>
      <c r="AT772" s="165"/>
      <c r="AU772" s="165"/>
      <c r="AV772" s="165"/>
      <c r="AW772" s="165"/>
      <c r="AX772" s="165"/>
      <c r="AY772" s="165"/>
      <c r="AZ772" s="165"/>
      <c r="BA772" s="165"/>
      <c r="BB772" s="165"/>
      <c r="BC772" s="165"/>
      <c r="BD772" s="165"/>
      <c r="BE772" s="165"/>
      <c r="BF772" s="165"/>
      <c r="BG772" s="165"/>
      <c r="BH772" s="165"/>
    </row>
    <row r="773" spans="1:60" outlineLevel="1" x14ac:dyDescent="0.2">
      <c r="A773" s="204"/>
      <c r="B773" s="177"/>
      <c r="C773" s="300"/>
      <c r="D773" s="301"/>
      <c r="E773" s="302"/>
      <c r="F773" s="303"/>
      <c r="G773" s="304"/>
      <c r="H773" s="189"/>
      <c r="I773" s="189"/>
      <c r="J773" s="189"/>
      <c r="K773" s="189"/>
      <c r="L773" s="190"/>
      <c r="M773" s="207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  <c r="AE773" s="165" t="s">
        <v>194</v>
      </c>
      <c r="AF773" s="165"/>
      <c r="AG773" s="165"/>
      <c r="AH773" s="165"/>
      <c r="AI773" s="165"/>
      <c r="AJ773" s="165"/>
      <c r="AK773" s="165"/>
      <c r="AL773" s="165"/>
      <c r="AM773" s="165">
        <v>21</v>
      </c>
      <c r="AN773" s="165"/>
      <c r="AO773" s="165"/>
      <c r="AP773" s="165"/>
      <c r="AQ773" s="165"/>
      <c r="AR773" s="165"/>
      <c r="AS773" s="165"/>
      <c r="AT773" s="165"/>
      <c r="AU773" s="165"/>
      <c r="AV773" s="165"/>
      <c r="AW773" s="165"/>
      <c r="AX773" s="165"/>
      <c r="AY773" s="165"/>
      <c r="AZ773" s="165"/>
      <c r="BA773" s="165"/>
      <c r="BB773" s="165"/>
      <c r="BC773" s="165"/>
      <c r="BD773" s="165"/>
      <c r="BE773" s="165"/>
      <c r="BF773" s="165"/>
      <c r="BG773" s="165"/>
      <c r="BH773" s="165"/>
    </row>
    <row r="774" spans="1:60" outlineLevel="1" x14ac:dyDescent="0.2">
      <c r="A774" s="204"/>
      <c r="B774" s="305" t="s">
        <v>457</v>
      </c>
      <c r="C774" s="306"/>
      <c r="D774" s="307"/>
      <c r="E774" s="308"/>
      <c r="F774" s="309"/>
      <c r="G774" s="310"/>
      <c r="H774" s="189"/>
      <c r="I774" s="189"/>
      <c r="J774" s="189"/>
      <c r="K774" s="189"/>
      <c r="L774" s="190"/>
      <c r="M774" s="207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  <c r="AE774" s="165"/>
      <c r="AF774" s="165"/>
      <c r="AG774" s="165"/>
      <c r="AH774" s="165"/>
      <c r="AI774" s="165"/>
      <c r="AJ774" s="165"/>
      <c r="AK774" s="165"/>
      <c r="AL774" s="165"/>
      <c r="AM774" s="165"/>
      <c r="AN774" s="165"/>
      <c r="AO774" s="165"/>
      <c r="AP774" s="165"/>
      <c r="AQ774" s="165"/>
      <c r="AR774" s="165"/>
      <c r="AS774" s="165"/>
      <c r="AT774" s="165"/>
      <c r="AU774" s="165"/>
      <c r="AV774" s="165"/>
      <c r="AW774" s="165"/>
      <c r="AX774" s="165"/>
      <c r="AY774" s="165"/>
      <c r="AZ774" s="165"/>
      <c r="BA774" s="165"/>
      <c r="BB774" s="165"/>
      <c r="BC774" s="165"/>
      <c r="BD774" s="165"/>
      <c r="BE774" s="165"/>
      <c r="BF774" s="165"/>
      <c r="BG774" s="165"/>
      <c r="BH774" s="165"/>
    </row>
    <row r="775" spans="1:60" outlineLevel="1" x14ac:dyDescent="0.2">
      <c r="A775" s="204"/>
      <c r="B775" s="305" t="s">
        <v>458</v>
      </c>
      <c r="C775" s="306"/>
      <c r="D775" s="307"/>
      <c r="E775" s="308"/>
      <c r="F775" s="309"/>
      <c r="G775" s="310"/>
      <c r="H775" s="189"/>
      <c r="I775" s="189"/>
      <c r="J775" s="189"/>
      <c r="K775" s="189"/>
      <c r="L775" s="190"/>
      <c r="M775" s="207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>
        <v>0</v>
      </c>
      <c r="AD775" s="165"/>
      <c r="AE775" s="165"/>
      <c r="AF775" s="165"/>
      <c r="AG775" s="165"/>
      <c r="AH775" s="165"/>
      <c r="AI775" s="165"/>
      <c r="AJ775" s="165"/>
      <c r="AK775" s="165"/>
      <c r="AL775" s="165"/>
      <c r="AM775" s="165"/>
      <c r="AN775" s="165"/>
      <c r="AO775" s="165"/>
      <c r="AP775" s="165"/>
      <c r="AQ775" s="165"/>
      <c r="AR775" s="165"/>
      <c r="AS775" s="165"/>
      <c r="AT775" s="165"/>
      <c r="AU775" s="165"/>
      <c r="AV775" s="165"/>
      <c r="AW775" s="165"/>
      <c r="AX775" s="165"/>
      <c r="AY775" s="165"/>
      <c r="AZ775" s="165"/>
      <c r="BA775" s="165"/>
      <c r="BB775" s="165"/>
      <c r="BC775" s="165"/>
      <c r="BD775" s="165"/>
      <c r="BE775" s="165"/>
      <c r="BF775" s="165"/>
      <c r="BG775" s="165"/>
      <c r="BH775" s="165"/>
    </row>
    <row r="776" spans="1:60" outlineLevel="1" x14ac:dyDescent="0.2">
      <c r="A776" s="205">
        <v>207</v>
      </c>
      <c r="B776" s="176" t="s">
        <v>459</v>
      </c>
      <c r="C776" s="242" t="s">
        <v>1739</v>
      </c>
      <c r="D776" s="180" t="s">
        <v>413</v>
      </c>
      <c r="E776" s="184">
        <v>39</v>
      </c>
      <c r="F776" s="191"/>
      <c r="G776" s="189">
        <f>ROUND(E776*F776,2)</f>
        <v>0</v>
      </c>
      <c r="H776" s="189">
        <v>0</v>
      </c>
      <c r="I776" s="189">
        <f>ROUND(E776*H776,2)</f>
        <v>0</v>
      </c>
      <c r="J776" s="189">
        <v>0</v>
      </c>
      <c r="K776" s="189">
        <f>ROUND(E776*J776,2)</f>
        <v>0</v>
      </c>
      <c r="L776" s="190" t="s">
        <v>429</v>
      </c>
      <c r="M776" s="207" t="s">
        <v>193</v>
      </c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>
        <v>1</v>
      </c>
      <c r="AD776" s="165"/>
      <c r="AE776" s="165"/>
      <c r="AF776" s="165"/>
      <c r="AG776" s="165"/>
      <c r="AH776" s="165"/>
      <c r="AI776" s="165"/>
      <c r="AJ776" s="165"/>
      <c r="AK776" s="165"/>
      <c r="AL776" s="165"/>
      <c r="AM776" s="165"/>
      <c r="AN776" s="165"/>
      <c r="AO776" s="165"/>
      <c r="AP776" s="165"/>
      <c r="AQ776" s="165"/>
      <c r="AR776" s="165"/>
      <c r="AS776" s="165"/>
      <c r="AT776" s="165"/>
      <c r="AU776" s="165"/>
      <c r="AV776" s="165"/>
      <c r="AW776" s="165"/>
      <c r="AX776" s="165"/>
      <c r="AY776" s="165"/>
      <c r="AZ776" s="165"/>
      <c r="BA776" s="165"/>
      <c r="BB776" s="165"/>
      <c r="BC776" s="165"/>
      <c r="BD776" s="165"/>
      <c r="BE776" s="165"/>
      <c r="BF776" s="165"/>
      <c r="BG776" s="165"/>
      <c r="BH776" s="165"/>
    </row>
    <row r="777" spans="1:60" outlineLevel="1" x14ac:dyDescent="0.2">
      <c r="A777" s="204"/>
      <c r="B777" s="177"/>
      <c r="C777" s="300"/>
      <c r="D777" s="301"/>
      <c r="E777" s="302"/>
      <c r="F777" s="303"/>
      <c r="G777" s="304"/>
      <c r="H777" s="189"/>
      <c r="I777" s="189"/>
      <c r="J777" s="189"/>
      <c r="K777" s="189"/>
      <c r="L777" s="190"/>
      <c r="M777" s="207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  <c r="AE777" s="165" t="s">
        <v>194</v>
      </c>
      <c r="AF777" s="165"/>
      <c r="AG777" s="165"/>
      <c r="AH777" s="165"/>
      <c r="AI777" s="165"/>
      <c r="AJ777" s="165"/>
      <c r="AK777" s="165"/>
      <c r="AL777" s="165"/>
      <c r="AM777" s="165">
        <v>21</v>
      </c>
      <c r="AN777" s="165"/>
      <c r="AO777" s="165"/>
      <c r="AP777" s="165"/>
      <c r="AQ777" s="165"/>
      <c r="AR777" s="165"/>
      <c r="AS777" s="165"/>
      <c r="AT777" s="165"/>
      <c r="AU777" s="165"/>
      <c r="AV777" s="165"/>
      <c r="AW777" s="165"/>
      <c r="AX777" s="165"/>
      <c r="AY777" s="165"/>
      <c r="AZ777" s="165"/>
      <c r="BA777" s="165"/>
      <c r="BB777" s="165"/>
      <c r="BC777" s="165"/>
      <c r="BD777" s="165"/>
      <c r="BE777" s="165"/>
      <c r="BF777" s="165"/>
      <c r="BG777" s="165"/>
      <c r="BH777" s="165"/>
    </row>
    <row r="778" spans="1:60" outlineLevel="1" x14ac:dyDescent="0.2">
      <c r="A778" s="205">
        <v>208</v>
      </c>
      <c r="B778" s="176" t="s">
        <v>459</v>
      </c>
      <c r="C778" s="242" t="s">
        <v>1740</v>
      </c>
      <c r="D778" s="180" t="s">
        <v>413</v>
      </c>
      <c r="E778" s="184">
        <v>100</v>
      </c>
      <c r="F778" s="191"/>
      <c r="G778" s="189">
        <f>ROUND(E778*F778,2)</f>
        <v>0</v>
      </c>
      <c r="H778" s="189">
        <v>0</v>
      </c>
      <c r="I778" s="189">
        <f>ROUND(E778*H778,2)</f>
        <v>0</v>
      </c>
      <c r="J778" s="189">
        <v>0</v>
      </c>
      <c r="K778" s="189">
        <f>ROUND(E778*J778,2)</f>
        <v>0</v>
      </c>
      <c r="L778" s="190" t="s">
        <v>429</v>
      </c>
      <c r="M778" s="207" t="s">
        <v>193</v>
      </c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5"/>
      <c r="AK778" s="165"/>
      <c r="AL778" s="165"/>
      <c r="AM778" s="165"/>
      <c r="AN778" s="165"/>
      <c r="AO778" s="165"/>
      <c r="AP778" s="165"/>
      <c r="AQ778" s="165"/>
      <c r="AR778" s="165"/>
      <c r="AS778" s="165"/>
      <c r="AT778" s="165"/>
      <c r="AU778" s="165"/>
      <c r="AV778" s="165"/>
      <c r="AW778" s="165"/>
      <c r="AX778" s="165"/>
      <c r="AY778" s="165"/>
      <c r="AZ778" s="165"/>
      <c r="BA778" s="165"/>
      <c r="BB778" s="165"/>
      <c r="BC778" s="165"/>
      <c r="BD778" s="165"/>
      <c r="BE778" s="165"/>
      <c r="BF778" s="165"/>
      <c r="BG778" s="165"/>
      <c r="BH778" s="165"/>
    </row>
    <row r="779" spans="1:60" outlineLevel="1" x14ac:dyDescent="0.2">
      <c r="A779" s="204"/>
      <c r="B779" s="177"/>
      <c r="C779" s="300"/>
      <c r="D779" s="301"/>
      <c r="E779" s="302"/>
      <c r="F779" s="303"/>
      <c r="G779" s="304"/>
      <c r="H779" s="189"/>
      <c r="I779" s="189"/>
      <c r="J779" s="189"/>
      <c r="K779" s="189"/>
      <c r="L779" s="190"/>
      <c r="M779" s="207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>
        <v>0</v>
      </c>
      <c r="AD779" s="165"/>
      <c r="AE779" s="165"/>
      <c r="AF779" s="165"/>
      <c r="AG779" s="165"/>
      <c r="AH779" s="165"/>
      <c r="AI779" s="165"/>
      <c r="AJ779" s="165"/>
      <c r="AK779" s="165"/>
      <c r="AL779" s="165"/>
      <c r="AM779" s="165"/>
      <c r="AN779" s="165"/>
      <c r="AO779" s="165"/>
      <c r="AP779" s="165"/>
      <c r="AQ779" s="165"/>
      <c r="AR779" s="165"/>
      <c r="AS779" s="165"/>
      <c r="AT779" s="165"/>
      <c r="AU779" s="165"/>
      <c r="AV779" s="165"/>
      <c r="AW779" s="165"/>
      <c r="AX779" s="165"/>
      <c r="AY779" s="165"/>
      <c r="AZ779" s="165"/>
      <c r="BA779" s="165"/>
      <c r="BB779" s="165"/>
      <c r="BC779" s="165"/>
      <c r="BD779" s="165"/>
      <c r="BE779" s="165"/>
      <c r="BF779" s="165"/>
      <c r="BG779" s="165"/>
      <c r="BH779" s="165"/>
    </row>
    <row r="780" spans="1:60" outlineLevel="1" x14ac:dyDescent="0.2">
      <c r="A780" s="204"/>
      <c r="B780" s="305" t="s">
        <v>454</v>
      </c>
      <c r="C780" s="306"/>
      <c r="D780" s="307"/>
      <c r="E780" s="308"/>
      <c r="F780" s="309"/>
      <c r="G780" s="310"/>
      <c r="H780" s="189"/>
      <c r="I780" s="189"/>
      <c r="J780" s="189"/>
      <c r="K780" s="189"/>
      <c r="L780" s="190"/>
      <c r="M780" s="207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 t="s">
        <v>198</v>
      </c>
      <c r="AF780" s="165"/>
      <c r="AG780" s="165"/>
      <c r="AH780" s="165"/>
      <c r="AI780" s="165"/>
      <c r="AJ780" s="165"/>
      <c r="AK780" s="165"/>
      <c r="AL780" s="165"/>
      <c r="AM780" s="165"/>
      <c r="AN780" s="165"/>
      <c r="AO780" s="165"/>
      <c r="AP780" s="165"/>
      <c r="AQ780" s="165"/>
      <c r="AR780" s="165"/>
      <c r="AS780" s="165"/>
      <c r="AT780" s="165"/>
      <c r="AU780" s="165"/>
      <c r="AV780" s="165"/>
      <c r="AW780" s="165"/>
      <c r="AX780" s="165"/>
      <c r="AY780" s="165"/>
      <c r="AZ780" s="165"/>
      <c r="BA780" s="165"/>
      <c r="BB780" s="165"/>
      <c r="BC780" s="165"/>
      <c r="BD780" s="165"/>
      <c r="BE780" s="165"/>
      <c r="BF780" s="165"/>
      <c r="BG780" s="165"/>
      <c r="BH780" s="165"/>
    </row>
    <row r="781" spans="1:60" outlineLevel="1" x14ac:dyDescent="0.2">
      <c r="A781" s="204"/>
      <c r="B781" s="305" t="s">
        <v>455</v>
      </c>
      <c r="C781" s="306"/>
      <c r="D781" s="307"/>
      <c r="E781" s="308"/>
      <c r="F781" s="309"/>
      <c r="G781" s="310"/>
      <c r="H781" s="189"/>
      <c r="I781" s="189"/>
      <c r="J781" s="189"/>
      <c r="K781" s="189"/>
      <c r="L781" s="190"/>
      <c r="M781" s="207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 t="s">
        <v>194</v>
      </c>
      <c r="AF781" s="165"/>
      <c r="AG781" s="165"/>
      <c r="AH781" s="165"/>
      <c r="AI781" s="165"/>
      <c r="AJ781" s="165"/>
      <c r="AK781" s="165"/>
      <c r="AL781" s="165"/>
      <c r="AM781" s="165">
        <v>21</v>
      </c>
      <c r="AN781" s="165"/>
      <c r="AO781" s="165"/>
      <c r="AP781" s="165"/>
      <c r="AQ781" s="165"/>
      <c r="AR781" s="165"/>
      <c r="AS781" s="165"/>
      <c r="AT781" s="165"/>
      <c r="AU781" s="165"/>
      <c r="AV781" s="165"/>
      <c r="AW781" s="165"/>
      <c r="AX781" s="165"/>
      <c r="AY781" s="165"/>
      <c r="AZ781" s="165"/>
      <c r="BA781" s="165"/>
      <c r="BB781" s="165"/>
      <c r="BC781" s="165"/>
      <c r="BD781" s="165"/>
      <c r="BE781" s="165"/>
      <c r="BF781" s="165"/>
      <c r="BG781" s="165"/>
      <c r="BH781" s="165"/>
    </row>
    <row r="782" spans="1:60" outlineLevel="1" x14ac:dyDescent="0.2">
      <c r="A782" s="205">
        <v>209</v>
      </c>
      <c r="B782" s="176" t="s">
        <v>456</v>
      </c>
      <c r="C782" s="242" t="s">
        <v>1741</v>
      </c>
      <c r="D782" s="180" t="s">
        <v>214</v>
      </c>
      <c r="E782" s="184">
        <v>190.89</v>
      </c>
      <c r="F782" s="191"/>
      <c r="G782" s="189">
        <f>ROUND(E782*F782,2)</f>
        <v>0</v>
      </c>
      <c r="H782" s="189">
        <v>1.17E-3</v>
      </c>
      <c r="I782" s="189">
        <f>ROUND(E782*H782,2)</f>
        <v>0.22</v>
      </c>
      <c r="J782" s="189">
        <v>0</v>
      </c>
      <c r="K782" s="189">
        <f>ROUND(E782*J782,2)</f>
        <v>0</v>
      </c>
      <c r="L782" s="190" t="s">
        <v>429</v>
      </c>
      <c r="M782" s="207" t="s">
        <v>193</v>
      </c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5"/>
      <c r="AK782" s="165"/>
      <c r="AL782" s="165"/>
      <c r="AM782" s="165"/>
      <c r="AN782" s="165"/>
      <c r="AO782" s="165"/>
      <c r="AP782" s="165"/>
      <c r="AQ782" s="165"/>
      <c r="AR782" s="165"/>
      <c r="AS782" s="165"/>
      <c r="AT782" s="165"/>
      <c r="AU782" s="165"/>
      <c r="AV782" s="165"/>
      <c r="AW782" s="165"/>
      <c r="AX782" s="165"/>
      <c r="AY782" s="165"/>
      <c r="AZ782" s="165"/>
      <c r="BA782" s="165"/>
      <c r="BB782" s="165"/>
      <c r="BC782" s="165"/>
      <c r="BD782" s="165"/>
      <c r="BE782" s="165"/>
      <c r="BF782" s="165"/>
      <c r="BG782" s="165"/>
      <c r="BH782" s="165"/>
    </row>
    <row r="783" spans="1:60" outlineLevel="1" x14ac:dyDescent="0.2">
      <c r="A783" s="204"/>
      <c r="B783" s="177"/>
      <c r="C783" s="300"/>
      <c r="D783" s="301"/>
      <c r="E783" s="302"/>
      <c r="F783" s="303"/>
      <c r="G783" s="304"/>
      <c r="H783" s="189"/>
      <c r="I783" s="189"/>
      <c r="J783" s="189"/>
      <c r="K783" s="189"/>
      <c r="L783" s="190"/>
      <c r="M783" s="207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>
        <v>0</v>
      </c>
      <c r="AD783" s="165"/>
      <c r="AE783" s="165"/>
      <c r="AF783" s="165"/>
      <c r="AG783" s="165"/>
      <c r="AH783" s="165"/>
      <c r="AI783" s="165"/>
      <c r="AJ783" s="165"/>
      <c r="AK783" s="165"/>
      <c r="AL783" s="165"/>
      <c r="AM783" s="165"/>
      <c r="AN783" s="165"/>
      <c r="AO783" s="165"/>
      <c r="AP783" s="165"/>
      <c r="AQ783" s="165"/>
      <c r="AR783" s="165"/>
      <c r="AS783" s="165"/>
      <c r="AT783" s="165"/>
      <c r="AU783" s="165"/>
      <c r="AV783" s="165"/>
      <c r="AW783" s="165"/>
      <c r="AX783" s="165"/>
      <c r="AY783" s="165"/>
      <c r="AZ783" s="165"/>
      <c r="BA783" s="165"/>
      <c r="BB783" s="165"/>
      <c r="BC783" s="165"/>
      <c r="BD783" s="165"/>
      <c r="BE783" s="165"/>
      <c r="BF783" s="165"/>
      <c r="BG783" s="165"/>
      <c r="BH783" s="165"/>
    </row>
    <row r="784" spans="1:60" outlineLevel="1" x14ac:dyDescent="0.2">
      <c r="A784" s="204"/>
      <c r="B784" s="305" t="s">
        <v>457</v>
      </c>
      <c r="C784" s="306"/>
      <c r="D784" s="307"/>
      <c r="E784" s="308"/>
      <c r="F784" s="309"/>
      <c r="G784" s="310"/>
      <c r="H784" s="189"/>
      <c r="I784" s="189"/>
      <c r="J784" s="189"/>
      <c r="K784" s="189"/>
      <c r="L784" s="190"/>
      <c r="M784" s="207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 t="s">
        <v>198</v>
      </c>
      <c r="AF784" s="165"/>
      <c r="AG784" s="165"/>
      <c r="AH784" s="165"/>
      <c r="AI784" s="165"/>
      <c r="AJ784" s="165"/>
      <c r="AK784" s="165"/>
      <c r="AL784" s="165"/>
      <c r="AM784" s="165"/>
      <c r="AN784" s="165"/>
      <c r="AO784" s="165"/>
      <c r="AP784" s="165"/>
      <c r="AQ784" s="165"/>
      <c r="AR784" s="165"/>
      <c r="AS784" s="165"/>
      <c r="AT784" s="165"/>
      <c r="AU784" s="165"/>
      <c r="AV784" s="165"/>
      <c r="AW784" s="165"/>
      <c r="AX784" s="165"/>
      <c r="AY784" s="165"/>
      <c r="AZ784" s="168" t="str">
        <f>B784</f>
        <v>968 06-1 Vyvěšení nebo zavěšení dřevěných křídel</v>
      </c>
      <c r="BA784" s="165"/>
      <c r="BB784" s="165"/>
      <c r="BC784" s="165"/>
      <c r="BD784" s="165"/>
      <c r="BE784" s="165"/>
      <c r="BF784" s="165"/>
      <c r="BG784" s="165"/>
      <c r="BH784" s="165"/>
    </row>
    <row r="785" spans="1:60" outlineLevel="1" x14ac:dyDescent="0.2">
      <c r="A785" s="204"/>
      <c r="B785" s="305" t="s">
        <v>458</v>
      </c>
      <c r="C785" s="306"/>
      <c r="D785" s="307"/>
      <c r="E785" s="308"/>
      <c r="F785" s="309"/>
      <c r="G785" s="310"/>
      <c r="H785" s="189"/>
      <c r="I785" s="189"/>
      <c r="J785" s="189"/>
      <c r="K785" s="189"/>
      <c r="L785" s="190"/>
      <c r="M785" s="207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  <c r="AE785" s="165" t="s">
        <v>194</v>
      </c>
      <c r="AF785" s="165"/>
      <c r="AG785" s="165"/>
      <c r="AH785" s="165"/>
      <c r="AI785" s="165"/>
      <c r="AJ785" s="165"/>
      <c r="AK785" s="165"/>
      <c r="AL785" s="165"/>
      <c r="AM785" s="165">
        <v>21</v>
      </c>
      <c r="AN785" s="165"/>
      <c r="AO785" s="165"/>
      <c r="AP785" s="165"/>
      <c r="AQ785" s="165"/>
      <c r="AR785" s="165"/>
      <c r="AS785" s="165"/>
      <c r="AT785" s="165"/>
      <c r="AU785" s="165"/>
      <c r="AV785" s="165"/>
      <c r="AW785" s="165"/>
      <c r="AX785" s="165"/>
      <c r="AY785" s="165"/>
      <c r="AZ785" s="165"/>
      <c r="BA785" s="165"/>
      <c r="BB785" s="165"/>
      <c r="BC785" s="165"/>
      <c r="BD785" s="165"/>
      <c r="BE785" s="165"/>
      <c r="BF785" s="165"/>
      <c r="BG785" s="165"/>
      <c r="BH785" s="165"/>
    </row>
    <row r="786" spans="1:60" outlineLevel="1" x14ac:dyDescent="0.2">
      <c r="A786" s="205">
        <v>210</v>
      </c>
      <c r="B786" s="176" t="s">
        <v>459</v>
      </c>
      <c r="C786" s="242" t="s">
        <v>1742</v>
      </c>
      <c r="D786" s="180" t="s">
        <v>413</v>
      </c>
      <c r="E786" s="184">
        <v>100</v>
      </c>
      <c r="F786" s="191"/>
      <c r="G786" s="189">
        <f>ROUND(E786*F786,2)</f>
        <v>0</v>
      </c>
      <c r="H786" s="189">
        <v>0</v>
      </c>
      <c r="I786" s="189">
        <f>ROUND(E786*H786,2)</f>
        <v>0</v>
      </c>
      <c r="J786" s="189">
        <v>0</v>
      </c>
      <c r="K786" s="189">
        <f>ROUND(E786*J786,2)</f>
        <v>0</v>
      </c>
      <c r="L786" s="190" t="s">
        <v>429</v>
      </c>
      <c r="M786" s="207" t="s">
        <v>193</v>
      </c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  <c r="AE786" s="165"/>
      <c r="AF786" s="165"/>
      <c r="AG786" s="165"/>
      <c r="AH786" s="165"/>
      <c r="AI786" s="165"/>
      <c r="AJ786" s="165"/>
      <c r="AK786" s="165"/>
      <c r="AL786" s="165"/>
      <c r="AM786" s="165"/>
      <c r="AN786" s="165"/>
      <c r="AO786" s="165"/>
      <c r="AP786" s="165"/>
      <c r="AQ786" s="165"/>
      <c r="AR786" s="165"/>
      <c r="AS786" s="165"/>
      <c r="AT786" s="165"/>
      <c r="AU786" s="165"/>
      <c r="AV786" s="165"/>
      <c r="AW786" s="165"/>
      <c r="AX786" s="165"/>
      <c r="AY786" s="165"/>
      <c r="AZ786" s="165"/>
      <c r="BA786" s="165"/>
      <c r="BB786" s="165"/>
      <c r="BC786" s="165"/>
      <c r="BD786" s="165"/>
      <c r="BE786" s="165"/>
      <c r="BF786" s="165"/>
      <c r="BG786" s="165"/>
      <c r="BH786" s="165"/>
    </row>
    <row r="787" spans="1:60" outlineLevel="1" x14ac:dyDescent="0.2">
      <c r="A787" s="204"/>
      <c r="B787" s="177"/>
      <c r="C787" s="300"/>
      <c r="D787" s="301"/>
      <c r="E787" s="302"/>
      <c r="F787" s="303"/>
      <c r="G787" s="304"/>
      <c r="H787" s="189"/>
      <c r="I787" s="189"/>
      <c r="J787" s="189"/>
      <c r="K787" s="189"/>
      <c r="L787" s="190"/>
      <c r="M787" s="207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  <c r="AE787" s="165"/>
      <c r="AF787" s="165"/>
      <c r="AG787" s="165"/>
      <c r="AH787" s="165"/>
      <c r="AI787" s="165"/>
      <c r="AJ787" s="165"/>
      <c r="AK787" s="165"/>
      <c r="AL787" s="165"/>
      <c r="AM787" s="165"/>
      <c r="AN787" s="165"/>
      <c r="AO787" s="165"/>
      <c r="AP787" s="165"/>
      <c r="AQ787" s="165"/>
      <c r="AR787" s="165"/>
      <c r="AS787" s="165"/>
      <c r="AT787" s="165"/>
      <c r="AU787" s="165"/>
      <c r="AV787" s="165"/>
      <c r="AW787" s="165"/>
      <c r="AX787" s="165"/>
      <c r="AY787" s="165"/>
      <c r="AZ787" s="165"/>
      <c r="BA787" s="165"/>
      <c r="BB787" s="165"/>
      <c r="BC787" s="165"/>
      <c r="BD787" s="165"/>
      <c r="BE787" s="165"/>
      <c r="BF787" s="165"/>
      <c r="BG787" s="165"/>
      <c r="BH787" s="165"/>
    </row>
    <row r="788" spans="1:60" outlineLevel="1" x14ac:dyDescent="0.2">
      <c r="A788" s="204"/>
      <c r="B788" s="305" t="s">
        <v>460</v>
      </c>
      <c r="C788" s="306"/>
      <c r="D788" s="307"/>
      <c r="E788" s="308"/>
      <c r="F788" s="309"/>
      <c r="G788" s="310"/>
      <c r="H788" s="189"/>
      <c r="I788" s="189"/>
      <c r="J788" s="189"/>
      <c r="K788" s="189"/>
      <c r="L788" s="190"/>
      <c r="M788" s="207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  <c r="AE788" s="165" t="s">
        <v>194</v>
      </c>
      <c r="AF788" s="165"/>
      <c r="AG788" s="165"/>
      <c r="AH788" s="165"/>
      <c r="AI788" s="165"/>
      <c r="AJ788" s="165"/>
      <c r="AK788" s="165"/>
      <c r="AL788" s="165"/>
      <c r="AM788" s="165">
        <v>21</v>
      </c>
      <c r="AN788" s="165"/>
      <c r="AO788" s="165"/>
      <c r="AP788" s="165"/>
      <c r="AQ788" s="165"/>
      <c r="AR788" s="165"/>
      <c r="AS788" s="165"/>
      <c r="AT788" s="165"/>
      <c r="AU788" s="165"/>
      <c r="AV788" s="165"/>
      <c r="AW788" s="165"/>
      <c r="AX788" s="165"/>
      <c r="AY788" s="165"/>
      <c r="AZ788" s="165"/>
      <c r="BA788" s="165"/>
      <c r="BB788" s="165"/>
      <c r="BC788" s="165"/>
      <c r="BD788" s="165"/>
      <c r="BE788" s="165"/>
      <c r="BF788" s="165"/>
      <c r="BG788" s="165"/>
      <c r="BH788" s="165"/>
    </row>
    <row r="789" spans="1:60" outlineLevel="1" x14ac:dyDescent="0.2">
      <c r="A789" s="204"/>
      <c r="B789" s="305" t="s">
        <v>461</v>
      </c>
      <c r="C789" s="306"/>
      <c r="D789" s="307"/>
      <c r="E789" s="308"/>
      <c r="F789" s="309"/>
      <c r="G789" s="310"/>
      <c r="H789" s="189"/>
      <c r="I789" s="189"/>
      <c r="J789" s="189"/>
      <c r="K789" s="189"/>
      <c r="L789" s="190"/>
      <c r="M789" s="207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5"/>
      <c r="AK789" s="165"/>
      <c r="AL789" s="165"/>
      <c r="AM789" s="165"/>
      <c r="AN789" s="165"/>
      <c r="AO789" s="165"/>
      <c r="AP789" s="165"/>
      <c r="AQ789" s="165"/>
      <c r="AR789" s="165"/>
      <c r="AS789" s="165"/>
      <c r="AT789" s="165"/>
      <c r="AU789" s="165"/>
      <c r="AV789" s="165"/>
      <c r="AW789" s="165"/>
      <c r="AX789" s="165"/>
      <c r="AY789" s="165"/>
      <c r="AZ789" s="165"/>
      <c r="BA789" s="165"/>
      <c r="BB789" s="165"/>
      <c r="BC789" s="165"/>
      <c r="BD789" s="165"/>
      <c r="BE789" s="165"/>
      <c r="BF789" s="165"/>
      <c r="BG789" s="165"/>
      <c r="BH789" s="165"/>
    </row>
    <row r="790" spans="1:60" outlineLevel="1" x14ac:dyDescent="0.2">
      <c r="A790" s="205">
        <v>211</v>
      </c>
      <c r="B790" s="176" t="s">
        <v>464</v>
      </c>
      <c r="C790" s="242" t="s">
        <v>1743</v>
      </c>
      <c r="D790" s="180" t="s">
        <v>191</v>
      </c>
      <c r="E790" s="184">
        <v>0.13200000000000001</v>
      </c>
      <c r="F790" s="191"/>
      <c r="G790" s="189">
        <f>ROUND(E790*F790,2)</f>
        <v>0</v>
      </c>
      <c r="H790" s="189">
        <v>1.2489999999999999E-2</v>
      </c>
      <c r="I790" s="189">
        <f>ROUND(E790*H790,2)</f>
        <v>0</v>
      </c>
      <c r="J790" s="189">
        <v>0</v>
      </c>
      <c r="K790" s="189">
        <f>ROUND(E790*J790,2)</f>
        <v>0</v>
      </c>
      <c r="L790" s="190" t="s">
        <v>429</v>
      </c>
      <c r="M790" s="207" t="s">
        <v>193</v>
      </c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5"/>
      <c r="AK790" s="165"/>
      <c r="AL790" s="165"/>
      <c r="AM790" s="165"/>
      <c r="AN790" s="165"/>
      <c r="AO790" s="165"/>
      <c r="AP790" s="165"/>
      <c r="AQ790" s="165"/>
      <c r="AR790" s="165"/>
      <c r="AS790" s="165"/>
      <c r="AT790" s="165"/>
      <c r="AU790" s="165"/>
      <c r="AV790" s="165"/>
      <c r="AW790" s="165"/>
      <c r="AX790" s="165"/>
      <c r="AY790" s="165"/>
      <c r="AZ790" s="165"/>
      <c r="BA790" s="165"/>
      <c r="BB790" s="165"/>
      <c r="BC790" s="165"/>
      <c r="BD790" s="165"/>
      <c r="BE790" s="165"/>
      <c r="BF790" s="165"/>
      <c r="BG790" s="165"/>
      <c r="BH790" s="165"/>
    </row>
    <row r="791" spans="1:60" outlineLevel="1" x14ac:dyDescent="0.2">
      <c r="A791" s="204"/>
      <c r="B791" s="177"/>
      <c r="C791" s="201" t="s">
        <v>465</v>
      </c>
      <c r="D791" s="181"/>
      <c r="E791" s="185">
        <v>0.13</v>
      </c>
      <c r="F791" s="189"/>
      <c r="G791" s="189"/>
      <c r="H791" s="189"/>
      <c r="I791" s="189"/>
      <c r="J791" s="189"/>
      <c r="K791" s="189"/>
      <c r="L791" s="190"/>
      <c r="M791" s="207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 t="s">
        <v>194</v>
      </c>
      <c r="AF791" s="165"/>
      <c r="AG791" s="165"/>
      <c r="AH791" s="165"/>
      <c r="AI791" s="165"/>
      <c r="AJ791" s="165"/>
      <c r="AK791" s="165"/>
      <c r="AL791" s="165"/>
      <c r="AM791" s="165">
        <v>21</v>
      </c>
      <c r="AN791" s="165"/>
      <c r="AO791" s="165"/>
      <c r="AP791" s="165"/>
      <c r="AQ791" s="165"/>
      <c r="AR791" s="165"/>
      <c r="AS791" s="165"/>
      <c r="AT791" s="165"/>
      <c r="AU791" s="165"/>
      <c r="AV791" s="165"/>
      <c r="AW791" s="165"/>
      <c r="AX791" s="165"/>
      <c r="AY791" s="165"/>
      <c r="AZ791" s="165"/>
      <c r="BA791" s="165"/>
      <c r="BB791" s="165"/>
      <c r="BC791" s="165"/>
      <c r="BD791" s="165"/>
      <c r="BE791" s="165"/>
      <c r="BF791" s="165"/>
      <c r="BG791" s="165"/>
      <c r="BH791" s="165"/>
    </row>
    <row r="792" spans="1:60" outlineLevel="1" x14ac:dyDescent="0.2">
      <c r="A792" s="204"/>
      <c r="B792" s="177"/>
      <c r="C792" s="300"/>
      <c r="D792" s="301"/>
      <c r="E792" s="302"/>
      <c r="F792" s="303"/>
      <c r="G792" s="304"/>
      <c r="H792" s="189"/>
      <c r="I792" s="189"/>
      <c r="J792" s="189"/>
      <c r="K792" s="189"/>
      <c r="L792" s="190"/>
      <c r="M792" s="207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5"/>
      <c r="AK792" s="165"/>
      <c r="AL792" s="165"/>
      <c r="AM792" s="165"/>
      <c r="AN792" s="165"/>
      <c r="AO792" s="165"/>
      <c r="AP792" s="165"/>
      <c r="AQ792" s="165"/>
      <c r="AR792" s="165"/>
      <c r="AS792" s="165"/>
      <c r="AT792" s="165"/>
      <c r="AU792" s="165"/>
      <c r="AV792" s="165"/>
      <c r="AW792" s="165"/>
      <c r="AX792" s="165"/>
      <c r="AY792" s="165"/>
      <c r="AZ792" s="165"/>
      <c r="BA792" s="165"/>
      <c r="BB792" s="165"/>
      <c r="BC792" s="165"/>
      <c r="BD792" s="165"/>
      <c r="BE792" s="165"/>
      <c r="BF792" s="165"/>
      <c r="BG792" s="165"/>
      <c r="BH792" s="165"/>
    </row>
    <row r="793" spans="1:60" outlineLevel="1" x14ac:dyDescent="0.2">
      <c r="A793" s="205">
        <v>212</v>
      </c>
      <c r="B793" s="176" t="s">
        <v>462</v>
      </c>
      <c r="C793" s="242" t="s">
        <v>1744</v>
      </c>
      <c r="D793" s="180" t="s">
        <v>191</v>
      </c>
      <c r="E793" s="184">
        <v>39.905000000000001</v>
      </c>
      <c r="F793" s="191"/>
      <c r="G793" s="189">
        <f>ROUND(E793*F793,2)</f>
        <v>0</v>
      </c>
      <c r="H793" s="189">
        <v>1.2800000000000001E-3</v>
      </c>
      <c r="I793" s="189">
        <f>ROUND(E793*H793,2)</f>
        <v>0.05</v>
      </c>
      <c r="J793" s="189">
        <v>0</v>
      </c>
      <c r="K793" s="189">
        <f>ROUND(E793*J793,2)</f>
        <v>0</v>
      </c>
      <c r="L793" s="190" t="s">
        <v>429</v>
      </c>
      <c r="M793" s="207" t="s">
        <v>193</v>
      </c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5"/>
      <c r="AK793" s="165"/>
      <c r="AL793" s="165"/>
      <c r="AM793" s="165"/>
      <c r="AN793" s="165"/>
      <c r="AO793" s="165"/>
      <c r="AP793" s="165"/>
      <c r="AQ793" s="165"/>
      <c r="AR793" s="165"/>
      <c r="AS793" s="165"/>
      <c r="AT793" s="165"/>
      <c r="AU793" s="165"/>
      <c r="AV793" s="165"/>
      <c r="AW793" s="165"/>
      <c r="AX793" s="165"/>
      <c r="AY793" s="165"/>
      <c r="AZ793" s="165"/>
      <c r="BA793" s="165"/>
      <c r="BB793" s="165"/>
      <c r="BC793" s="165"/>
      <c r="BD793" s="165"/>
      <c r="BE793" s="165"/>
      <c r="BF793" s="165"/>
      <c r="BG793" s="165"/>
      <c r="BH793" s="165"/>
    </row>
    <row r="794" spans="1:60" outlineLevel="1" x14ac:dyDescent="0.2">
      <c r="A794" s="204"/>
      <c r="B794" s="177"/>
      <c r="C794" s="201" t="s">
        <v>466</v>
      </c>
      <c r="D794" s="181"/>
      <c r="E794" s="185">
        <v>39.909999999999997</v>
      </c>
      <c r="F794" s="189"/>
      <c r="G794" s="189"/>
      <c r="H794" s="189"/>
      <c r="I794" s="189"/>
      <c r="J794" s="189"/>
      <c r="K794" s="189"/>
      <c r="L794" s="190"/>
      <c r="M794" s="207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  <c r="AE794" s="165" t="s">
        <v>194</v>
      </c>
      <c r="AF794" s="165"/>
      <c r="AG794" s="165"/>
      <c r="AH794" s="165"/>
      <c r="AI794" s="165"/>
      <c r="AJ794" s="165"/>
      <c r="AK794" s="165"/>
      <c r="AL794" s="165"/>
      <c r="AM794" s="165">
        <v>21</v>
      </c>
      <c r="AN794" s="165"/>
      <c r="AO794" s="165"/>
      <c r="AP794" s="165"/>
      <c r="AQ794" s="165"/>
      <c r="AR794" s="165"/>
      <c r="AS794" s="165"/>
      <c r="AT794" s="165"/>
      <c r="AU794" s="165"/>
      <c r="AV794" s="165"/>
      <c r="AW794" s="165"/>
      <c r="AX794" s="165"/>
      <c r="AY794" s="165"/>
      <c r="AZ794" s="165"/>
      <c r="BA794" s="165"/>
      <c r="BB794" s="165"/>
      <c r="BC794" s="165"/>
      <c r="BD794" s="165"/>
      <c r="BE794" s="165"/>
      <c r="BF794" s="165"/>
      <c r="BG794" s="165"/>
      <c r="BH794" s="165"/>
    </row>
    <row r="795" spans="1:60" outlineLevel="1" x14ac:dyDescent="0.2">
      <c r="A795" s="204"/>
      <c r="B795" s="177"/>
      <c r="C795" s="300"/>
      <c r="D795" s="301"/>
      <c r="E795" s="302"/>
      <c r="F795" s="303"/>
      <c r="G795" s="304"/>
      <c r="H795" s="189"/>
      <c r="I795" s="189"/>
      <c r="J795" s="189"/>
      <c r="K795" s="189"/>
      <c r="L795" s="190"/>
      <c r="M795" s="207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  <c r="AE795" s="165"/>
      <c r="AF795" s="165"/>
      <c r="AG795" s="165"/>
      <c r="AH795" s="165"/>
      <c r="AI795" s="165"/>
      <c r="AJ795" s="165"/>
      <c r="AK795" s="165"/>
      <c r="AL795" s="165"/>
      <c r="AM795" s="165"/>
      <c r="AN795" s="165"/>
      <c r="AO795" s="165"/>
      <c r="AP795" s="165"/>
      <c r="AQ795" s="165"/>
      <c r="AR795" s="165"/>
      <c r="AS795" s="165"/>
      <c r="AT795" s="165"/>
      <c r="AU795" s="165"/>
      <c r="AV795" s="165"/>
      <c r="AW795" s="165"/>
      <c r="AX795" s="165"/>
      <c r="AY795" s="165"/>
      <c r="AZ795" s="165"/>
      <c r="BA795" s="165"/>
      <c r="BB795" s="165"/>
      <c r="BC795" s="165"/>
      <c r="BD795" s="165"/>
      <c r="BE795" s="165"/>
      <c r="BF795" s="165"/>
      <c r="BG795" s="165"/>
      <c r="BH795" s="165"/>
    </row>
    <row r="796" spans="1:60" outlineLevel="1" x14ac:dyDescent="0.2">
      <c r="A796" s="205">
        <v>213</v>
      </c>
      <c r="B796" s="176" t="s">
        <v>462</v>
      </c>
      <c r="C796" s="242" t="s">
        <v>1745</v>
      </c>
      <c r="D796" s="180" t="s">
        <v>191</v>
      </c>
      <c r="E796" s="184">
        <v>34.564</v>
      </c>
      <c r="F796" s="191"/>
      <c r="G796" s="189">
        <f>ROUND(E796*F796,2)</f>
        <v>0</v>
      </c>
      <c r="H796" s="189">
        <v>1.2800000000000001E-3</v>
      </c>
      <c r="I796" s="189">
        <f>ROUND(E796*H796,2)</f>
        <v>0.04</v>
      </c>
      <c r="J796" s="189">
        <v>0</v>
      </c>
      <c r="K796" s="189">
        <f>ROUND(E796*J796,2)</f>
        <v>0</v>
      </c>
      <c r="L796" s="190" t="s">
        <v>429</v>
      </c>
      <c r="M796" s="207" t="s">
        <v>193</v>
      </c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  <c r="AE796" s="165"/>
      <c r="AF796" s="165"/>
      <c r="AG796" s="165"/>
      <c r="AH796" s="165"/>
      <c r="AI796" s="165"/>
      <c r="AJ796" s="165"/>
      <c r="AK796" s="165"/>
      <c r="AL796" s="165"/>
      <c r="AM796" s="165"/>
      <c r="AN796" s="165"/>
      <c r="AO796" s="165"/>
      <c r="AP796" s="165"/>
      <c r="AQ796" s="165"/>
      <c r="AR796" s="165"/>
      <c r="AS796" s="165"/>
      <c r="AT796" s="165"/>
      <c r="AU796" s="165"/>
      <c r="AV796" s="165"/>
      <c r="AW796" s="165"/>
      <c r="AX796" s="165"/>
      <c r="AY796" s="165"/>
      <c r="AZ796" s="165"/>
      <c r="BA796" s="165"/>
      <c r="BB796" s="165"/>
      <c r="BC796" s="165"/>
      <c r="BD796" s="165"/>
      <c r="BE796" s="165"/>
      <c r="BF796" s="165"/>
      <c r="BG796" s="165"/>
      <c r="BH796" s="165"/>
    </row>
    <row r="797" spans="1:60" outlineLevel="1" x14ac:dyDescent="0.2">
      <c r="A797" s="204"/>
      <c r="B797" s="177"/>
      <c r="C797" s="201" t="s">
        <v>463</v>
      </c>
      <c r="D797" s="181"/>
      <c r="E797" s="185">
        <v>34.56</v>
      </c>
      <c r="F797" s="189"/>
      <c r="G797" s="189"/>
      <c r="H797" s="189"/>
      <c r="I797" s="189"/>
      <c r="J797" s="189"/>
      <c r="K797" s="189"/>
      <c r="L797" s="190"/>
      <c r="M797" s="207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/>
      <c r="AY797" s="165"/>
      <c r="AZ797" s="165"/>
      <c r="BA797" s="165"/>
      <c r="BB797" s="165"/>
      <c r="BC797" s="165"/>
      <c r="BD797" s="165"/>
      <c r="BE797" s="165"/>
      <c r="BF797" s="165"/>
      <c r="BG797" s="165"/>
      <c r="BH797" s="165"/>
    </row>
    <row r="798" spans="1:60" outlineLevel="1" x14ac:dyDescent="0.2">
      <c r="A798" s="204"/>
      <c r="B798" s="177"/>
      <c r="C798" s="300"/>
      <c r="D798" s="301"/>
      <c r="E798" s="302"/>
      <c r="F798" s="303"/>
      <c r="G798" s="304"/>
      <c r="H798" s="189"/>
      <c r="I798" s="189"/>
      <c r="J798" s="189"/>
      <c r="K798" s="189"/>
      <c r="L798" s="190"/>
      <c r="M798" s="207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 t="s">
        <v>194</v>
      </c>
      <c r="AF798" s="165"/>
      <c r="AG798" s="165"/>
      <c r="AH798" s="165"/>
      <c r="AI798" s="165"/>
      <c r="AJ798" s="165"/>
      <c r="AK798" s="165"/>
      <c r="AL798" s="165"/>
      <c r="AM798" s="165">
        <v>21</v>
      </c>
      <c r="AN798" s="165"/>
      <c r="AO798" s="165"/>
      <c r="AP798" s="165"/>
      <c r="AQ798" s="165"/>
      <c r="AR798" s="165"/>
      <c r="AS798" s="165"/>
      <c r="AT798" s="165"/>
      <c r="AU798" s="165"/>
      <c r="AV798" s="165"/>
      <c r="AW798" s="165"/>
      <c r="AX798" s="165"/>
      <c r="AY798" s="165"/>
      <c r="AZ798" s="165"/>
      <c r="BA798" s="165"/>
      <c r="BB798" s="165"/>
      <c r="BC798" s="165"/>
      <c r="BD798" s="165"/>
      <c r="BE798" s="165"/>
      <c r="BF798" s="165"/>
      <c r="BG798" s="165"/>
      <c r="BH798" s="165"/>
    </row>
    <row r="799" spans="1:60" outlineLevel="1" x14ac:dyDescent="0.2">
      <c r="A799" s="205">
        <v>214</v>
      </c>
      <c r="B799" s="176" t="s">
        <v>462</v>
      </c>
      <c r="C799" s="242" t="s">
        <v>1746</v>
      </c>
      <c r="D799" s="180" t="s">
        <v>191</v>
      </c>
      <c r="E799" s="184">
        <v>3.64</v>
      </c>
      <c r="F799" s="191"/>
      <c r="G799" s="189">
        <f>ROUND(E799*F799,2)</f>
        <v>0</v>
      </c>
      <c r="H799" s="189">
        <v>1.2800000000000001E-3</v>
      </c>
      <c r="I799" s="189">
        <f>ROUND(E799*H799,2)</f>
        <v>0</v>
      </c>
      <c r="J799" s="189">
        <v>0</v>
      </c>
      <c r="K799" s="189">
        <f>ROUND(E799*J799,2)</f>
        <v>0</v>
      </c>
      <c r="L799" s="190" t="s">
        <v>429</v>
      </c>
      <c r="M799" s="207" t="s">
        <v>193</v>
      </c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  <c r="AK799" s="165"/>
      <c r="AL799" s="165"/>
      <c r="AM799" s="165"/>
      <c r="AN799" s="165"/>
      <c r="AO799" s="165"/>
      <c r="AP799" s="165"/>
      <c r="AQ799" s="165"/>
      <c r="AR799" s="165"/>
      <c r="AS799" s="165"/>
      <c r="AT799" s="165"/>
      <c r="AU799" s="165"/>
      <c r="AV799" s="165"/>
      <c r="AW799" s="165"/>
      <c r="AX799" s="165"/>
      <c r="AY799" s="165"/>
      <c r="AZ799" s="165"/>
      <c r="BA799" s="165"/>
      <c r="BB799" s="165"/>
      <c r="BC799" s="165"/>
      <c r="BD799" s="165"/>
      <c r="BE799" s="165"/>
      <c r="BF799" s="165"/>
      <c r="BG799" s="165"/>
      <c r="BH799" s="165"/>
    </row>
    <row r="800" spans="1:60" outlineLevel="1" x14ac:dyDescent="0.2">
      <c r="A800" s="204"/>
      <c r="B800" s="177"/>
      <c r="C800" s="201" t="s">
        <v>467</v>
      </c>
      <c r="D800" s="181"/>
      <c r="E800" s="185">
        <v>3.96</v>
      </c>
      <c r="F800" s="189"/>
      <c r="G800" s="189"/>
      <c r="H800" s="189"/>
      <c r="I800" s="189"/>
      <c r="J800" s="189"/>
      <c r="K800" s="189"/>
      <c r="L800" s="190"/>
      <c r="M800" s="207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  <c r="AK800" s="165"/>
      <c r="AL800" s="165"/>
      <c r="AM800" s="165"/>
      <c r="AN800" s="165"/>
      <c r="AO800" s="165"/>
      <c r="AP800" s="165"/>
      <c r="AQ800" s="165"/>
      <c r="AR800" s="165"/>
      <c r="AS800" s="165"/>
      <c r="AT800" s="165"/>
      <c r="AU800" s="165"/>
      <c r="AV800" s="165"/>
      <c r="AW800" s="165"/>
      <c r="AX800" s="165"/>
      <c r="AY800" s="165"/>
      <c r="AZ800" s="165"/>
      <c r="BA800" s="165"/>
      <c r="BB800" s="165"/>
      <c r="BC800" s="165"/>
      <c r="BD800" s="165"/>
      <c r="BE800" s="165"/>
      <c r="BF800" s="165"/>
      <c r="BG800" s="165"/>
      <c r="BH800" s="165"/>
    </row>
    <row r="801" spans="1:60" outlineLevel="1" x14ac:dyDescent="0.2">
      <c r="A801" s="204"/>
      <c r="B801" s="177"/>
      <c r="C801" s="201" t="s">
        <v>468</v>
      </c>
      <c r="D801" s="181"/>
      <c r="E801" s="185">
        <v>-0.32</v>
      </c>
      <c r="F801" s="189"/>
      <c r="G801" s="189"/>
      <c r="H801" s="189"/>
      <c r="I801" s="189"/>
      <c r="J801" s="189"/>
      <c r="K801" s="189"/>
      <c r="L801" s="190"/>
      <c r="M801" s="207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>
        <v>0</v>
      </c>
      <c r="AD801" s="165"/>
      <c r="AE801" s="165"/>
      <c r="AF801" s="165"/>
      <c r="AG801" s="165"/>
      <c r="AH801" s="165"/>
      <c r="AI801" s="165"/>
      <c r="AJ801" s="165"/>
      <c r="AK801" s="165"/>
      <c r="AL801" s="165"/>
      <c r="AM801" s="165"/>
      <c r="AN801" s="165"/>
      <c r="AO801" s="165"/>
      <c r="AP801" s="165"/>
      <c r="AQ801" s="165"/>
      <c r="AR801" s="165"/>
      <c r="AS801" s="165"/>
      <c r="AT801" s="165"/>
      <c r="AU801" s="165"/>
      <c r="AV801" s="165"/>
      <c r="AW801" s="165"/>
      <c r="AX801" s="165"/>
      <c r="AY801" s="165"/>
      <c r="AZ801" s="165"/>
      <c r="BA801" s="165"/>
      <c r="BB801" s="165"/>
      <c r="BC801" s="165"/>
      <c r="BD801" s="165"/>
      <c r="BE801" s="165"/>
      <c r="BF801" s="165"/>
      <c r="BG801" s="165"/>
      <c r="BH801" s="165"/>
    </row>
    <row r="802" spans="1:60" outlineLevel="1" x14ac:dyDescent="0.2">
      <c r="A802" s="204"/>
      <c r="B802" s="177"/>
      <c r="C802" s="300"/>
      <c r="D802" s="301"/>
      <c r="E802" s="302"/>
      <c r="F802" s="303"/>
      <c r="G802" s="304"/>
      <c r="H802" s="189"/>
      <c r="I802" s="189"/>
      <c r="J802" s="189"/>
      <c r="K802" s="189"/>
      <c r="L802" s="190"/>
      <c r="M802" s="207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  <c r="AE802" s="165" t="s">
        <v>198</v>
      </c>
      <c r="AF802" s="165"/>
      <c r="AG802" s="165"/>
      <c r="AH802" s="165"/>
      <c r="AI802" s="165"/>
      <c r="AJ802" s="165"/>
      <c r="AK802" s="165"/>
      <c r="AL802" s="165"/>
      <c r="AM802" s="165"/>
      <c r="AN802" s="165"/>
      <c r="AO802" s="165"/>
      <c r="AP802" s="165"/>
      <c r="AQ802" s="165"/>
      <c r="AR802" s="165"/>
      <c r="AS802" s="165"/>
      <c r="AT802" s="165"/>
      <c r="AU802" s="165"/>
      <c r="AV802" s="165"/>
      <c r="AW802" s="165"/>
      <c r="AX802" s="165"/>
      <c r="AY802" s="165"/>
      <c r="AZ802" s="165"/>
      <c r="BA802" s="165"/>
      <c r="BB802" s="165"/>
      <c r="BC802" s="165"/>
      <c r="BD802" s="165"/>
      <c r="BE802" s="165"/>
      <c r="BF802" s="165"/>
      <c r="BG802" s="165"/>
      <c r="BH802" s="165"/>
    </row>
    <row r="803" spans="1:60" outlineLevel="1" x14ac:dyDescent="0.2">
      <c r="A803" s="205">
        <v>215</v>
      </c>
      <c r="B803" s="176" t="s">
        <v>462</v>
      </c>
      <c r="C803" s="242" t="s">
        <v>1747</v>
      </c>
      <c r="D803" s="180" t="s">
        <v>191</v>
      </c>
      <c r="E803" s="184">
        <v>34.564</v>
      </c>
      <c r="F803" s="191"/>
      <c r="G803" s="189">
        <f>ROUND(E803*F803,2)</f>
        <v>0</v>
      </c>
      <c r="H803" s="189">
        <v>1.2800000000000001E-3</v>
      </c>
      <c r="I803" s="189">
        <f>ROUND(E803*H803,2)</f>
        <v>0.04</v>
      </c>
      <c r="J803" s="189">
        <v>0</v>
      </c>
      <c r="K803" s="189">
        <f>ROUND(E803*J803,2)</f>
        <v>0</v>
      </c>
      <c r="L803" s="190" t="s">
        <v>429</v>
      </c>
      <c r="M803" s="207" t="s">
        <v>193</v>
      </c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  <c r="AE803" s="165" t="s">
        <v>194</v>
      </c>
      <c r="AF803" s="165"/>
      <c r="AG803" s="165"/>
      <c r="AH803" s="165"/>
      <c r="AI803" s="165"/>
      <c r="AJ803" s="165"/>
      <c r="AK803" s="165"/>
      <c r="AL803" s="165"/>
      <c r="AM803" s="165">
        <v>21</v>
      </c>
      <c r="AN803" s="165"/>
      <c r="AO803" s="165"/>
      <c r="AP803" s="165"/>
      <c r="AQ803" s="165"/>
      <c r="AR803" s="165"/>
      <c r="AS803" s="165"/>
      <c r="AT803" s="165"/>
      <c r="AU803" s="165"/>
      <c r="AV803" s="165"/>
      <c r="AW803" s="165"/>
      <c r="AX803" s="165"/>
      <c r="AY803" s="165"/>
      <c r="AZ803" s="165"/>
      <c r="BA803" s="165"/>
      <c r="BB803" s="165"/>
      <c r="BC803" s="165"/>
      <c r="BD803" s="165"/>
      <c r="BE803" s="165"/>
      <c r="BF803" s="165"/>
      <c r="BG803" s="165"/>
      <c r="BH803" s="165"/>
    </row>
    <row r="804" spans="1:60" outlineLevel="1" x14ac:dyDescent="0.2">
      <c r="A804" s="204"/>
      <c r="B804" s="177"/>
      <c r="C804" s="201" t="s">
        <v>463</v>
      </c>
      <c r="D804" s="181"/>
      <c r="E804" s="185">
        <v>34.56</v>
      </c>
      <c r="F804" s="189"/>
      <c r="G804" s="189"/>
      <c r="H804" s="189"/>
      <c r="I804" s="189"/>
      <c r="J804" s="189"/>
      <c r="K804" s="189"/>
      <c r="L804" s="190"/>
      <c r="M804" s="207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5"/>
      <c r="AK804" s="165"/>
      <c r="AL804" s="165"/>
      <c r="AM804" s="165"/>
      <c r="AN804" s="165"/>
      <c r="AO804" s="165"/>
      <c r="AP804" s="165"/>
      <c r="AQ804" s="165"/>
      <c r="AR804" s="165"/>
      <c r="AS804" s="165"/>
      <c r="AT804" s="165"/>
      <c r="AU804" s="165"/>
      <c r="AV804" s="165"/>
      <c r="AW804" s="165"/>
      <c r="AX804" s="165"/>
      <c r="AY804" s="165"/>
      <c r="AZ804" s="165"/>
      <c r="BA804" s="165"/>
      <c r="BB804" s="165"/>
      <c r="BC804" s="165"/>
      <c r="BD804" s="165"/>
      <c r="BE804" s="165"/>
      <c r="BF804" s="165"/>
      <c r="BG804" s="165"/>
      <c r="BH804" s="165"/>
    </row>
    <row r="805" spans="1:60" outlineLevel="1" x14ac:dyDescent="0.2">
      <c r="A805" s="204"/>
      <c r="B805" s="177"/>
      <c r="C805" s="300"/>
      <c r="D805" s="301"/>
      <c r="E805" s="302"/>
      <c r="F805" s="303"/>
      <c r="G805" s="304"/>
      <c r="H805" s="189"/>
      <c r="I805" s="189"/>
      <c r="J805" s="189"/>
      <c r="K805" s="189"/>
      <c r="L805" s="190"/>
      <c r="M805" s="207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5"/>
      <c r="AK805" s="165"/>
      <c r="AL805" s="165"/>
      <c r="AM805" s="165"/>
      <c r="AN805" s="165"/>
      <c r="AO805" s="165"/>
      <c r="AP805" s="165"/>
      <c r="AQ805" s="165"/>
      <c r="AR805" s="165"/>
      <c r="AS805" s="165"/>
      <c r="AT805" s="165"/>
      <c r="AU805" s="165"/>
      <c r="AV805" s="165"/>
      <c r="AW805" s="165"/>
      <c r="AX805" s="165"/>
      <c r="AY805" s="165"/>
      <c r="AZ805" s="165"/>
      <c r="BA805" s="165"/>
      <c r="BB805" s="165"/>
      <c r="BC805" s="165"/>
      <c r="BD805" s="165"/>
      <c r="BE805" s="165"/>
      <c r="BF805" s="165"/>
      <c r="BG805" s="165"/>
      <c r="BH805" s="165"/>
    </row>
    <row r="806" spans="1:60" outlineLevel="1" x14ac:dyDescent="0.2">
      <c r="A806" s="204"/>
      <c r="B806" s="305" t="s">
        <v>469</v>
      </c>
      <c r="C806" s="306"/>
      <c r="D806" s="307"/>
      <c r="E806" s="308"/>
      <c r="F806" s="309"/>
      <c r="G806" s="310"/>
      <c r="H806" s="189"/>
      <c r="I806" s="189"/>
      <c r="J806" s="189"/>
      <c r="K806" s="189"/>
      <c r="L806" s="190"/>
      <c r="M806" s="207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  <c r="AE806" s="165"/>
      <c r="AF806" s="165"/>
      <c r="AG806" s="165"/>
      <c r="AH806" s="165"/>
      <c r="AI806" s="165"/>
      <c r="AJ806" s="165"/>
      <c r="AK806" s="165"/>
      <c r="AL806" s="165"/>
      <c r="AM806" s="165"/>
      <c r="AN806" s="165"/>
      <c r="AO806" s="165"/>
      <c r="AP806" s="165"/>
      <c r="AQ806" s="165"/>
      <c r="AR806" s="165"/>
      <c r="AS806" s="165"/>
      <c r="AT806" s="165"/>
      <c r="AU806" s="165"/>
      <c r="AV806" s="165"/>
      <c r="AW806" s="165"/>
      <c r="AX806" s="165"/>
      <c r="AY806" s="165"/>
      <c r="AZ806" s="165"/>
      <c r="BA806" s="165"/>
      <c r="BB806" s="165"/>
      <c r="BC806" s="165"/>
      <c r="BD806" s="165"/>
      <c r="BE806" s="165"/>
      <c r="BF806" s="165"/>
      <c r="BG806" s="165"/>
      <c r="BH806" s="165"/>
    </row>
    <row r="807" spans="1:60" outlineLevel="1" x14ac:dyDescent="0.2">
      <c r="A807" s="204"/>
      <c r="B807" s="305" t="s">
        <v>470</v>
      </c>
      <c r="C807" s="306"/>
      <c r="D807" s="307"/>
      <c r="E807" s="308"/>
      <c r="F807" s="309"/>
      <c r="G807" s="310"/>
      <c r="H807" s="189"/>
      <c r="I807" s="189"/>
      <c r="J807" s="189"/>
      <c r="K807" s="189"/>
      <c r="L807" s="190"/>
      <c r="M807" s="207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>
        <v>0</v>
      </c>
      <c r="AD807" s="165"/>
      <c r="AE807" s="165"/>
      <c r="AF807" s="165"/>
      <c r="AG807" s="165"/>
      <c r="AH807" s="165"/>
      <c r="AI807" s="165"/>
      <c r="AJ807" s="165"/>
      <c r="AK807" s="165"/>
      <c r="AL807" s="165"/>
      <c r="AM807" s="165"/>
      <c r="AN807" s="165"/>
      <c r="AO807" s="165"/>
      <c r="AP807" s="165"/>
      <c r="AQ807" s="165"/>
      <c r="AR807" s="165"/>
      <c r="AS807" s="165"/>
      <c r="AT807" s="165"/>
      <c r="AU807" s="165"/>
      <c r="AV807" s="165"/>
      <c r="AW807" s="165"/>
      <c r="AX807" s="165"/>
      <c r="AY807" s="165"/>
      <c r="AZ807" s="165"/>
      <c r="BA807" s="165"/>
      <c r="BB807" s="165"/>
      <c r="BC807" s="165"/>
      <c r="BD807" s="165"/>
      <c r="BE807" s="165"/>
      <c r="BF807" s="165"/>
      <c r="BG807" s="165"/>
      <c r="BH807" s="165"/>
    </row>
    <row r="808" spans="1:60" outlineLevel="1" x14ac:dyDescent="0.2">
      <c r="A808" s="205">
        <v>216</v>
      </c>
      <c r="B808" s="176" t="s">
        <v>471</v>
      </c>
      <c r="C808" s="242" t="s">
        <v>1748</v>
      </c>
      <c r="D808" s="180" t="s">
        <v>191</v>
      </c>
      <c r="E808" s="184">
        <v>2.0992999999999999</v>
      </c>
      <c r="F808" s="191"/>
      <c r="G808" s="189">
        <f>ROUND(E808*F808,2)</f>
        <v>0</v>
      </c>
      <c r="H808" s="189">
        <v>0</v>
      </c>
      <c r="I808" s="189">
        <f>ROUND(E808*H808,2)</f>
        <v>0</v>
      </c>
      <c r="J808" s="189">
        <v>0</v>
      </c>
      <c r="K808" s="189">
        <f>ROUND(E808*J808,2)</f>
        <v>0</v>
      </c>
      <c r="L808" s="190" t="s">
        <v>192</v>
      </c>
      <c r="M808" s="207" t="s">
        <v>193</v>
      </c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 t="s">
        <v>194</v>
      </c>
      <c r="AF808" s="165"/>
      <c r="AG808" s="165"/>
      <c r="AH808" s="165"/>
      <c r="AI808" s="165"/>
      <c r="AJ808" s="165"/>
      <c r="AK808" s="165"/>
      <c r="AL808" s="165"/>
      <c r="AM808" s="165">
        <v>21</v>
      </c>
      <c r="AN808" s="165"/>
      <c r="AO808" s="165"/>
      <c r="AP808" s="165"/>
      <c r="AQ808" s="165"/>
      <c r="AR808" s="165"/>
      <c r="AS808" s="165"/>
      <c r="AT808" s="165"/>
      <c r="AU808" s="165"/>
      <c r="AV808" s="165"/>
      <c r="AW808" s="165"/>
      <c r="AX808" s="165"/>
      <c r="AY808" s="165"/>
      <c r="AZ808" s="165"/>
      <c r="BA808" s="165"/>
      <c r="BB808" s="165"/>
      <c r="BC808" s="165"/>
      <c r="BD808" s="165"/>
      <c r="BE808" s="165"/>
      <c r="BF808" s="165"/>
      <c r="BG808" s="165"/>
      <c r="BH808" s="165"/>
    </row>
    <row r="809" spans="1:60" outlineLevel="1" x14ac:dyDescent="0.2">
      <c r="A809" s="204"/>
      <c r="B809" s="177"/>
      <c r="C809" s="201" t="s">
        <v>472</v>
      </c>
      <c r="D809" s="181"/>
      <c r="E809" s="185">
        <v>1.56</v>
      </c>
      <c r="F809" s="189"/>
      <c r="G809" s="189"/>
      <c r="H809" s="189"/>
      <c r="I809" s="189"/>
      <c r="J809" s="189"/>
      <c r="K809" s="189"/>
      <c r="L809" s="190"/>
      <c r="M809" s="207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5"/>
      <c r="AK809" s="165"/>
      <c r="AL809" s="165"/>
      <c r="AM809" s="165"/>
      <c r="AN809" s="165"/>
      <c r="AO809" s="165"/>
      <c r="AP809" s="165"/>
      <c r="AQ809" s="165"/>
      <c r="AR809" s="165"/>
      <c r="AS809" s="165"/>
      <c r="AT809" s="165"/>
      <c r="AU809" s="165"/>
      <c r="AV809" s="165"/>
      <c r="AW809" s="165"/>
      <c r="AX809" s="165"/>
      <c r="AY809" s="165"/>
      <c r="AZ809" s="165"/>
      <c r="BA809" s="165"/>
      <c r="BB809" s="165"/>
      <c r="BC809" s="165"/>
      <c r="BD809" s="165"/>
      <c r="BE809" s="165"/>
      <c r="BF809" s="165"/>
      <c r="BG809" s="165"/>
      <c r="BH809" s="165"/>
    </row>
    <row r="810" spans="1:60" outlineLevel="1" x14ac:dyDescent="0.2">
      <c r="A810" s="204"/>
      <c r="B810" s="177"/>
      <c r="C810" s="201" t="s">
        <v>473</v>
      </c>
      <c r="D810" s="181"/>
      <c r="E810" s="185">
        <v>0.54</v>
      </c>
      <c r="F810" s="189"/>
      <c r="G810" s="189"/>
      <c r="H810" s="189"/>
      <c r="I810" s="189"/>
      <c r="J810" s="189"/>
      <c r="K810" s="189"/>
      <c r="L810" s="190"/>
      <c r="M810" s="207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  <c r="AE810" s="165"/>
      <c r="AF810" s="165"/>
      <c r="AG810" s="165"/>
      <c r="AH810" s="165"/>
      <c r="AI810" s="165"/>
      <c r="AJ810" s="165"/>
      <c r="AK810" s="165"/>
      <c r="AL810" s="165"/>
      <c r="AM810" s="165"/>
      <c r="AN810" s="165"/>
      <c r="AO810" s="165"/>
      <c r="AP810" s="165"/>
      <c r="AQ810" s="165"/>
      <c r="AR810" s="165"/>
      <c r="AS810" s="165"/>
      <c r="AT810" s="165"/>
      <c r="AU810" s="165"/>
      <c r="AV810" s="165"/>
      <c r="AW810" s="165"/>
      <c r="AX810" s="165"/>
      <c r="AY810" s="165"/>
      <c r="AZ810" s="165"/>
      <c r="BA810" s="165"/>
      <c r="BB810" s="165"/>
      <c r="BC810" s="165"/>
      <c r="BD810" s="165"/>
      <c r="BE810" s="165"/>
      <c r="BF810" s="165"/>
      <c r="BG810" s="165"/>
      <c r="BH810" s="165"/>
    </row>
    <row r="811" spans="1:60" outlineLevel="1" x14ac:dyDescent="0.2">
      <c r="A811" s="204"/>
      <c r="B811" s="177"/>
      <c r="C811" s="300"/>
      <c r="D811" s="301"/>
      <c r="E811" s="302"/>
      <c r="F811" s="303"/>
      <c r="G811" s="304"/>
      <c r="H811" s="189"/>
      <c r="I811" s="189"/>
      <c r="J811" s="189"/>
      <c r="K811" s="189"/>
      <c r="L811" s="190"/>
      <c r="M811" s="207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  <c r="AE811" s="165"/>
      <c r="AF811" s="165"/>
      <c r="AG811" s="165"/>
      <c r="AH811" s="165"/>
      <c r="AI811" s="165"/>
      <c r="AJ811" s="165"/>
      <c r="AK811" s="165"/>
      <c r="AL811" s="165"/>
      <c r="AM811" s="165"/>
      <c r="AN811" s="165"/>
      <c r="AO811" s="165"/>
      <c r="AP811" s="165"/>
      <c r="AQ811" s="165"/>
      <c r="AR811" s="165"/>
      <c r="AS811" s="165"/>
      <c r="AT811" s="165"/>
      <c r="AU811" s="165"/>
      <c r="AV811" s="165"/>
      <c r="AW811" s="165"/>
      <c r="AX811" s="165"/>
      <c r="AY811" s="165"/>
      <c r="AZ811" s="165"/>
      <c r="BA811" s="165"/>
      <c r="BB811" s="165"/>
      <c r="BC811" s="165"/>
      <c r="BD811" s="165"/>
      <c r="BE811" s="165"/>
      <c r="BF811" s="165"/>
      <c r="BG811" s="165"/>
      <c r="BH811" s="165"/>
    </row>
    <row r="812" spans="1:60" outlineLevel="1" x14ac:dyDescent="0.2">
      <c r="A812" s="204"/>
      <c r="B812" s="305" t="s">
        <v>474</v>
      </c>
      <c r="C812" s="306"/>
      <c r="D812" s="307"/>
      <c r="E812" s="308"/>
      <c r="F812" s="309"/>
      <c r="G812" s="310"/>
      <c r="H812" s="189"/>
      <c r="I812" s="189"/>
      <c r="J812" s="189"/>
      <c r="K812" s="189"/>
      <c r="L812" s="190"/>
      <c r="M812" s="207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  <c r="AE812" s="165" t="s">
        <v>194</v>
      </c>
      <c r="AF812" s="165"/>
      <c r="AG812" s="165"/>
      <c r="AH812" s="165"/>
      <c r="AI812" s="165"/>
      <c r="AJ812" s="165"/>
      <c r="AK812" s="165"/>
      <c r="AL812" s="165"/>
      <c r="AM812" s="165">
        <v>21</v>
      </c>
      <c r="AN812" s="165"/>
      <c r="AO812" s="165"/>
      <c r="AP812" s="165"/>
      <c r="AQ812" s="165"/>
      <c r="AR812" s="165"/>
      <c r="AS812" s="165"/>
      <c r="AT812" s="165"/>
      <c r="AU812" s="165"/>
      <c r="AV812" s="165"/>
      <c r="AW812" s="165"/>
      <c r="AX812" s="165"/>
      <c r="AY812" s="165"/>
      <c r="AZ812" s="165"/>
      <c r="BA812" s="165"/>
      <c r="BB812" s="165"/>
      <c r="BC812" s="165"/>
      <c r="BD812" s="165"/>
      <c r="BE812" s="165"/>
      <c r="BF812" s="165"/>
      <c r="BG812" s="165"/>
      <c r="BH812" s="165"/>
    </row>
    <row r="813" spans="1:60" ht="22.5" outlineLevel="1" x14ac:dyDescent="0.2">
      <c r="A813" s="205">
        <v>217</v>
      </c>
      <c r="B813" s="176" t="s">
        <v>475</v>
      </c>
      <c r="C813" s="242" t="s">
        <v>1749</v>
      </c>
      <c r="D813" s="180" t="s">
        <v>191</v>
      </c>
      <c r="E813" s="184">
        <v>1.212</v>
      </c>
      <c r="F813" s="191"/>
      <c r="G813" s="189">
        <f>ROUND(E813*F813,2)</f>
        <v>0</v>
      </c>
      <c r="H813" s="189">
        <v>0</v>
      </c>
      <c r="I813" s="189">
        <f>ROUND(E813*H813,2)</f>
        <v>0</v>
      </c>
      <c r="J813" s="189">
        <v>0</v>
      </c>
      <c r="K813" s="189">
        <f>ROUND(E813*J813,2)</f>
        <v>0</v>
      </c>
      <c r="L813" s="190" t="s">
        <v>429</v>
      </c>
      <c r="M813" s="207" t="s">
        <v>193</v>
      </c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  <c r="AE813" s="165"/>
      <c r="AF813" s="165"/>
      <c r="AG813" s="165"/>
      <c r="AH813" s="165"/>
      <c r="AI813" s="165"/>
      <c r="AJ813" s="165"/>
      <c r="AK813" s="165"/>
      <c r="AL813" s="165"/>
      <c r="AM813" s="165"/>
      <c r="AN813" s="165"/>
      <c r="AO813" s="165"/>
      <c r="AP813" s="165"/>
      <c r="AQ813" s="165"/>
      <c r="AR813" s="165"/>
      <c r="AS813" s="165"/>
      <c r="AT813" s="165"/>
      <c r="AU813" s="165"/>
      <c r="AV813" s="165"/>
      <c r="AW813" s="165"/>
      <c r="AX813" s="165"/>
      <c r="AY813" s="165"/>
      <c r="AZ813" s="165"/>
      <c r="BA813" s="165"/>
      <c r="BB813" s="165"/>
      <c r="BC813" s="165"/>
      <c r="BD813" s="165"/>
      <c r="BE813" s="165"/>
      <c r="BF813" s="165"/>
      <c r="BG813" s="165"/>
      <c r="BH813" s="165"/>
    </row>
    <row r="814" spans="1:60" outlineLevel="1" x14ac:dyDescent="0.2">
      <c r="A814" s="204"/>
      <c r="B814" s="177"/>
      <c r="C814" s="201" t="s">
        <v>476</v>
      </c>
      <c r="D814" s="181"/>
      <c r="E814" s="185">
        <v>0.53</v>
      </c>
      <c r="F814" s="189"/>
      <c r="G814" s="189"/>
      <c r="H814" s="189"/>
      <c r="I814" s="189"/>
      <c r="J814" s="189"/>
      <c r="K814" s="189"/>
      <c r="L814" s="190"/>
      <c r="M814" s="207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  <c r="AE814" s="165"/>
      <c r="AF814" s="165"/>
      <c r="AG814" s="165"/>
      <c r="AH814" s="165"/>
      <c r="AI814" s="165"/>
      <c r="AJ814" s="165"/>
      <c r="AK814" s="165"/>
      <c r="AL814" s="165"/>
      <c r="AM814" s="165"/>
      <c r="AN814" s="165"/>
      <c r="AO814" s="165"/>
      <c r="AP814" s="165"/>
      <c r="AQ814" s="165"/>
      <c r="AR814" s="165"/>
      <c r="AS814" s="165"/>
      <c r="AT814" s="165"/>
      <c r="AU814" s="165"/>
      <c r="AV814" s="165"/>
      <c r="AW814" s="165"/>
      <c r="AX814" s="165"/>
      <c r="AY814" s="165"/>
      <c r="AZ814" s="165"/>
      <c r="BA814" s="165"/>
      <c r="BB814" s="165"/>
      <c r="BC814" s="165"/>
      <c r="BD814" s="165"/>
      <c r="BE814" s="165"/>
      <c r="BF814" s="165"/>
      <c r="BG814" s="165"/>
      <c r="BH814" s="165"/>
    </row>
    <row r="815" spans="1:60" outlineLevel="1" x14ac:dyDescent="0.2">
      <c r="A815" s="204"/>
      <c r="B815" s="177"/>
      <c r="C815" s="201" t="s">
        <v>477</v>
      </c>
      <c r="D815" s="181"/>
      <c r="E815" s="185">
        <v>0.68</v>
      </c>
      <c r="F815" s="189"/>
      <c r="G815" s="189"/>
      <c r="H815" s="189"/>
      <c r="I815" s="189"/>
      <c r="J815" s="189"/>
      <c r="K815" s="189"/>
      <c r="L815" s="190"/>
      <c r="M815" s="207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  <c r="AE815" s="165"/>
      <c r="AF815" s="165"/>
      <c r="AG815" s="165"/>
      <c r="AH815" s="165"/>
      <c r="AI815" s="165"/>
      <c r="AJ815" s="165"/>
      <c r="AK815" s="165"/>
      <c r="AL815" s="165"/>
      <c r="AM815" s="165"/>
      <c r="AN815" s="165"/>
      <c r="AO815" s="165"/>
      <c r="AP815" s="165"/>
      <c r="AQ815" s="165"/>
      <c r="AR815" s="165"/>
      <c r="AS815" s="165"/>
      <c r="AT815" s="165"/>
      <c r="AU815" s="165"/>
      <c r="AV815" s="165"/>
      <c r="AW815" s="165"/>
      <c r="AX815" s="165"/>
      <c r="AY815" s="165"/>
      <c r="AZ815" s="165"/>
      <c r="BA815" s="165"/>
      <c r="BB815" s="165"/>
      <c r="BC815" s="165"/>
      <c r="BD815" s="165"/>
      <c r="BE815" s="165"/>
      <c r="BF815" s="165"/>
      <c r="BG815" s="165"/>
      <c r="BH815" s="165"/>
    </row>
    <row r="816" spans="1:60" outlineLevel="1" x14ac:dyDescent="0.2">
      <c r="A816" s="204"/>
      <c r="B816" s="177"/>
      <c r="C816" s="300"/>
      <c r="D816" s="301"/>
      <c r="E816" s="302"/>
      <c r="F816" s="303"/>
      <c r="G816" s="304"/>
      <c r="H816" s="189"/>
      <c r="I816" s="189"/>
      <c r="J816" s="189"/>
      <c r="K816" s="189"/>
      <c r="L816" s="190"/>
      <c r="M816" s="207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 t="s">
        <v>194</v>
      </c>
      <c r="AF816" s="165"/>
      <c r="AG816" s="165"/>
      <c r="AH816" s="165"/>
      <c r="AI816" s="165"/>
      <c r="AJ816" s="165"/>
      <c r="AK816" s="165"/>
      <c r="AL816" s="165"/>
      <c r="AM816" s="165">
        <v>21</v>
      </c>
      <c r="AN816" s="165"/>
      <c r="AO816" s="165"/>
      <c r="AP816" s="165"/>
      <c r="AQ816" s="165"/>
      <c r="AR816" s="165"/>
      <c r="AS816" s="165"/>
      <c r="AT816" s="165"/>
      <c r="AU816" s="165"/>
      <c r="AV816" s="165"/>
      <c r="AW816" s="165"/>
      <c r="AX816" s="165"/>
      <c r="AY816" s="165"/>
      <c r="AZ816" s="165"/>
      <c r="BA816" s="165"/>
      <c r="BB816" s="165"/>
      <c r="BC816" s="165"/>
      <c r="BD816" s="165"/>
      <c r="BE816" s="165"/>
      <c r="BF816" s="165"/>
      <c r="BG816" s="165"/>
      <c r="BH816" s="165"/>
    </row>
    <row r="817" spans="1:60" ht="22.5" outlineLevel="1" x14ac:dyDescent="0.2">
      <c r="A817" s="205">
        <v>218</v>
      </c>
      <c r="B817" s="176" t="s">
        <v>475</v>
      </c>
      <c r="C817" s="242" t="s">
        <v>1750</v>
      </c>
      <c r="D817" s="180" t="s">
        <v>191</v>
      </c>
      <c r="E817" s="184">
        <v>1.212</v>
      </c>
      <c r="F817" s="191"/>
      <c r="G817" s="189">
        <f>ROUND(E817*F817,2)</f>
        <v>0</v>
      </c>
      <c r="H817" s="189">
        <v>0</v>
      </c>
      <c r="I817" s="189">
        <f>ROUND(E817*H817,2)</f>
        <v>0</v>
      </c>
      <c r="J817" s="189">
        <v>0</v>
      </c>
      <c r="K817" s="189">
        <f>ROUND(E817*J817,2)</f>
        <v>0</v>
      </c>
      <c r="L817" s="190" t="s">
        <v>429</v>
      </c>
      <c r="M817" s="207" t="s">
        <v>193</v>
      </c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5"/>
      <c r="AK817" s="165"/>
      <c r="AL817" s="165"/>
      <c r="AM817" s="165"/>
      <c r="AN817" s="165"/>
      <c r="AO817" s="165"/>
      <c r="AP817" s="165"/>
      <c r="AQ817" s="165"/>
      <c r="AR817" s="165"/>
      <c r="AS817" s="165"/>
      <c r="AT817" s="165"/>
      <c r="AU817" s="165"/>
      <c r="AV817" s="165"/>
      <c r="AW817" s="165"/>
      <c r="AX817" s="165"/>
      <c r="AY817" s="165"/>
      <c r="AZ817" s="165"/>
      <c r="BA817" s="165"/>
      <c r="BB817" s="165"/>
      <c r="BC817" s="165"/>
      <c r="BD817" s="165"/>
      <c r="BE817" s="165"/>
      <c r="BF817" s="165"/>
      <c r="BG817" s="165"/>
      <c r="BH817" s="165"/>
    </row>
    <row r="818" spans="1:60" outlineLevel="1" x14ac:dyDescent="0.2">
      <c r="A818" s="204"/>
      <c r="B818" s="177"/>
      <c r="C818" s="201" t="s">
        <v>476</v>
      </c>
      <c r="D818" s="181"/>
      <c r="E818" s="185">
        <v>0.53</v>
      </c>
      <c r="F818" s="189"/>
      <c r="G818" s="189"/>
      <c r="H818" s="189"/>
      <c r="I818" s="189"/>
      <c r="J818" s="189"/>
      <c r="K818" s="189"/>
      <c r="L818" s="190"/>
      <c r="M818" s="207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  <c r="AK818" s="165"/>
      <c r="AL818" s="165"/>
      <c r="AM818" s="165"/>
      <c r="AN818" s="165"/>
      <c r="AO818" s="165"/>
      <c r="AP818" s="165"/>
      <c r="AQ818" s="165"/>
      <c r="AR818" s="165"/>
      <c r="AS818" s="165"/>
      <c r="AT818" s="165"/>
      <c r="AU818" s="165"/>
      <c r="AV818" s="165"/>
      <c r="AW818" s="165"/>
      <c r="AX818" s="165"/>
      <c r="AY818" s="165"/>
      <c r="AZ818" s="165"/>
      <c r="BA818" s="165"/>
      <c r="BB818" s="165"/>
      <c r="BC818" s="165"/>
      <c r="BD818" s="165"/>
      <c r="BE818" s="165"/>
      <c r="BF818" s="165"/>
      <c r="BG818" s="165"/>
      <c r="BH818" s="165"/>
    </row>
    <row r="819" spans="1:60" outlineLevel="1" x14ac:dyDescent="0.2">
      <c r="A819" s="204"/>
      <c r="B819" s="177"/>
      <c r="C819" s="201" t="s">
        <v>477</v>
      </c>
      <c r="D819" s="181"/>
      <c r="E819" s="185">
        <v>0.68</v>
      </c>
      <c r="F819" s="189"/>
      <c r="G819" s="189"/>
      <c r="H819" s="189"/>
      <c r="I819" s="189"/>
      <c r="J819" s="189"/>
      <c r="K819" s="189"/>
      <c r="L819" s="190"/>
      <c r="M819" s="207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  <c r="AE819" s="165"/>
      <c r="AF819" s="165"/>
      <c r="AG819" s="165"/>
      <c r="AH819" s="165"/>
      <c r="AI819" s="165"/>
      <c r="AJ819" s="165"/>
      <c r="AK819" s="165"/>
      <c r="AL819" s="165"/>
      <c r="AM819" s="165"/>
      <c r="AN819" s="165"/>
      <c r="AO819" s="165"/>
      <c r="AP819" s="165"/>
      <c r="AQ819" s="165"/>
      <c r="AR819" s="165"/>
      <c r="AS819" s="165"/>
      <c r="AT819" s="165"/>
      <c r="AU819" s="165"/>
      <c r="AV819" s="165"/>
      <c r="AW819" s="165"/>
      <c r="AX819" s="165"/>
      <c r="AY819" s="165"/>
      <c r="AZ819" s="165"/>
      <c r="BA819" s="165"/>
      <c r="BB819" s="165"/>
      <c r="BC819" s="165"/>
      <c r="BD819" s="165"/>
      <c r="BE819" s="165"/>
      <c r="BF819" s="165"/>
      <c r="BG819" s="165"/>
      <c r="BH819" s="165"/>
    </row>
    <row r="820" spans="1:60" outlineLevel="1" x14ac:dyDescent="0.2">
      <c r="A820" s="204"/>
      <c r="B820" s="177"/>
      <c r="C820" s="300"/>
      <c r="D820" s="301"/>
      <c r="E820" s="302"/>
      <c r="F820" s="303"/>
      <c r="G820" s="304"/>
      <c r="H820" s="189"/>
      <c r="I820" s="189"/>
      <c r="J820" s="189"/>
      <c r="K820" s="189"/>
      <c r="L820" s="190"/>
      <c r="M820" s="207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>
        <v>0</v>
      </c>
      <c r="AD820" s="165"/>
      <c r="AE820" s="165"/>
      <c r="AF820" s="165"/>
      <c r="AG820" s="165"/>
      <c r="AH820" s="165"/>
      <c r="AI820" s="165"/>
      <c r="AJ820" s="165"/>
      <c r="AK820" s="165"/>
      <c r="AL820" s="165"/>
      <c r="AM820" s="165"/>
      <c r="AN820" s="165"/>
      <c r="AO820" s="165"/>
      <c r="AP820" s="165"/>
      <c r="AQ820" s="165"/>
      <c r="AR820" s="165"/>
      <c r="AS820" s="165"/>
      <c r="AT820" s="165"/>
      <c r="AU820" s="165"/>
      <c r="AV820" s="165"/>
      <c r="AW820" s="165"/>
      <c r="AX820" s="165"/>
      <c r="AY820" s="165"/>
      <c r="AZ820" s="165"/>
      <c r="BA820" s="165"/>
      <c r="BB820" s="165"/>
      <c r="BC820" s="165"/>
      <c r="BD820" s="165"/>
      <c r="BE820" s="165"/>
      <c r="BF820" s="165"/>
      <c r="BG820" s="165"/>
      <c r="BH820" s="165"/>
    </row>
    <row r="821" spans="1:60" ht="22.5" outlineLevel="1" x14ac:dyDescent="0.2">
      <c r="A821" s="205">
        <v>219</v>
      </c>
      <c r="B821" s="176" t="s">
        <v>475</v>
      </c>
      <c r="C821" s="242" t="s">
        <v>1751</v>
      </c>
      <c r="D821" s="180" t="s">
        <v>191</v>
      </c>
      <c r="E821" s="184">
        <v>1.212</v>
      </c>
      <c r="F821" s="191"/>
      <c r="G821" s="189">
        <f>ROUND(E821*F821,2)</f>
        <v>0</v>
      </c>
      <c r="H821" s="189">
        <v>0</v>
      </c>
      <c r="I821" s="189">
        <f>ROUND(E821*H821,2)</f>
        <v>0</v>
      </c>
      <c r="J821" s="189">
        <v>0</v>
      </c>
      <c r="K821" s="189">
        <f>ROUND(E821*J821,2)</f>
        <v>0</v>
      </c>
      <c r="L821" s="190" t="s">
        <v>429</v>
      </c>
      <c r="M821" s="207" t="s">
        <v>193</v>
      </c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  <c r="AE821" s="165" t="s">
        <v>194</v>
      </c>
      <c r="AF821" s="165"/>
      <c r="AG821" s="165"/>
      <c r="AH821" s="165"/>
      <c r="AI821" s="165"/>
      <c r="AJ821" s="165"/>
      <c r="AK821" s="165"/>
      <c r="AL821" s="165"/>
      <c r="AM821" s="165">
        <v>21</v>
      </c>
      <c r="AN821" s="165"/>
      <c r="AO821" s="165"/>
      <c r="AP821" s="165"/>
      <c r="AQ821" s="165"/>
      <c r="AR821" s="165"/>
      <c r="AS821" s="165"/>
      <c r="AT821" s="165"/>
      <c r="AU821" s="165"/>
      <c r="AV821" s="165"/>
      <c r="AW821" s="165"/>
      <c r="AX821" s="165"/>
      <c r="AY821" s="165"/>
      <c r="AZ821" s="165"/>
      <c r="BA821" s="165"/>
      <c r="BB821" s="165"/>
      <c r="BC821" s="165"/>
      <c r="BD821" s="165"/>
      <c r="BE821" s="165"/>
      <c r="BF821" s="165"/>
      <c r="BG821" s="165"/>
      <c r="BH821" s="165"/>
    </row>
    <row r="822" spans="1:60" outlineLevel="1" x14ac:dyDescent="0.2">
      <c r="A822" s="204"/>
      <c r="B822" s="177"/>
      <c r="C822" s="201" t="s">
        <v>476</v>
      </c>
      <c r="D822" s="181"/>
      <c r="E822" s="185">
        <v>0.53</v>
      </c>
      <c r="F822" s="189"/>
      <c r="G822" s="189"/>
      <c r="H822" s="189"/>
      <c r="I822" s="189"/>
      <c r="J822" s="189"/>
      <c r="K822" s="189"/>
      <c r="L822" s="190"/>
      <c r="M822" s="207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5"/>
      <c r="AK822" s="165"/>
      <c r="AL822" s="165"/>
      <c r="AM822" s="165"/>
      <c r="AN822" s="165"/>
      <c r="AO822" s="165"/>
      <c r="AP822" s="165"/>
      <c r="AQ822" s="165"/>
      <c r="AR822" s="165"/>
      <c r="AS822" s="165"/>
      <c r="AT822" s="165"/>
      <c r="AU822" s="165"/>
      <c r="AV822" s="165"/>
      <c r="AW822" s="165"/>
      <c r="AX822" s="165"/>
      <c r="AY822" s="165"/>
      <c r="AZ822" s="165"/>
      <c r="BA822" s="165"/>
      <c r="BB822" s="165"/>
      <c r="BC822" s="165"/>
      <c r="BD822" s="165"/>
      <c r="BE822" s="165"/>
      <c r="BF822" s="165"/>
      <c r="BG822" s="165"/>
      <c r="BH822" s="165"/>
    </row>
    <row r="823" spans="1:60" outlineLevel="1" x14ac:dyDescent="0.2">
      <c r="A823" s="204"/>
      <c r="B823" s="177"/>
      <c r="C823" s="201" t="s">
        <v>477</v>
      </c>
      <c r="D823" s="181"/>
      <c r="E823" s="185">
        <v>0.68</v>
      </c>
      <c r="F823" s="189"/>
      <c r="G823" s="189"/>
      <c r="H823" s="189"/>
      <c r="I823" s="189"/>
      <c r="J823" s="189"/>
      <c r="K823" s="189"/>
      <c r="L823" s="190"/>
      <c r="M823" s="207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  <c r="AE823" s="165" t="s">
        <v>194</v>
      </c>
      <c r="AF823" s="165"/>
      <c r="AG823" s="165"/>
      <c r="AH823" s="165"/>
      <c r="AI823" s="165"/>
      <c r="AJ823" s="165"/>
      <c r="AK823" s="165"/>
      <c r="AL823" s="165"/>
      <c r="AM823" s="165">
        <v>21</v>
      </c>
      <c r="AN823" s="165"/>
      <c r="AO823" s="165"/>
      <c r="AP823" s="165"/>
      <c r="AQ823" s="165"/>
      <c r="AR823" s="165"/>
      <c r="AS823" s="165"/>
      <c r="AT823" s="165"/>
      <c r="AU823" s="165"/>
      <c r="AV823" s="165"/>
      <c r="AW823" s="165"/>
      <c r="AX823" s="165"/>
      <c r="AY823" s="165"/>
      <c r="AZ823" s="165"/>
      <c r="BA823" s="165"/>
      <c r="BB823" s="165"/>
      <c r="BC823" s="165"/>
      <c r="BD823" s="165"/>
      <c r="BE823" s="165"/>
      <c r="BF823" s="165"/>
      <c r="BG823" s="165"/>
      <c r="BH823" s="165"/>
    </row>
    <row r="824" spans="1:60" outlineLevel="1" x14ac:dyDescent="0.2">
      <c r="A824" s="204"/>
      <c r="B824" s="177"/>
      <c r="C824" s="300"/>
      <c r="D824" s="301"/>
      <c r="E824" s="302"/>
      <c r="F824" s="303"/>
      <c r="G824" s="304"/>
      <c r="H824" s="189"/>
      <c r="I824" s="189"/>
      <c r="J824" s="189"/>
      <c r="K824" s="189"/>
      <c r="L824" s="190"/>
      <c r="M824" s="207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5"/>
      <c r="AG824" s="165"/>
      <c r="AH824" s="165"/>
      <c r="AI824" s="165"/>
      <c r="AJ824" s="165"/>
      <c r="AK824" s="165"/>
      <c r="AL824" s="165"/>
      <c r="AM824" s="165"/>
      <c r="AN824" s="165"/>
      <c r="AO824" s="165"/>
      <c r="AP824" s="165"/>
      <c r="AQ824" s="165"/>
      <c r="AR824" s="165"/>
      <c r="AS824" s="165"/>
      <c r="AT824" s="165"/>
      <c r="AU824" s="165"/>
      <c r="AV824" s="165"/>
      <c r="AW824" s="165"/>
      <c r="AX824" s="165"/>
      <c r="AY824" s="165"/>
      <c r="AZ824" s="165"/>
      <c r="BA824" s="165"/>
      <c r="BB824" s="165"/>
      <c r="BC824" s="165"/>
      <c r="BD824" s="165"/>
      <c r="BE824" s="165"/>
      <c r="BF824" s="165"/>
      <c r="BG824" s="165"/>
      <c r="BH824" s="165"/>
    </row>
    <row r="825" spans="1:60" outlineLevel="1" x14ac:dyDescent="0.2">
      <c r="A825" s="204"/>
      <c r="B825" s="305" t="s">
        <v>478</v>
      </c>
      <c r="C825" s="306"/>
      <c r="D825" s="307"/>
      <c r="E825" s="308"/>
      <c r="F825" s="309"/>
      <c r="G825" s="310"/>
      <c r="H825" s="189"/>
      <c r="I825" s="189"/>
      <c r="J825" s="189"/>
      <c r="K825" s="189"/>
      <c r="L825" s="190"/>
      <c r="M825" s="207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  <c r="AE825" s="165" t="s">
        <v>194</v>
      </c>
      <c r="AF825" s="165"/>
      <c r="AG825" s="165"/>
      <c r="AH825" s="165"/>
      <c r="AI825" s="165"/>
      <c r="AJ825" s="165"/>
      <c r="AK825" s="165"/>
      <c r="AL825" s="165"/>
      <c r="AM825" s="165">
        <v>21</v>
      </c>
      <c r="AN825" s="165"/>
      <c r="AO825" s="165"/>
      <c r="AP825" s="165"/>
      <c r="AQ825" s="165"/>
      <c r="AR825" s="165"/>
      <c r="AS825" s="165"/>
      <c r="AT825" s="165"/>
      <c r="AU825" s="165"/>
      <c r="AV825" s="165"/>
      <c r="AW825" s="165"/>
      <c r="AX825" s="165"/>
      <c r="AY825" s="165"/>
      <c r="AZ825" s="165"/>
      <c r="BA825" s="165"/>
      <c r="BB825" s="165"/>
      <c r="BC825" s="165"/>
      <c r="BD825" s="165"/>
      <c r="BE825" s="165"/>
      <c r="BF825" s="165"/>
      <c r="BG825" s="165"/>
      <c r="BH825" s="165"/>
    </row>
    <row r="826" spans="1:60" outlineLevel="1" x14ac:dyDescent="0.2">
      <c r="A826" s="205">
        <v>220</v>
      </c>
      <c r="B826" s="176" t="s">
        <v>479</v>
      </c>
      <c r="C826" s="242" t="s">
        <v>1752</v>
      </c>
      <c r="D826" s="180" t="s">
        <v>214</v>
      </c>
      <c r="E826" s="184">
        <v>869.98</v>
      </c>
      <c r="F826" s="191"/>
      <c r="G826" s="189">
        <f>ROUND(E826*F826,2)</f>
        <v>0</v>
      </c>
      <c r="H826" s="189">
        <v>0</v>
      </c>
      <c r="I826" s="189">
        <f>ROUND(E826*H826,2)</f>
        <v>0</v>
      </c>
      <c r="J826" s="189">
        <v>0</v>
      </c>
      <c r="K826" s="189">
        <f>ROUND(E826*J826,2)</f>
        <v>0</v>
      </c>
      <c r="L826" s="190" t="s">
        <v>192</v>
      </c>
      <c r="M826" s="207" t="s">
        <v>193</v>
      </c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5"/>
      <c r="AK826" s="165"/>
      <c r="AL826" s="165"/>
      <c r="AM826" s="165"/>
      <c r="AN826" s="165"/>
      <c r="AO826" s="165"/>
      <c r="AP826" s="165"/>
      <c r="AQ826" s="165"/>
      <c r="AR826" s="165"/>
      <c r="AS826" s="165"/>
      <c r="AT826" s="165"/>
      <c r="AU826" s="165"/>
      <c r="AV826" s="165"/>
      <c r="AW826" s="165"/>
      <c r="AX826" s="165"/>
      <c r="AY826" s="165"/>
      <c r="AZ826" s="165"/>
      <c r="BA826" s="165"/>
      <c r="BB826" s="165"/>
      <c r="BC826" s="165"/>
      <c r="BD826" s="165"/>
      <c r="BE826" s="165"/>
      <c r="BF826" s="165"/>
      <c r="BG826" s="165"/>
      <c r="BH826" s="165"/>
    </row>
    <row r="827" spans="1:60" outlineLevel="1" x14ac:dyDescent="0.2">
      <c r="A827" s="204"/>
      <c r="B827" s="177"/>
      <c r="C827" s="300"/>
      <c r="D827" s="301"/>
      <c r="E827" s="302"/>
      <c r="F827" s="303"/>
      <c r="G827" s="304"/>
      <c r="H827" s="189"/>
      <c r="I827" s="189"/>
      <c r="J827" s="189"/>
      <c r="K827" s="189"/>
      <c r="L827" s="190"/>
      <c r="M827" s="207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  <c r="AE827" s="165" t="s">
        <v>194</v>
      </c>
      <c r="AF827" s="165"/>
      <c r="AG827" s="165"/>
      <c r="AH827" s="165"/>
      <c r="AI827" s="165"/>
      <c r="AJ827" s="165"/>
      <c r="AK827" s="165"/>
      <c r="AL827" s="165"/>
      <c r="AM827" s="165">
        <v>21</v>
      </c>
      <c r="AN827" s="165"/>
      <c r="AO827" s="165"/>
      <c r="AP827" s="165"/>
      <c r="AQ827" s="165"/>
      <c r="AR827" s="165"/>
      <c r="AS827" s="165"/>
      <c r="AT827" s="165"/>
      <c r="AU827" s="165"/>
      <c r="AV827" s="165"/>
      <c r="AW827" s="165"/>
      <c r="AX827" s="165"/>
      <c r="AY827" s="165"/>
      <c r="AZ827" s="165"/>
      <c r="BA827" s="165"/>
      <c r="BB827" s="165"/>
      <c r="BC827" s="165"/>
      <c r="BD827" s="165"/>
      <c r="BE827" s="165"/>
      <c r="BF827" s="165"/>
      <c r="BG827" s="165"/>
      <c r="BH827" s="165"/>
    </row>
    <row r="828" spans="1:60" outlineLevel="1" x14ac:dyDescent="0.2">
      <c r="A828" s="205">
        <v>221</v>
      </c>
      <c r="B828" s="176" t="s">
        <v>479</v>
      </c>
      <c r="C828" s="242" t="s">
        <v>1753</v>
      </c>
      <c r="D828" s="180" t="s">
        <v>214</v>
      </c>
      <c r="E828" s="184">
        <v>18.88</v>
      </c>
      <c r="F828" s="191"/>
      <c r="G828" s="189">
        <f>ROUND(E828*F828,2)</f>
        <v>0</v>
      </c>
      <c r="H828" s="189">
        <v>0</v>
      </c>
      <c r="I828" s="189">
        <f>ROUND(E828*H828,2)</f>
        <v>0</v>
      </c>
      <c r="J828" s="189">
        <v>0</v>
      </c>
      <c r="K828" s="189">
        <f>ROUND(E828*J828,2)</f>
        <v>0</v>
      </c>
      <c r="L828" s="190" t="s">
        <v>192</v>
      </c>
      <c r="M828" s="207" t="s">
        <v>193</v>
      </c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  <c r="AE828" s="165"/>
      <c r="AF828" s="165"/>
      <c r="AG828" s="165"/>
      <c r="AH828" s="165"/>
      <c r="AI828" s="165"/>
      <c r="AJ828" s="165"/>
      <c r="AK828" s="165"/>
      <c r="AL828" s="165"/>
      <c r="AM828" s="165"/>
      <c r="AN828" s="165"/>
      <c r="AO828" s="165"/>
      <c r="AP828" s="165"/>
      <c r="AQ828" s="165"/>
      <c r="AR828" s="165"/>
      <c r="AS828" s="165"/>
      <c r="AT828" s="165"/>
      <c r="AU828" s="165"/>
      <c r="AV828" s="165"/>
      <c r="AW828" s="165"/>
      <c r="AX828" s="165"/>
      <c r="AY828" s="165"/>
      <c r="AZ828" s="165"/>
      <c r="BA828" s="165"/>
      <c r="BB828" s="165"/>
      <c r="BC828" s="165"/>
      <c r="BD828" s="165"/>
      <c r="BE828" s="165"/>
      <c r="BF828" s="165"/>
      <c r="BG828" s="165"/>
      <c r="BH828" s="165"/>
    </row>
    <row r="829" spans="1:60" outlineLevel="1" x14ac:dyDescent="0.2">
      <c r="A829" s="204"/>
      <c r="B829" s="177"/>
      <c r="C829" s="300"/>
      <c r="D829" s="301"/>
      <c r="E829" s="302"/>
      <c r="F829" s="303"/>
      <c r="G829" s="304"/>
      <c r="H829" s="189"/>
      <c r="I829" s="189"/>
      <c r="J829" s="189"/>
      <c r="K829" s="189"/>
      <c r="L829" s="190"/>
      <c r="M829" s="207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  <c r="AE829" s="165"/>
      <c r="AF829" s="165"/>
      <c r="AG829" s="165"/>
      <c r="AH829" s="165"/>
      <c r="AI829" s="165"/>
      <c r="AJ829" s="165"/>
      <c r="AK829" s="165"/>
      <c r="AL829" s="165"/>
      <c r="AM829" s="165"/>
      <c r="AN829" s="165"/>
      <c r="AO829" s="165"/>
      <c r="AP829" s="165"/>
      <c r="AQ829" s="165"/>
      <c r="AR829" s="165"/>
      <c r="AS829" s="165"/>
      <c r="AT829" s="165"/>
      <c r="AU829" s="165"/>
      <c r="AV829" s="165"/>
      <c r="AW829" s="165"/>
      <c r="AX829" s="165"/>
      <c r="AY829" s="165"/>
      <c r="AZ829" s="165"/>
      <c r="BA829" s="165"/>
      <c r="BB829" s="165"/>
      <c r="BC829" s="165"/>
      <c r="BD829" s="165"/>
      <c r="BE829" s="165"/>
      <c r="BF829" s="165"/>
      <c r="BG829" s="165"/>
      <c r="BH829" s="165"/>
    </row>
    <row r="830" spans="1:60" outlineLevel="1" x14ac:dyDescent="0.2">
      <c r="A830" s="205">
        <v>222</v>
      </c>
      <c r="B830" s="176" t="s">
        <v>479</v>
      </c>
      <c r="C830" s="242" t="s">
        <v>1754</v>
      </c>
      <c r="D830" s="180" t="s">
        <v>214</v>
      </c>
      <c r="E830" s="184">
        <v>24.2</v>
      </c>
      <c r="F830" s="191"/>
      <c r="G830" s="189">
        <f>ROUND(E830*F830,2)</f>
        <v>0</v>
      </c>
      <c r="H830" s="189">
        <v>0</v>
      </c>
      <c r="I830" s="189">
        <f>ROUND(E830*H830,2)</f>
        <v>0</v>
      </c>
      <c r="J830" s="189">
        <v>0</v>
      </c>
      <c r="K830" s="189">
        <f>ROUND(E830*J830,2)</f>
        <v>0</v>
      </c>
      <c r="L830" s="190" t="s">
        <v>192</v>
      </c>
      <c r="M830" s="207" t="s">
        <v>193</v>
      </c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 t="s">
        <v>194</v>
      </c>
      <c r="AF830" s="165"/>
      <c r="AG830" s="165"/>
      <c r="AH830" s="165"/>
      <c r="AI830" s="165"/>
      <c r="AJ830" s="165"/>
      <c r="AK830" s="165"/>
      <c r="AL830" s="165"/>
      <c r="AM830" s="165">
        <v>21</v>
      </c>
      <c r="AN830" s="165"/>
      <c r="AO830" s="165"/>
      <c r="AP830" s="165"/>
      <c r="AQ830" s="165"/>
      <c r="AR830" s="165"/>
      <c r="AS830" s="165"/>
      <c r="AT830" s="165"/>
      <c r="AU830" s="165"/>
      <c r="AV830" s="165"/>
      <c r="AW830" s="165"/>
      <c r="AX830" s="165"/>
      <c r="AY830" s="165"/>
      <c r="AZ830" s="165"/>
      <c r="BA830" s="165"/>
      <c r="BB830" s="165"/>
      <c r="BC830" s="165"/>
      <c r="BD830" s="165"/>
      <c r="BE830" s="165"/>
      <c r="BF830" s="165"/>
      <c r="BG830" s="165"/>
      <c r="BH830" s="165"/>
    </row>
    <row r="831" spans="1:60" outlineLevel="1" x14ac:dyDescent="0.2">
      <c r="A831" s="204"/>
      <c r="B831" s="177"/>
      <c r="C831" s="300"/>
      <c r="D831" s="301"/>
      <c r="E831" s="302"/>
      <c r="F831" s="303"/>
      <c r="G831" s="304"/>
      <c r="H831" s="189"/>
      <c r="I831" s="189"/>
      <c r="J831" s="189"/>
      <c r="K831" s="189"/>
      <c r="L831" s="190"/>
      <c r="M831" s="207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  <c r="AE831" s="165"/>
      <c r="AF831" s="165"/>
      <c r="AG831" s="165"/>
      <c r="AH831" s="165"/>
      <c r="AI831" s="165"/>
      <c r="AJ831" s="165"/>
      <c r="AK831" s="165"/>
      <c r="AL831" s="165"/>
      <c r="AM831" s="165"/>
      <c r="AN831" s="165"/>
      <c r="AO831" s="165"/>
      <c r="AP831" s="165"/>
      <c r="AQ831" s="165"/>
      <c r="AR831" s="165"/>
      <c r="AS831" s="165"/>
      <c r="AT831" s="165"/>
      <c r="AU831" s="165"/>
      <c r="AV831" s="165"/>
      <c r="AW831" s="165"/>
      <c r="AX831" s="165"/>
      <c r="AY831" s="165"/>
      <c r="AZ831" s="165"/>
      <c r="BA831" s="165"/>
      <c r="BB831" s="165"/>
      <c r="BC831" s="165"/>
      <c r="BD831" s="165"/>
      <c r="BE831" s="165"/>
      <c r="BF831" s="165"/>
      <c r="BG831" s="165"/>
      <c r="BH831" s="165"/>
    </row>
    <row r="832" spans="1:60" outlineLevel="1" x14ac:dyDescent="0.2">
      <c r="A832" s="205">
        <v>223</v>
      </c>
      <c r="B832" s="176" t="s">
        <v>479</v>
      </c>
      <c r="C832" s="242" t="s">
        <v>1755</v>
      </c>
      <c r="D832" s="180" t="s">
        <v>214</v>
      </c>
      <c r="E832" s="184">
        <v>34.450000000000003</v>
      </c>
      <c r="F832" s="191"/>
      <c r="G832" s="189">
        <f>ROUND(E832*F832,2)</f>
        <v>0</v>
      </c>
      <c r="H832" s="189">
        <v>0</v>
      </c>
      <c r="I832" s="189">
        <f>ROUND(E832*H832,2)</f>
        <v>0</v>
      </c>
      <c r="J832" s="189">
        <v>0</v>
      </c>
      <c r="K832" s="189">
        <f>ROUND(E832*J832,2)</f>
        <v>0</v>
      </c>
      <c r="L832" s="190" t="s">
        <v>192</v>
      </c>
      <c r="M832" s="207" t="s">
        <v>193</v>
      </c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 t="s">
        <v>233</v>
      </c>
      <c r="AF832" s="165" t="s">
        <v>234</v>
      </c>
      <c r="AG832" s="165"/>
      <c r="AH832" s="165"/>
      <c r="AI832" s="165"/>
      <c r="AJ832" s="165"/>
      <c r="AK832" s="165"/>
      <c r="AL832" s="165"/>
      <c r="AM832" s="165">
        <v>21</v>
      </c>
      <c r="AN832" s="165"/>
      <c r="AO832" s="165"/>
      <c r="AP832" s="165"/>
      <c r="AQ832" s="165"/>
      <c r="AR832" s="165"/>
      <c r="AS832" s="165"/>
      <c r="AT832" s="165"/>
      <c r="AU832" s="165"/>
      <c r="AV832" s="165"/>
      <c r="AW832" s="165"/>
      <c r="AX832" s="165"/>
      <c r="AY832" s="165"/>
      <c r="AZ832" s="165"/>
      <c r="BA832" s="165"/>
      <c r="BB832" s="165"/>
      <c r="BC832" s="165"/>
      <c r="BD832" s="165"/>
      <c r="BE832" s="165"/>
      <c r="BF832" s="165"/>
      <c r="BG832" s="165"/>
      <c r="BH832" s="165"/>
    </row>
    <row r="833" spans="1:60" outlineLevel="1" x14ac:dyDescent="0.2">
      <c r="A833" s="204"/>
      <c r="B833" s="177"/>
      <c r="C833" s="201" t="s">
        <v>480</v>
      </c>
      <c r="D833" s="181"/>
      <c r="E833" s="185">
        <v>34.450000000000003</v>
      </c>
      <c r="F833" s="189"/>
      <c r="G833" s="189"/>
      <c r="H833" s="189"/>
      <c r="I833" s="189"/>
      <c r="J833" s="189"/>
      <c r="K833" s="189"/>
      <c r="L833" s="190"/>
      <c r="M833" s="207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5"/>
      <c r="AK833" s="165"/>
      <c r="AL833" s="165"/>
      <c r="AM833" s="165"/>
      <c r="AN833" s="165"/>
      <c r="AO833" s="165"/>
      <c r="AP833" s="165"/>
      <c r="AQ833" s="165"/>
      <c r="AR833" s="165"/>
      <c r="AS833" s="165"/>
      <c r="AT833" s="165"/>
      <c r="AU833" s="165"/>
      <c r="AV833" s="165"/>
      <c r="AW833" s="165"/>
      <c r="AX833" s="165"/>
      <c r="AY833" s="165"/>
      <c r="AZ833" s="165"/>
      <c r="BA833" s="165"/>
      <c r="BB833" s="165"/>
      <c r="BC833" s="165"/>
      <c r="BD833" s="165"/>
      <c r="BE833" s="165"/>
      <c r="BF833" s="165"/>
      <c r="BG833" s="165"/>
      <c r="BH833" s="165"/>
    </row>
    <row r="834" spans="1:60" outlineLevel="1" x14ac:dyDescent="0.2">
      <c r="A834" s="204"/>
      <c r="B834" s="177"/>
      <c r="C834" s="300"/>
      <c r="D834" s="301"/>
      <c r="E834" s="302"/>
      <c r="F834" s="303"/>
      <c r="G834" s="304"/>
      <c r="H834" s="189"/>
      <c r="I834" s="189"/>
      <c r="J834" s="189"/>
      <c r="K834" s="189"/>
      <c r="L834" s="190"/>
      <c r="M834" s="207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5"/>
      <c r="AK834" s="165"/>
      <c r="AL834" s="165"/>
      <c r="AM834" s="165"/>
      <c r="AN834" s="165"/>
      <c r="AO834" s="165"/>
      <c r="AP834" s="165"/>
      <c r="AQ834" s="165"/>
      <c r="AR834" s="165"/>
      <c r="AS834" s="165"/>
      <c r="AT834" s="165"/>
      <c r="AU834" s="165"/>
      <c r="AV834" s="165"/>
      <c r="AW834" s="165"/>
      <c r="AX834" s="165"/>
      <c r="AY834" s="165"/>
      <c r="AZ834" s="165"/>
      <c r="BA834" s="165"/>
      <c r="BB834" s="165"/>
      <c r="BC834" s="165"/>
      <c r="BD834" s="165"/>
      <c r="BE834" s="165"/>
      <c r="BF834" s="165"/>
      <c r="BG834" s="165"/>
      <c r="BH834" s="165"/>
    </row>
    <row r="835" spans="1:60" outlineLevel="1" x14ac:dyDescent="0.2">
      <c r="A835" s="205">
        <v>224</v>
      </c>
      <c r="B835" s="176" t="s">
        <v>479</v>
      </c>
      <c r="C835" s="242" t="s">
        <v>1756</v>
      </c>
      <c r="D835" s="180" t="s">
        <v>214</v>
      </c>
      <c r="E835" s="184">
        <v>24.2</v>
      </c>
      <c r="F835" s="191"/>
      <c r="G835" s="189">
        <f>ROUND(E835*F835,2)</f>
        <v>0</v>
      </c>
      <c r="H835" s="189">
        <v>0</v>
      </c>
      <c r="I835" s="189">
        <f>ROUND(E835*H835,2)</f>
        <v>0</v>
      </c>
      <c r="J835" s="189">
        <v>0</v>
      </c>
      <c r="K835" s="189">
        <f>ROUND(E835*J835,2)</f>
        <v>0</v>
      </c>
      <c r="L835" s="190" t="s">
        <v>192</v>
      </c>
      <c r="M835" s="207" t="s">
        <v>193</v>
      </c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>
        <v>0</v>
      </c>
      <c r="AD835" s="165"/>
      <c r="AE835" s="165"/>
      <c r="AF835" s="165"/>
      <c r="AG835" s="165"/>
      <c r="AH835" s="165"/>
      <c r="AI835" s="165"/>
      <c r="AJ835" s="165"/>
      <c r="AK835" s="165"/>
      <c r="AL835" s="165"/>
      <c r="AM835" s="165"/>
      <c r="AN835" s="165"/>
      <c r="AO835" s="165"/>
      <c r="AP835" s="165"/>
      <c r="AQ835" s="165"/>
      <c r="AR835" s="165"/>
      <c r="AS835" s="165"/>
      <c r="AT835" s="165"/>
      <c r="AU835" s="165"/>
      <c r="AV835" s="165"/>
      <c r="AW835" s="165"/>
      <c r="AX835" s="165"/>
      <c r="AY835" s="165"/>
      <c r="AZ835" s="165"/>
      <c r="BA835" s="165"/>
      <c r="BB835" s="165"/>
      <c r="BC835" s="165"/>
      <c r="BD835" s="165"/>
      <c r="BE835" s="165"/>
      <c r="BF835" s="165"/>
      <c r="BG835" s="165"/>
      <c r="BH835" s="165"/>
    </row>
    <row r="836" spans="1:60" outlineLevel="1" x14ac:dyDescent="0.2">
      <c r="A836" s="204"/>
      <c r="B836" s="177"/>
      <c r="C836" s="300"/>
      <c r="D836" s="301"/>
      <c r="E836" s="302"/>
      <c r="F836" s="303"/>
      <c r="G836" s="304"/>
      <c r="H836" s="189"/>
      <c r="I836" s="189"/>
      <c r="J836" s="189"/>
      <c r="K836" s="189"/>
      <c r="L836" s="190"/>
      <c r="M836" s="207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 t="s">
        <v>198</v>
      </c>
      <c r="AF836" s="165"/>
      <c r="AG836" s="165"/>
      <c r="AH836" s="165"/>
      <c r="AI836" s="165"/>
      <c r="AJ836" s="165"/>
      <c r="AK836" s="165"/>
      <c r="AL836" s="165"/>
      <c r="AM836" s="165"/>
      <c r="AN836" s="165"/>
      <c r="AO836" s="165"/>
      <c r="AP836" s="165"/>
      <c r="AQ836" s="165"/>
      <c r="AR836" s="165"/>
      <c r="AS836" s="165"/>
      <c r="AT836" s="165"/>
      <c r="AU836" s="165"/>
      <c r="AV836" s="165"/>
      <c r="AW836" s="165"/>
      <c r="AX836" s="165"/>
      <c r="AY836" s="165"/>
      <c r="AZ836" s="165"/>
      <c r="BA836" s="165"/>
      <c r="BB836" s="165"/>
      <c r="BC836" s="165"/>
      <c r="BD836" s="165"/>
      <c r="BE836" s="165"/>
      <c r="BF836" s="165"/>
      <c r="BG836" s="165"/>
      <c r="BH836" s="165"/>
    </row>
    <row r="837" spans="1:60" ht="22.5" outlineLevel="1" x14ac:dyDescent="0.2">
      <c r="A837" s="205">
        <v>225</v>
      </c>
      <c r="B837" s="176" t="s">
        <v>481</v>
      </c>
      <c r="C837" s="200" t="s">
        <v>482</v>
      </c>
      <c r="D837" s="180" t="s">
        <v>214</v>
      </c>
      <c r="E837" s="184">
        <v>1.35</v>
      </c>
      <c r="F837" s="191"/>
      <c r="G837" s="189">
        <f>ROUND(E837*F837,2)</f>
        <v>0</v>
      </c>
      <c r="H837" s="189">
        <v>1.33E-3</v>
      </c>
      <c r="I837" s="189">
        <f>ROUND(E837*H837,2)</f>
        <v>0</v>
      </c>
      <c r="J837" s="189">
        <v>0</v>
      </c>
      <c r="K837" s="189">
        <f>ROUND(E837*J837,2)</f>
        <v>0</v>
      </c>
      <c r="L837" s="190"/>
      <c r="M837" s="207" t="s">
        <v>232</v>
      </c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  <c r="AE837" s="165" t="s">
        <v>194</v>
      </c>
      <c r="AF837" s="165"/>
      <c r="AG837" s="165"/>
      <c r="AH837" s="165"/>
      <c r="AI837" s="165"/>
      <c r="AJ837" s="165"/>
      <c r="AK837" s="165"/>
      <c r="AL837" s="165"/>
      <c r="AM837" s="165">
        <v>21</v>
      </c>
      <c r="AN837" s="165"/>
      <c r="AO837" s="165"/>
      <c r="AP837" s="165"/>
      <c r="AQ837" s="165"/>
      <c r="AR837" s="165"/>
      <c r="AS837" s="165"/>
      <c r="AT837" s="165"/>
      <c r="AU837" s="165"/>
      <c r="AV837" s="165"/>
      <c r="AW837" s="165"/>
      <c r="AX837" s="165"/>
      <c r="AY837" s="165"/>
      <c r="AZ837" s="165"/>
      <c r="BA837" s="165"/>
      <c r="BB837" s="165"/>
      <c r="BC837" s="165"/>
      <c r="BD837" s="165"/>
      <c r="BE837" s="165"/>
      <c r="BF837" s="165"/>
      <c r="BG837" s="165"/>
      <c r="BH837" s="165"/>
    </row>
    <row r="838" spans="1:60" outlineLevel="1" x14ac:dyDescent="0.2">
      <c r="A838" s="204"/>
      <c r="B838" s="177"/>
      <c r="C838" s="201" t="s">
        <v>483</v>
      </c>
      <c r="D838" s="181"/>
      <c r="E838" s="185">
        <v>1.35</v>
      </c>
      <c r="F838" s="189"/>
      <c r="G838" s="189"/>
      <c r="H838" s="189"/>
      <c r="I838" s="189"/>
      <c r="J838" s="189"/>
      <c r="K838" s="189"/>
      <c r="L838" s="190"/>
      <c r="M838" s="207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  <c r="AE838" s="165"/>
      <c r="AF838" s="165"/>
      <c r="AG838" s="165"/>
      <c r="AH838" s="165"/>
      <c r="AI838" s="165"/>
      <c r="AJ838" s="165"/>
      <c r="AK838" s="165"/>
      <c r="AL838" s="165"/>
      <c r="AM838" s="165"/>
      <c r="AN838" s="165"/>
      <c r="AO838" s="165"/>
      <c r="AP838" s="165"/>
      <c r="AQ838" s="165"/>
      <c r="AR838" s="165"/>
      <c r="AS838" s="165"/>
      <c r="AT838" s="165"/>
      <c r="AU838" s="165"/>
      <c r="AV838" s="165"/>
      <c r="AW838" s="165"/>
      <c r="AX838" s="165"/>
      <c r="AY838" s="165"/>
      <c r="AZ838" s="165"/>
      <c r="BA838" s="165"/>
      <c r="BB838" s="165"/>
      <c r="BC838" s="165"/>
      <c r="BD838" s="165"/>
      <c r="BE838" s="165"/>
      <c r="BF838" s="165"/>
      <c r="BG838" s="165"/>
      <c r="BH838" s="165"/>
    </row>
    <row r="839" spans="1:60" outlineLevel="1" x14ac:dyDescent="0.2">
      <c r="A839" s="204"/>
      <c r="B839" s="177"/>
      <c r="C839" s="300"/>
      <c r="D839" s="301"/>
      <c r="E839" s="302"/>
      <c r="F839" s="303"/>
      <c r="G839" s="304"/>
      <c r="H839" s="189"/>
      <c r="I839" s="189"/>
      <c r="J839" s="189"/>
      <c r="K839" s="189"/>
      <c r="L839" s="190"/>
      <c r="M839" s="207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  <c r="AE839" s="165" t="s">
        <v>194</v>
      </c>
      <c r="AF839" s="165"/>
      <c r="AG839" s="165"/>
      <c r="AH839" s="165"/>
      <c r="AI839" s="165"/>
      <c r="AJ839" s="165"/>
      <c r="AK839" s="165"/>
      <c r="AL839" s="165"/>
      <c r="AM839" s="165">
        <v>21</v>
      </c>
      <c r="AN839" s="165"/>
      <c r="AO839" s="165"/>
      <c r="AP839" s="165"/>
      <c r="AQ839" s="165"/>
      <c r="AR839" s="165"/>
      <c r="AS839" s="165"/>
      <c r="AT839" s="165"/>
      <c r="AU839" s="165"/>
      <c r="AV839" s="165"/>
      <c r="AW839" s="165"/>
      <c r="AX839" s="165"/>
      <c r="AY839" s="165"/>
      <c r="AZ839" s="165"/>
      <c r="BA839" s="165"/>
      <c r="BB839" s="165"/>
      <c r="BC839" s="165"/>
      <c r="BD839" s="165"/>
      <c r="BE839" s="165"/>
      <c r="BF839" s="165"/>
      <c r="BG839" s="165"/>
      <c r="BH839" s="165"/>
    </row>
    <row r="840" spans="1:60" outlineLevel="1" x14ac:dyDescent="0.2">
      <c r="A840" s="204"/>
      <c r="B840" s="305" t="s">
        <v>484</v>
      </c>
      <c r="C840" s="306"/>
      <c r="D840" s="307"/>
      <c r="E840" s="308"/>
      <c r="F840" s="309"/>
      <c r="G840" s="310"/>
      <c r="H840" s="189"/>
      <c r="I840" s="189"/>
      <c r="J840" s="189"/>
      <c r="K840" s="189"/>
      <c r="L840" s="190"/>
      <c r="M840" s="207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  <c r="AE840" s="165"/>
      <c r="AF840" s="165"/>
      <c r="AG840" s="165"/>
      <c r="AH840" s="165"/>
      <c r="AI840" s="165"/>
      <c r="AJ840" s="165"/>
      <c r="AK840" s="165"/>
      <c r="AL840" s="165"/>
      <c r="AM840" s="165"/>
      <c r="AN840" s="165"/>
      <c r="AO840" s="165"/>
      <c r="AP840" s="165"/>
      <c r="AQ840" s="165"/>
      <c r="AR840" s="165"/>
      <c r="AS840" s="165"/>
      <c r="AT840" s="165"/>
      <c r="AU840" s="165"/>
      <c r="AV840" s="165"/>
      <c r="AW840" s="165"/>
      <c r="AX840" s="165"/>
      <c r="AY840" s="165"/>
      <c r="AZ840" s="165"/>
      <c r="BA840" s="165"/>
      <c r="BB840" s="165"/>
      <c r="BC840" s="165"/>
      <c r="BD840" s="165"/>
      <c r="BE840" s="165"/>
      <c r="BF840" s="165"/>
      <c r="BG840" s="165"/>
      <c r="BH840" s="165"/>
    </row>
    <row r="841" spans="1:60" outlineLevel="1" x14ac:dyDescent="0.2">
      <c r="A841" s="204"/>
      <c r="B841" s="305" t="s">
        <v>485</v>
      </c>
      <c r="C841" s="306"/>
      <c r="D841" s="307"/>
      <c r="E841" s="308"/>
      <c r="F841" s="309"/>
      <c r="G841" s="310"/>
      <c r="H841" s="189"/>
      <c r="I841" s="189"/>
      <c r="J841" s="189"/>
      <c r="K841" s="189"/>
      <c r="L841" s="190"/>
      <c r="M841" s="207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  <c r="AE841" s="165" t="s">
        <v>194</v>
      </c>
      <c r="AF841" s="165"/>
      <c r="AG841" s="165"/>
      <c r="AH841" s="165"/>
      <c r="AI841" s="165"/>
      <c r="AJ841" s="165"/>
      <c r="AK841" s="165"/>
      <c r="AL841" s="165"/>
      <c r="AM841" s="165">
        <v>21</v>
      </c>
      <c r="AN841" s="165"/>
      <c r="AO841" s="165"/>
      <c r="AP841" s="165"/>
      <c r="AQ841" s="165"/>
      <c r="AR841" s="165"/>
      <c r="AS841" s="165"/>
      <c r="AT841" s="165"/>
      <c r="AU841" s="165"/>
      <c r="AV841" s="165"/>
      <c r="AW841" s="165"/>
      <c r="AX841" s="165"/>
      <c r="AY841" s="165"/>
      <c r="AZ841" s="165"/>
      <c r="BA841" s="165"/>
      <c r="BB841" s="165"/>
      <c r="BC841" s="165"/>
      <c r="BD841" s="165"/>
      <c r="BE841" s="165"/>
      <c r="BF841" s="165"/>
      <c r="BG841" s="165"/>
      <c r="BH841" s="165"/>
    </row>
    <row r="842" spans="1:60" outlineLevel="1" x14ac:dyDescent="0.2">
      <c r="A842" s="205">
        <v>226</v>
      </c>
      <c r="B842" s="176" t="s">
        <v>486</v>
      </c>
      <c r="C842" s="242" t="s">
        <v>1757</v>
      </c>
      <c r="D842" s="180" t="s">
        <v>214</v>
      </c>
      <c r="E842" s="184">
        <v>34.450000000000003</v>
      </c>
      <c r="F842" s="191"/>
      <c r="G842" s="189">
        <f>ROUND(E842*F842,2)</f>
        <v>0</v>
      </c>
      <c r="H842" s="189">
        <v>0</v>
      </c>
      <c r="I842" s="189">
        <f>ROUND(E842*H842,2)</f>
        <v>0</v>
      </c>
      <c r="J842" s="189">
        <v>0</v>
      </c>
      <c r="K842" s="189">
        <f>ROUND(E842*J842,2)</f>
        <v>0</v>
      </c>
      <c r="L842" s="190" t="s">
        <v>487</v>
      </c>
      <c r="M842" s="207" t="s">
        <v>193</v>
      </c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  <c r="AE842" s="165"/>
      <c r="AF842" s="165"/>
      <c r="AG842" s="165"/>
      <c r="AH842" s="165"/>
      <c r="AI842" s="165"/>
      <c r="AJ842" s="165"/>
      <c r="AK842" s="165"/>
      <c r="AL842" s="165"/>
      <c r="AM842" s="165"/>
      <c r="AN842" s="165"/>
      <c r="AO842" s="165"/>
      <c r="AP842" s="165"/>
      <c r="AQ842" s="165"/>
      <c r="AR842" s="165"/>
      <c r="AS842" s="165"/>
      <c r="AT842" s="165"/>
      <c r="AU842" s="165"/>
      <c r="AV842" s="165"/>
      <c r="AW842" s="165"/>
      <c r="AX842" s="165"/>
      <c r="AY842" s="165"/>
      <c r="AZ842" s="165"/>
      <c r="BA842" s="165"/>
      <c r="BB842" s="165"/>
      <c r="BC842" s="165"/>
      <c r="BD842" s="165"/>
      <c r="BE842" s="165"/>
      <c r="BF842" s="165"/>
      <c r="BG842" s="165"/>
      <c r="BH842" s="165"/>
    </row>
    <row r="843" spans="1:60" outlineLevel="1" x14ac:dyDescent="0.2">
      <c r="A843" s="204"/>
      <c r="B843" s="177"/>
      <c r="C843" s="300"/>
      <c r="D843" s="301"/>
      <c r="E843" s="302"/>
      <c r="F843" s="303"/>
      <c r="G843" s="304"/>
      <c r="H843" s="189"/>
      <c r="I843" s="189"/>
      <c r="J843" s="189"/>
      <c r="K843" s="189"/>
      <c r="L843" s="190"/>
      <c r="M843" s="207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  <c r="AE843" s="165"/>
      <c r="AF843" s="165"/>
      <c r="AG843" s="165"/>
      <c r="AH843" s="165"/>
      <c r="AI843" s="165"/>
      <c r="AJ843" s="165"/>
      <c r="AK843" s="165"/>
      <c r="AL843" s="165"/>
      <c r="AM843" s="165"/>
      <c r="AN843" s="165"/>
      <c r="AO843" s="165"/>
      <c r="AP843" s="165"/>
      <c r="AQ843" s="165"/>
      <c r="AR843" s="165"/>
      <c r="AS843" s="165"/>
      <c r="AT843" s="165"/>
      <c r="AU843" s="165"/>
      <c r="AV843" s="165"/>
      <c r="AW843" s="165"/>
      <c r="AX843" s="165"/>
      <c r="AY843" s="165"/>
      <c r="AZ843" s="165"/>
      <c r="BA843" s="165"/>
      <c r="BB843" s="165"/>
      <c r="BC843" s="165"/>
      <c r="BD843" s="165"/>
      <c r="BE843" s="165"/>
      <c r="BF843" s="165"/>
      <c r="BG843" s="165"/>
      <c r="BH843" s="165"/>
    </row>
    <row r="844" spans="1:60" outlineLevel="1" x14ac:dyDescent="0.2">
      <c r="A844" s="205">
        <v>227</v>
      </c>
      <c r="B844" s="176" t="s">
        <v>486</v>
      </c>
      <c r="C844" s="242" t="s">
        <v>1758</v>
      </c>
      <c r="D844" s="180" t="s">
        <v>214</v>
      </c>
      <c r="E844" s="184">
        <v>11.01</v>
      </c>
      <c r="F844" s="191"/>
      <c r="G844" s="189">
        <f>ROUND(E844*F844,2)</f>
        <v>0</v>
      </c>
      <c r="H844" s="189">
        <v>0</v>
      </c>
      <c r="I844" s="189">
        <f>ROUND(E844*H844,2)</f>
        <v>0</v>
      </c>
      <c r="J844" s="189">
        <v>0</v>
      </c>
      <c r="K844" s="189">
        <f>ROUND(E844*J844,2)</f>
        <v>0</v>
      </c>
      <c r="L844" s="190" t="s">
        <v>487</v>
      </c>
      <c r="M844" s="207" t="s">
        <v>193</v>
      </c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 t="s">
        <v>194</v>
      </c>
      <c r="AF844" s="165"/>
      <c r="AG844" s="165"/>
      <c r="AH844" s="165"/>
      <c r="AI844" s="165"/>
      <c r="AJ844" s="165"/>
      <c r="AK844" s="165"/>
      <c r="AL844" s="165"/>
      <c r="AM844" s="165">
        <v>21</v>
      </c>
      <c r="AN844" s="165"/>
      <c r="AO844" s="165"/>
      <c r="AP844" s="165"/>
      <c r="AQ844" s="165"/>
      <c r="AR844" s="165"/>
      <c r="AS844" s="165"/>
      <c r="AT844" s="165"/>
      <c r="AU844" s="165"/>
      <c r="AV844" s="165"/>
      <c r="AW844" s="165"/>
      <c r="AX844" s="165"/>
      <c r="AY844" s="165"/>
      <c r="AZ844" s="165"/>
      <c r="BA844" s="165"/>
      <c r="BB844" s="165"/>
      <c r="BC844" s="165"/>
      <c r="BD844" s="165"/>
      <c r="BE844" s="165"/>
      <c r="BF844" s="165"/>
      <c r="BG844" s="165"/>
      <c r="BH844" s="165"/>
    </row>
    <row r="845" spans="1:60" outlineLevel="1" x14ac:dyDescent="0.2">
      <c r="A845" s="204"/>
      <c r="B845" s="177"/>
      <c r="C845" s="300"/>
      <c r="D845" s="301"/>
      <c r="E845" s="302"/>
      <c r="F845" s="303"/>
      <c r="G845" s="304"/>
      <c r="H845" s="189"/>
      <c r="I845" s="189"/>
      <c r="J845" s="189"/>
      <c r="K845" s="189"/>
      <c r="L845" s="190"/>
      <c r="M845" s="207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  <c r="AK845" s="165"/>
      <c r="AL845" s="165"/>
      <c r="AM845" s="165"/>
      <c r="AN845" s="165"/>
      <c r="AO845" s="165"/>
      <c r="AP845" s="165"/>
      <c r="AQ845" s="165"/>
      <c r="AR845" s="165"/>
      <c r="AS845" s="165"/>
      <c r="AT845" s="165"/>
      <c r="AU845" s="165"/>
      <c r="AV845" s="165"/>
      <c r="AW845" s="165"/>
      <c r="AX845" s="165"/>
      <c r="AY845" s="165"/>
      <c r="AZ845" s="165"/>
      <c r="BA845" s="165"/>
      <c r="BB845" s="165"/>
      <c r="BC845" s="165"/>
      <c r="BD845" s="165"/>
      <c r="BE845" s="165"/>
      <c r="BF845" s="165"/>
      <c r="BG845" s="165"/>
      <c r="BH845" s="165"/>
    </row>
    <row r="846" spans="1:60" outlineLevel="1" x14ac:dyDescent="0.2">
      <c r="A846" s="205">
        <v>228</v>
      </c>
      <c r="B846" s="176" t="s">
        <v>486</v>
      </c>
      <c r="C846" s="242" t="s">
        <v>1759</v>
      </c>
      <c r="D846" s="180" t="s">
        <v>214</v>
      </c>
      <c r="E846" s="184">
        <v>110.07</v>
      </c>
      <c r="F846" s="191"/>
      <c r="G846" s="189">
        <f>ROUND(E846*F846,2)</f>
        <v>0</v>
      </c>
      <c r="H846" s="189">
        <v>0</v>
      </c>
      <c r="I846" s="189">
        <f>ROUND(E846*H846,2)</f>
        <v>0</v>
      </c>
      <c r="J846" s="189">
        <v>0</v>
      </c>
      <c r="K846" s="189">
        <f>ROUND(E846*J846,2)</f>
        <v>0</v>
      </c>
      <c r="L846" s="190" t="s">
        <v>487</v>
      </c>
      <c r="M846" s="207" t="s">
        <v>193</v>
      </c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  <c r="AE846" s="165" t="s">
        <v>194</v>
      </c>
      <c r="AF846" s="165"/>
      <c r="AG846" s="165"/>
      <c r="AH846" s="165"/>
      <c r="AI846" s="165"/>
      <c r="AJ846" s="165"/>
      <c r="AK846" s="165"/>
      <c r="AL846" s="165"/>
      <c r="AM846" s="165">
        <v>21</v>
      </c>
      <c r="AN846" s="165"/>
      <c r="AO846" s="165"/>
      <c r="AP846" s="165"/>
      <c r="AQ846" s="165"/>
      <c r="AR846" s="165"/>
      <c r="AS846" s="165"/>
      <c r="AT846" s="165"/>
      <c r="AU846" s="165"/>
      <c r="AV846" s="165"/>
      <c r="AW846" s="165"/>
      <c r="AX846" s="165"/>
      <c r="AY846" s="165"/>
      <c r="AZ846" s="165"/>
      <c r="BA846" s="165"/>
      <c r="BB846" s="165"/>
      <c r="BC846" s="165"/>
      <c r="BD846" s="165"/>
      <c r="BE846" s="165"/>
      <c r="BF846" s="165"/>
      <c r="BG846" s="165"/>
      <c r="BH846" s="165"/>
    </row>
    <row r="847" spans="1:60" outlineLevel="1" x14ac:dyDescent="0.2">
      <c r="A847" s="204"/>
      <c r="B847" s="177"/>
      <c r="C847" s="201" t="s">
        <v>488</v>
      </c>
      <c r="D847" s="181"/>
      <c r="E847" s="185">
        <v>110.07</v>
      </c>
      <c r="F847" s="189"/>
      <c r="G847" s="189"/>
      <c r="H847" s="189"/>
      <c r="I847" s="189"/>
      <c r="J847" s="189"/>
      <c r="K847" s="189"/>
      <c r="L847" s="190"/>
      <c r="M847" s="207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  <c r="AE847" s="165"/>
      <c r="AF847" s="165"/>
      <c r="AG847" s="165"/>
      <c r="AH847" s="165"/>
      <c r="AI847" s="165"/>
      <c r="AJ847" s="165"/>
      <c r="AK847" s="165"/>
      <c r="AL847" s="165"/>
      <c r="AM847" s="165"/>
      <c r="AN847" s="165"/>
      <c r="AO847" s="165"/>
      <c r="AP847" s="165"/>
      <c r="AQ847" s="165"/>
      <c r="AR847" s="165"/>
      <c r="AS847" s="165"/>
      <c r="AT847" s="165"/>
      <c r="AU847" s="165"/>
      <c r="AV847" s="165"/>
      <c r="AW847" s="165"/>
      <c r="AX847" s="165"/>
      <c r="AY847" s="165"/>
      <c r="AZ847" s="165"/>
      <c r="BA847" s="165"/>
      <c r="BB847" s="165"/>
      <c r="BC847" s="165"/>
      <c r="BD847" s="165"/>
      <c r="BE847" s="165"/>
      <c r="BF847" s="165"/>
      <c r="BG847" s="165"/>
      <c r="BH847" s="165"/>
    </row>
    <row r="848" spans="1:60" outlineLevel="1" x14ac:dyDescent="0.2">
      <c r="A848" s="204"/>
      <c r="B848" s="177"/>
      <c r="C848" s="300"/>
      <c r="D848" s="301"/>
      <c r="E848" s="302"/>
      <c r="F848" s="303"/>
      <c r="G848" s="304"/>
      <c r="H848" s="189"/>
      <c r="I848" s="189"/>
      <c r="J848" s="189"/>
      <c r="K848" s="189"/>
      <c r="L848" s="190"/>
      <c r="M848" s="207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>
        <v>0</v>
      </c>
      <c r="AD848" s="165"/>
      <c r="AE848" s="165"/>
      <c r="AF848" s="165"/>
      <c r="AG848" s="165"/>
      <c r="AH848" s="165"/>
      <c r="AI848" s="165"/>
      <c r="AJ848" s="165"/>
      <c r="AK848" s="165"/>
      <c r="AL848" s="165"/>
      <c r="AM848" s="165"/>
      <c r="AN848" s="165"/>
      <c r="AO848" s="165"/>
      <c r="AP848" s="165"/>
      <c r="AQ848" s="165"/>
      <c r="AR848" s="165"/>
      <c r="AS848" s="165"/>
      <c r="AT848" s="165"/>
      <c r="AU848" s="165"/>
      <c r="AV848" s="165"/>
      <c r="AW848" s="165"/>
      <c r="AX848" s="165"/>
      <c r="AY848" s="165"/>
      <c r="AZ848" s="165"/>
      <c r="BA848" s="165"/>
      <c r="BB848" s="165"/>
      <c r="BC848" s="165"/>
      <c r="BD848" s="165"/>
      <c r="BE848" s="165"/>
      <c r="BF848" s="165"/>
      <c r="BG848" s="165"/>
      <c r="BH848" s="165"/>
    </row>
    <row r="849" spans="1:60" outlineLevel="1" x14ac:dyDescent="0.2">
      <c r="A849" s="205">
        <v>229</v>
      </c>
      <c r="B849" s="176" t="s">
        <v>486</v>
      </c>
      <c r="C849" s="242" t="s">
        <v>1760</v>
      </c>
      <c r="D849" s="180" t="s">
        <v>214</v>
      </c>
      <c r="E849" s="184">
        <v>116.05</v>
      </c>
      <c r="F849" s="191"/>
      <c r="G849" s="189">
        <f>ROUND(E849*F849,2)</f>
        <v>0</v>
      </c>
      <c r="H849" s="189">
        <v>0</v>
      </c>
      <c r="I849" s="189">
        <f>ROUND(E849*H849,2)</f>
        <v>0</v>
      </c>
      <c r="J849" s="189">
        <v>0</v>
      </c>
      <c r="K849" s="189">
        <f>ROUND(E849*J849,2)</f>
        <v>0</v>
      </c>
      <c r="L849" s="190" t="s">
        <v>487</v>
      </c>
      <c r="M849" s="207" t="s">
        <v>193</v>
      </c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  <c r="AE849" s="165" t="s">
        <v>198</v>
      </c>
      <c r="AF849" s="165"/>
      <c r="AG849" s="165"/>
      <c r="AH849" s="165"/>
      <c r="AI849" s="165"/>
      <c r="AJ849" s="165"/>
      <c r="AK849" s="165"/>
      <c r="AL849" s="165"/>
      <c r="AM849" s="165"/>
      <c r="AN849" s="165"/>
      <c r="AO849" s="165"/>
      <c r="AP849" s="165"/>
      <c r="AQ849" s="165"/>
      <c r="AR849" s="165"/>
      <c r="AS849" s="165"/>
      <c r="AT849" s="165"/>
      <c r="AU849" s="165"/>
      <c r="AV849" s="165"/>
      <c r="AW849" s="165"/>
      <c r="AX849" s="165"/>
      <c r="AY849" s="165"/>
      <c r="AZ849" s="165"/>
      <c r="BA849" s="165"/>
      <c r="BB849" s="165"/>
      <c r="BC849" s="165"/>
      <c r="BD849" s="165"/>
      <c r="BE849" s="165"/>
      <c r="BF849" s="165"/>
      <c r="BG849" s="165"/>
      <c r="BH849" s="165"/>
    </row>
    <row r="850" spans="1:60" outlineLevel="1" x14ac:dyDescent="0.2">
      <c r="A850" s="204"/>
      <c r="B850" s="177"/>
      <c r="C850" s="300"/>
      <c r="D850" s="301"/>
      <c r="E850" s="302"/>
      <c r="F850" s="303"/>
      <c r="G850" s="304"/>
      <c r="H850" s="189"/>
      <c r="I850" s="189"/>
      <c r="J850" s="189"/>
      <c r="K850" s="189"/>
      <c r="L850" s="190"/>
      <c r="M850" s="207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  <c r="AE850" s="165" t="s">
        <v>194</v>
      </c>
      <c r="AF850" s="165"/>
      <c r="AG850" s="165"/>
      <c r="AH850" s="165"/>
      <c r="AI850" s="165"/>
      <c r="AJ850" s="165"/>
      <c r="AK850" s="165"/>
      <c r="AL850" s="165"/>
      <c r="AM850" s="165">
        <v>21</v>
      </c>
      <c r="AN850" s="165"/>
      <c r="AO850" s="165"/>
      <c r="AP850" s="165"/>
      <c r="AQ850" s="165"/>
      <c r="AR850" s="165"/>
      <c r="AS850" s="165"/>
      <c r="AT850" s="165"/>
      <c r="AU850" s="165"/>
      <c r="AV850" s="165"/>
      <c r="AW850" s="165"/>
      <c r="AX850" s="165"/>
      <c r="AY850" s="165"/>
      <c r="AZ850" s="165"/>
      <c r="BA850" s="165"/>
      <c r="BB850" s="165"/>
      <c r="BC850" s="165"/>
      <c r="BD850" s="165"/>
      <c r="BE850" s="165"/>
      <c r="BF850" s="165"/>
      <c r="BG850" s="165"/>
      <c r="BH850" s="165"/>
    </row>
    <row r="851" spans="1:60" outlineLevel="1" x14ac:dyDescent="0.2">
      <c r="A851" s="205">
        <v>230</v>
      </c>
      <c r="B851" s="176" t="s">
        <v>486</v>
      </c>
      <c r="C851" s="242" t="s">
        <v>1761</v>
      </c>
      <c r="D851" s="180" t="s">
        <v>214</v>
      </c>
      <c r="E851" s="184">
        <v>118.59</v>
      </c>
      <c r="F851" s="191"/>
      <c r="G851" s="189">
        <f>ROUND(E851*F851,2)</f>
        <v>0</v>
      </c>
      <c r="H851" s="189">
        <v>0</v>
      </c>
      <c r="I851" s="189">
        <f>ROUND(E851*H851,2)</f>
        <v>0</v>
      </c>
      <c r="J851" s="189">
        <v>0</v>
      </c>
      <c r="K851" s="189">
        <f>ROUND(E851*J851,2)</f>
        <v>0</v>
      </c>
      <c r="L851" s="190" t="s">
        <v>487</v>
      </c>
      <c r="M851" s="207" t="s">
        <v>193</v>
      </c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  <c r="AE851" s="165"/>
      <c r="AF851" s="165"/>
      <c r="AG851" s="165"/>
      <c r="AH851" s="165"/>
      <c r="AI851" s="165"/>
      <c r="AJ851" s="165"/>
      <c r="AK851" s="165"/>
      <c r="AL851" s="165"/>
      <c r="AM851" s="165"/>
      <c r="AN851" s="165"/>
      <c r="AO851" s="165"/>
      <c r="AP851" s="165"/>
      <c r="AQ851" s="165"/>
      <c r="AR851" s="165"/>
      <c r="AS851" s="165"/>
      <c r="AT851" s="165"/>
      <c r="AU851" s="165"/>
      <c r="AV851" s="165"/>
      <c r="AW851" s="165"/>
      <c r="AX851" s="165"/>
      <c r="AY851" s="165"/>
      <c r="AZ851" s="165"/>
      <c r="BA851" s="165"/>
      <c r="BB851" s="165"/>
      <c r="BC851" s="165"/>
      <c r="BD851" s="165"/>
      <c r="BE851" s="165"/>
      <c r="BF851" s="165"/>
      <c r="BG851" s="165"/>
      <c r="BH851" s="165"/>
    </row>
    <row r="852" spans="1:60" outlineLevel="1" x14ac:dyDescent="0.2">
      <c r="A852" s="204"/>
      <c r="B852" s="177"/>
      <c r="C852" s="300"/>
      <c r="D852" s="301"/>
      <c r="E852" s="302"/>
      <c r="F852" s="303"/>
      <c r="G852" s="304"/>
      <c r="H852" s="189"/>
      <c r="I852" s="189"/>
      <c r="J852" s="189"/>
      <c r="K852" s="189"/>
      <c r="L852" s="190"/>
      <c r="M852" s="207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  <c r="AE852" s="165" t="s">
        <v>194</v>
      </c>
      <c r="AF852" s="165"/>
      <c r="AG852" s="165"/>
      <c r="AH852" s="165"/>
      <c r="AI852" s="165"/>
      <c r="AJ852" s="165"/>
      <c r="AK852" s="165"/>
      <c r="AL852" s="165"/>
      <c r="AM852" s="165">
        <v>21</v>
      </c>
      <c r="AN852" s="165"/>
      <c r="AO852" s="165"/>
      <c r="AP852" s="165"/>
      <c r="AQ852" s="165"/>
      <c r="AR852" s="165"/>
      <c r="AS852" s="165"/>
      <c r="AT852" s="165"/>
      <c r="AU852" s="165"/>
      <c r="AV852" s="165"/>
      <c r="AW852" s="165"/>
      <c r="AX852" s="165"/>
      <c r="AY852" s="165"/>
      <c r="AZ852" s="165"/>
      <c r="BA852" s="165"/>
      <c r="BB852" s="165"/>
      <c r="BC852" s="165"/>
      <c r="BD852" s="165"/>
      <c r="BE852" s="165"/>
      <c r="BF852" s="165"/>
      <c r="BG852" s="165"/>
      <c r="BH852" s="165"/>
    </row>
    <row r="853" spans="1:60" outlineLevel="1" x14ac:dyDescent="0.2">
      <c r="A853" s="204"/>
      <c r="B853" s="305" t="s">
        <v>489</v>
      </c>
      <c r="C853" s="306"/>
      <c r="D853" s="307"/>
      <c r="E853" s="308"/>
      <c r="F853" s="309"/>
      <c r="G853" s="310"/>
      <c r="H853" s="189"/>
      <c r="I853" s="189"/>
      <c r="J853" s="189"/>
      <c r="K853" s="189"/>
      <c r="L853" s="190"/>
      <c r="M853" s="207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5"/>
      <c r="AK853" s="165"/>
      <c r="AL853" s="165"/>
      <c r="AM853" s="165"/>
      <c r="AN853" s="165"/>
      <c r="AO853" s="165"/>
      <c r="AP853" s="165"/>
      <c r="AQ853" s="165"/>
      <c r="AR853" s="165"/>
      <c r="AS853" s="165"/>
      <c r="AT853" s="165"/>
      <c r="AU853" s="165"/>
      <c r="AV853" s="165"/>
      <c r="AW853" s="165"/>
      <c r="AX853" s="165"/>
      <c r="AY853" s="165"/>
      <c r="AZ853" s="165"/>
      <c r="BA853" s="165"/>
      <c r="BB853" s="165"/>
      <c r="BC853" s="165"/>
      <c r="BD853" s="165"/>
      <c r="BE853" s="165"/>
      <c r="BF853" s="165"/>
      <c r="BG853" s="165"/>
      <c r="BH853" s="165"/>
    </row>
    <row r="854" spans="1:60" outlineLevel="1" x14ac:dyDescent="0.2">
      <c r="A854" s="204"/>
      <c r="B854" s="305" t="s">
        <v>490</v>
      </c>
      <c r="C854" s="306"/>
      <c r="D854" s="307"/>
      <c r="E854" s="308"/>
      <c r="F854" s="309"/>
      <c r="G854" s="310"/>
      <c r="H854" s="189"/>
      <c r="I854" s="189"/>
      <c r="J854" s="189"/>
      <c r="K854" s="189"/>
      <c r="L854" s="190"/>
      <c r="M854" s="207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 t="s">
        <v>194</v>
      </c>
      <c r="AF854" s="165"/>
      <c r="AG854" s="165"/>
      <c r="AH854" s="165"/>
      <c r="AI854" s="165"/>
      <c r="AJ854" s="165"/>
      <c r="AK854" s="165"/>
      <c r="AL854" s="165"/>
      <c r="AM854" s="165">
        <v>21</v>
      </c>
      <c r="AN854" s="165"/>
      <c r="AO854" s="165"/>
      <c r="AP854" s="165"/>
      <c r="AQ854" s="165"/>
      <c r="AR854" s="165"/>
      <c r="AS854" s="165"/>
      <c r="AT854" s="165"/>
      <c r="AU854" s="165"/>
      <c r="AV854" s="165"/>
      <c r="AW854" s="165"/>
      <c r="AX854" s="165"/>
      <c r="AY854" s="165"/>
      <c r="AZ854" s="165"/>
      <c r="BA854" s="165"/>
      <c r="BB854" s="165"/>
      <c r="BC854" s="165"/>
      <c r="BD854" s="165"/>
      <c r="BE854" s="165"/>
      <c r="BF854" s="165"/>
      <c r="BG854" s="165"/>
      <c r="BH854" s="165"/>
    </row>
    <row r="855" spans="1:60" outlineLevel="1" x14ac:dyDescent="0.2">
      <c r="A855" s="205">
        <v>231</v>
      </c>
      <c r="B855" s="176" t="s">
        <v>491</v>
      </c>
      <c r="C855" s="200" t="s">
        <v>1544</v>
      </c>
      <c r="D855" s="180" t="s">
        <v>214</v>
      </c>
      <c r="E855" s="184">
        <v>199.3</v>
      </c>
      <c r="F855" s="191"/>
      <c r="G855" s="189">
        <f>ROUND(E855*F855,2)</f>
        <v>0</v>
      </c>
      <c r="H855" s="189">
        <v>0</v>
      </c>
      <c r="I855" s="189">
        <f>ROUND(E855*H855,2)</f>
        <v>0</v>
      </c>
      <c r="J855" s="189">
        <v>0</v>
      </c>
      <c r="K855" s="189">
        <f>ROUND(E855*J855,2)</f>
        <v>0</v>
      </c>
      <c r="L855" s="190" t="s">
        <v>487</v>
      </c>
      <c r="M855" s="207" t="s">
        <v>193</v>
      </c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  <c r="AE855" s="165"/>
      <c r="AF855" s="165"/>
      <c r="AG855" s="165"/>
      <c r="AH855" s="165"/>
      <c r="AI855" s="165"/>
      <c r="AJ855" s="165"/>
      <c r="AK855" s="165"/>
      <c r="AL855" s="165"/>
      <c r="AM855" s="165"/>
      <c r="AN855" s="165"/>
      <c r="AO855" s="165"/>
      <c r="AP855" s="165"/>
      <c r="AQ855" s="165"/>
      <c r="AR855" s="165"/>
      <c r="AS855" s="165"/>
      <c r="AT855" s="165"/>
      <c r="AU855" s="165"/>
      <c r="AV855" s="165"/>
      <c r="AW855" s="165"/>
      <c r="AX855" s="165"/>
      <c r="AY855" s="165"/>
      <c r="AZ855" s="165"/>
      <c r="BA855" s="165"/>
      <c r="BB855" s="165"/>
      <c r="BC855" s="165"/>
      <c r="BD855" s="165"/>
      <c r="BE855" s="165"/>
      <c r="BF855" s="165"/>
      <c r="BG855" s="165"/>
      <c r="BH855" s="165"/>
    </row>
    <row r="856" spans="1:60" outlineLevel="1" x14ac:dyDescent="0.2">
      <c r="A856" s="204"/>
      <c r="B856" s="177"/>
      <c r="C856" s="300"/>
      <c r="D856" s="301"/>
      <c r="E856" s="302"/>
      <c r="F856" s="303"/>
      <c r="G856" s="304"/>
      <c r="H856" s="189"/>
      <c r="I856" s="189"/>
      <c r="J856" s="189"/>
      <c r="K856" s="189"/>
      <c r="L856" s="190"/>
      <c r="M856" s="207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  <c r="AE856" s="165" t="s">
        <v>194</v>
      </c>
      <c r="AF856" s="165"/>
      <c r="AG856" s="165"/>
      <c r="AH856" s="165"/>
      <c r="AI856" s="165"/>
      <c r="AJ856" s="165"/>
      <c r="AK856" s="165"/>
      <c r="AL856" s="165"/>
      <c r="AM856" s="165">
        <v>21</v>
      </c>
      <c r="AN856" s="165"/>
      <c r="AO856" s="165"/>
      <c r="AP856" s="165"/>
      <c r="AQ856" s="165"/>
      <c r="AR856" s="165"/>
      <c r="AS856" s="165"/>
      <c r="AT856" s="165"/>
      <c r="AU856" s="165"/>
      <c r="AV856" s="165"/>
      <c r="AW856" s="165"/>
      <c r="AX856" s="165"/>
      <c r="AY856" s="165"/>
      <c r="AZ856" s="165"/>
      <c r="BA856" s="165"/>
      <c r="BB856" s="165"/>
      <c r="BC856" s="165"/>
      <c r="BD856" s="165"/>
      <c r="BE856" s="165"/>
      <c r="BF856" s="165"/>
      <c r="BG856" s="165"/>
      <c r="BH856" s="165"/>
    </row>
    <row r="857" spans="1:60" outlineLevel="1" x14ac:dyDescent="0.2">
      <c r="A857" s="205">
        <v>232</v>
      </c>
      <c r="B857" s="176" t="s">
        <v>491</v>
      </c>
      <c r="C857" s="200" t="s">
        <v>1545</v>
      </c>
      <c r="D857" s="180" t="s">
        <v>214</v>
      </c>
      <c r="E857" s="184">
        <v>103.09</v>
      </c>
      <c r="F857" s="191"/>
      <c r="G857" s="189">
        <f>ROUND(E857*F857,2)</f>
        <v>0</v>
      </c>
      <c r="H857" s="189">
        <v>0</v>
      </c>
      <c r="I857" s="189">
        <f>ROUND(E857*H857,2)</f>
        <v>0</v>
      </c>
      <c r="J857" s="189">
        <v>0</v>
      </c>
      <c r="K857" s="189">
        <f>ROUND(E857*J857,2)</f>
        <v>0</v>
      </c>
      <c r="L857" s="190" t="s">
        <v>487</v>
      </c>
      <c r="M857" s="207" t="s">
        <v>193</v>
      </c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  <c r="AE857" s="165"/>
      <c r="AF857" s="165"/>
      <c r="AG857" s="165"/>
      <c r="AH857" s="165"/>
      <c r="AI857" s="165"/>
      <c r="AJ857" s="165"/>
      <c r="AK857" s="165"/>
      <c r="AL857" s="165"/>
      <c r="AM857" s="165"/>
      <c r="AN857" s="165"/>
      <c r="AO857" s="165"/>
      <c r="AP857" s="165"/>
      <c r="AQ857" s="165"/>
      <c r="AR857" s="165"/>
      <c r="AS857" s="165"/>
      <c r="AT857" s="165"/>
      <c r="AU857" s="165"/>
      <c r="AV857" s="165"/>
      <c r="AW857" s="165"/>
      <c r="AX857" s="165"/>
      <c r="AY857" s="165"/>
      <c r="AZ857" s="165"/>
      <c r="BA857" s="165"/>
      <c r="BB857" s="165"/>
      <c r="BC857" s="165"/>
      <c r="BD857" s="165"/>
      <c r="BE857" s="165"/>
      <c r="BF857" s="165"/>
      <c r="BG857" s="165"/>
      <c r="BH857" s="165"/>
    </row>
    <row r="858" spans="1:60" outlineLevel="1" x14ac:dyDescent="0.2">
      <c r="A858" s="204"/>
      <c r="B858" s="177"/>
      <c r="C858" s="300"/>
      <c r="D858" s="301"/>
      <c r="E858" s="302"/>
      <c r="F858" s="303"/>
      <c r="G858" s="304"/>
      <c r="H858" s="189"/>
      <c r="I858" s="189"/>
      <c r="J858" s="189"/>
      <c r="K858" s="189"/>
      <c r="L858" s="190"/>
      <c r="M858" s="207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  <c r="AE858" s="165" t="s">
        <v>194</v>
      </c>
      <c r="AF858" s="165"/>
      <c r="AG858" s="165"/>
      <c r="AH858" s="165"/>
      <c r="AI858" s="165"/>
      <c r="AJ858" s="165"/>
      <c r="AK858" s="165"/>
      <c r="AL858" s="165"/>
      <c r="AM858" s="165">
        <v>21</v>
      </c>
      <c r="AN858" s="165"/>
      <c r="AO858" s="165"/>
      <c r="AP858" s="165"/>
      <c r="AQ858" s="165"/>
      <c r="AR858" s="165"/>
      <c r="AS858" s="165"/>
      <c r="AT858" s="165"/>
      <c r="AU858" s="165"/>
      <c r="AV858" s="165"/>
      <c r="AW858" s="165"/>
      <c r="AX858" s="165"/>
      <c r="AY858" s="165"/>
      <c r="AZ858" s="165"/>
      <c r="BA858" s="165"/>
      <c r="BB858" s="165"/>
      <c r="BC858" s="165"/>
      <c r="BD858" s="165"/>
      <c r="BE858" s="165"/>
      <c r="BF858" s="165"/>
      <c r="BG858" s="165"/>
      <c r="BH858" s="165"/>
    </row>
    <row r="859" spans="1:60" outlineLevel="1" x14ac:dyDescent="0.2">
      <c r="A859" s="205">
        <v>233</v>
      </c>
      <c r="B859" s="176" t="s">
        <v>491</v>
      </c>
      <c r="C859" s="200" t="s">
        <v>1546</v>
      </c>
      <c r="D859" s="180" t="s">
        <v>214</v>
      </c>
      <c r="E859" s="184">
        <v>17.82</v>
      </c>
      <c r="F859" s="191"/>
      <c r="G859" s="189">
        <f>ROUND(E859*F859,2)</f>
        <v>0</v>
      </c>
      <c r="H859" s="189">
        <v>0</v>
      </c>
      <c r="I859" s="189">
        <f>ROUND(E859*H859,2)</f>
        <v>0</v>
      </c>
      <c r="J859" s="189">
        <v>0</v>
      </c>
      <c r="K859" s="189">
        <f>ROUND(E859*J859,2)</f>
        <v>0</v>
      </c>
      <c r="L859" s="190" t="s">
        <v>487</v>
      </c>
      <c r="M859" s="207" t="s">
        <v>193</v>
      </c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  <c r="AE859" s="165"/>
      <c r="AF859" s="165"/>
      <c r="AG859" s="165"/>
      <c r="AH859" s="165"/>
      <c r="AI859" s="165"/>
      <c r="AJ859" s="165"/>
      <c r="AK859" s="165"/>
      <c r="AL859" s="165"/>
      <c r="AM859" s="165"/>
      <c r="AN859" s="165"/>
      <c r="AO859" s="165"/>
      <c r="AP859" s="165"/>
      <c r="AQ859" s="165"/>
      <c r="AR859" s="165"/>
      <c r="AS859" s="165"/>
      <c r="AT859" s="165"/>
      <c r="AU859" s="165"/>
      <c r="AV859" s="165"/>
      <c r="AW859" s="165"/>
      <c r="AX859" s="165"/>
      <c r="AY859" s="165"/>
      <c r="AZ859" s="165"/>
      <c r="BA859" s="165"/>
      <c r="BB859" s="165"/>
      <c r="BC859" s="165"/>
      <c r="BD859" s="165"/>
      <c r="BE859" s="165"/>
      <c r="BF859" s="165"/>
      <c r="BG859" s="165"/>
      <c r="BH859" s="165"/>
    </row>
    <row r="860" spans="1:60" outlineLevel="1" x14ac:dyDescent="0.2">
      <c r="A860" s="204"/>
      <c r="B860" s="177"/>
      <c r="C860" s="300"/>
      <c r="D860" s="301"/>
      <c r="E860" s="302"/>
      <c r="F860" s="303"/>
      <c r="G860" s="304"/>
      <c r="H860" s="189"/>
      <c r="I860" s="189"/>
      <c r="J860" s="189"/>
      <c r="K860" s="189"/>
      <c r="L860" s="190"/>
      <c r="M860" s="207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  <c r="AE860" s="165" t="s">
        <v>194</v>
      </c>
      <c r="AF860" s="165"/>
      <c r="AG860" s="165"/>
      <c r="AH860" s="165"/>
      <c r="AI860" s="165"/>
      <c r="AJ860" s="165"/>
      <c r="AK860" s="165"/>
      <c r="AL860" s="165"/>
      <c r="AM860" s="165">
        <v>21</v>
      </c>
      <c r="AN860" s="165"/>
      <c r="AO860" s="165"/>
      <c r="AP860" s="165"/>
      <c r="AQ860" s="165"/>
      <c r="AR860" s="165"/>
      <c r="AS860" s="165"/>
      <c r="AT860" s="165"/>
      <c r="AU860" s="165"/>
      <c r="AV860" s="165"/>
      <c r="AW860" s="165"/>
      <c r="AX860" s="165"/>
      <c r="AY860" s="165"/>
      <c r="AZ860" s="165"/>
      <c r="BA860" s="165"/>
      <c r="BB860" s="165"/>
      <c r="BC860" s="165"/>
      <c r="BD860" s="165"/>
      <c r="BE860" s="165"/>
      <c r="BF860" s="165"/>
      <c r="BG860" s="165"/>
      <c r="BH860" s="165"/>
    </row>
    <row r="861" spans="1:60" outlineLevel="1" x14ac:dyDescent="0.2">
      <c r="A861" s="205">
        <v>234</v>
      </c>
      <c r="B861" s="176" t="s">
        <v>491</v>
      </c>
      <c r="C861" s="200" t="s">
        <v>1547</v>
      </c>
      <c r="D861" s="180" t="s">
        <v>214</v>
      </c>
      <c r="E861" s="184">
        <v>85</v>
      </c>
      <c r="F861" s="191"/>
      <c r="G861" s="189">
        <f>ROUND(E861*F861,2)</f>
        <v>0</v>
      </c>
      <c r="H861" s="189">
        <v>0</v>
      </c>
      <c r="I861" s="189">
        <f>ROUND(E861*H861,2)</f>
        <v>0</v>
      </c>
      <c r="J861" s="189">
        <v>0</v>
      </c>
      <c r="K861" s="189">
        <f>ROUND(E861*J861,2)</f>
        <v>0</v>
      </c>
      <c r="L861" s="190" t="s">
        <v>487</v>
      </c>
      <c r="M861" s="207" t="s">
        <v>193</v>
      </c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  <c r="AE861" s="165"/>
      <c r="AF861" s="165"/>
      <c r="AG861" s="165"/>
      <c r="AH861" s="165"/>
      <c r="AI861" s="165"/>
      <c r="AJ861" s="165"/>
      <c r="AK861" s="165"/>
      <c r="AL861" s="165"/>
      <c r="AM861" s="165"/>
      <c r="AN861" s="165"/>
      <c r="AO861" s="165"/>
      <c r="AP861" s="165"/>
      <c r="AQ861" s="165"/>
      <c r="AR861" s="165"/>
      <c r="AS861" s="165"/>
      <c r="AT861" s="165"/>
      <c r="AU861" s="165"/>
      <c r="AV861" s="165"/>
      <c r="AW861" s="165"/>
      <c r="AX861" s="165"/>
      <c r="AY861" s="165"/>
      <c r="AZ861" s="165"/>
      <c r="BA861" s="165"/>
      <c r="BB861" s="165"/>
      <c r="BC861" s="165"/>
      <c r="BD861" s="165"/>
      <c r="BE861" s="165"/>
      <c r="BF861" s="165"/>
      <c r="BG861" s="165"/>
      <c r="BH861" s="165"/>
    </row>
    <row r="862" spans="1:60" outlineLevel="1" x14ac:dyDescent="0.2">
      <c r="A862" s="204"/>
      <c r="B862" s="177"/>
      <c r="C862" s="300"/>
      <c r="D862" s="301"/>
      <c r="E862" s="302"/>
      <c r="F862" s="303"/>
      <c r="G862" s="304"/>
      <c r="H862" s="189"/>
      <c r="I862" s="189"/>
      <c r="J862" s="189"/>
      <c r="K862" s="189"/>
      <c r="L862" s="190"/>
      <c r="M862" s="207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5"/>
      <c r="AK862" s="165"/>
      <c r="AL862" s="165"/>
      <c r="AM862" s="165"/>
      <c r="AN862" s="165"/>
      <c r="AO862" s="165"/>
      <c r="AP862" s="165"/>
      <c r="AQ862" s="165"/>
      <c r="AR862" s="165"/>
      <c r="AS862" s="165"/>
      <c r="AT862" s="165"/>
      <c r="AU862" s="165"/>
      <c r="AV862" s="165"/>
      <c r="AW862" s="165"/>
      <c r="AX862" s="165"/>
      <c r="AY862" s="165"/>
      <c r="AZ862" s="165"/>
      <c r="BA862" s="165"/>
      <c r="BB862" s="165"/>
      <c r="BC862" s="165"/>
      <c r="BD862" s="165"/>
      <c r="BE862" s="165"/>
      <c r="BF862" s="165"/>
      <c r="BG862" s="165"/>
      <c r="BH862" s="165"/>
    </row>
    <row r="863" spans="1:60" outlineLevel="1" x14ac:dyDescent="0.2">
      <c r="A863" s="205">
        <v>235</v>
      </c>
      <c r="B863" s="176" t="s">
        <v>491</v>
      </c>
      <c r="C863" s="200" t="s">
        <v>1548</v>
      </c>
      <c r="D863" s="180" t="s">
        <v>214</v>
      </c>
      <c r="E863" s="184">
        <v>17.82</v>
      </c>
      <c r="F863" s="191"/>
      <c r="G863" s="189">
        <f>ROUND(E863*F863,2)</f>
        <v>0</v>
      </c>
      <c r="H863" s="189">
        <v>0</v>
      </c>
      <c r="I863" s="189">
        <f>ROUND(E863*H863,2)</f>
        <v>0</v>
      </c>
      <c r="J863" s="189">
        <v>0</v>
      </c>
      <c r="K863" s="189">
        <f>ROUND(E863*J863,2)</f>
        <v>0</v>
      </c>
      <c r="L863" s="190" t="s">
        <v>487</v>
      </c>
      <c r="M863" s="207" t="s">
        <v>193</v>
      </c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 t="s">
        <v>194</v>
      </c>
      <c r="AF863" s="165"/>
      <c r="AG863" s="165"/>
      <c r="AH863" s="165"/>
      <c r="AI863" s="165"/>
      <c r="AJ863" s="165"/>
      <c r="AK863" s="165"/>
      <c r="AL863" s="165"/>
      <c r="AM863" s="165">
        <v>21</v>
      </c>
      <c r="AN863" s="165"/>
      <c r="AO863" s="165"/>
      <c r="AP863" s="165"/>
      <c r="AQ863" s="165"/>
      <c r="AR863" s="165"/>
      <c r="AS863" s="165"/>
      <c r="AT863" s="165"/>
      <c r="AU863" s="165"/>
      <c r="AV863" s="165"/>
      <c r="AW863" s="165"/>
      <c r="AX863" s="165"/>
      <c r="AY863" s="165"/>
      <c r="AZ863" s="165"/>
      <c r="BA863" s="165"/>
      <c r="BB863" s="165"/>
      <c r="BC863" s="165"/>
      <c r="BD863" s="165"/>
      <c r="BE863" s="165"/>
      <c r="BF863" s="165"/>
      <c r="BG863" s="165"/>
      <c r="BH863" s="165"/>
    </row>
    <row r="864" spans="1:60" outlineLevel="1" x14ac:dyDescent="0.2">
      <c r="A864" s="204"/>
      <c r="B864" s="177"/>
      <c r="C864" s="300"/>
      <c r="D864" s="301"/>
      <c r="E864" s="302"/>
      <c r="F864" s="303"/>
      <c r="G864" s="304"/>
      <c r="H864" s="189"/>
      <c r="I864" s="189"/>
      <c r="J864" s="189"/>
      <c r="K864" s="189"/>
      <c r="L864" s="190"/>
      <c r="M864" s="207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  <c r="AE864" s="165"/>
      <c r="AF864" s="165"/>
      <c r="AG864" s="165"/>
      <c r="AH864" s="165"/>
      <c r="AI864" s="165"/>
      <c r="AJ864" s="165"/>
      <c r="AK864" s="165"/>
      <c r="AL864" s="165"/>
      <c r="AM864" s="165"/>
      <c r="AN864" s="165"/>
      <c r="AO864" s="165"/>
      <c r="AP864" s="165"/>
      <c r="AQ864" s="165"/>
      <c r="AR864" s="165"/>
      <c r="AS864" s="165"/>
      <c r="AT864" s="165"/>
      <c r="AU864" s="165"/>
      <c r="AV864" s="165"/>
      <c r="AW864" s="165"/>
      <c r="AX864" s="165"/>
      <c r="AY864" s="165"/>
      <c r="AZ864" s="165"/>
      <c r="BA864" s="165"/>
      <c r="BB864" s="165"/>
      <c r="BC864" s="165"/>
      <c r="BD864" s="165"/>
      <c r="BE864" s="165"/>
      <c r="BF864" s="165"/>
      <c r="BG864" s="165"/>
      <c r="BH864" s="165"/>
    </row>
    <row r="865" spans="1:60" outlineLevel="1" x14ac:dyDescent="0.2">
      <c r="A865" s="205">
        <v>236</v>
      </c>
      <c r="B865" s="176" t="s">
        <v>491</v>
      </c>
      <c r="C865" s="200" t="s">
        <v>1549</v>
      </c>
      <c r="D865" s="180" t="s">
        <v>214</v>
      </c>
      <c r="E865" s="184">
        <v>682.55</v>
      </c>
      <c r="F865" s="191"/>
      <c r="G865" s="189">
        <f>ROUND(E865*F865,2)</f>
        <v>0</v>
      </c>
      <c r="H865" s="189">
        <v>0</v>
      </c>
      <c r="I865" s="189">
        <f>ROUND(E865*H865,2)</f>
        <v>0</v>
      </c>
      <c r="J865" s="189">
        <v>0</v>
      </c>
      <c r="K865" s="189">
        <f>ROUND(E865*J865,2)</f>
        <v>0</v>
      </c>
      <c r="L865" s="190" t="s">
        <v>487</v>
      </c>
      <c r="M865" s="207" t="s">
        <v>193</v>
      </c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  <c r="AE865" s="165" t="s">
        <v>194</v>
      </c>
      <c r="AF865" s="165"/>
      <c r="AG865" s="165"/>
      <c r="AH865" s="165"/>
      <c r="AI865" s="165"/>
      <c r="AJ865" s="165"/>
      <c r="AK865" s="165"/>
      <c r="AL865" s="165"/>
      <c r="AM865" s="165">
        <v>21</v>
      </c>
      <c r="AN865" s="165"/>
      <c r="AO865" s="165"/>
      <c r="AP865" s="165"/>
      <c r="AQ865" s="165"/>
      <c r="AR865" s="165"/>
      <c r="AS865" s="165"/>
      <c r="AT865" s="165"/>
      <c r="AU865" s="165"/>
      <c r="AV865" s="165"/>
      <c r="AW865" s="165"/>
      <c r="AX865" s="165"/>
      <c r="AY865" s="165"/>
      <c r="AZ865" s="165"/>
      <c r="BA865" s="165"/>
      <c r="BB865" s="165"/>
      <c r="BC865" s="165"/>
      <c r="BD865" s="165"/>
      <c r="BE865" s="165"/>
      <c r="BF865" s="165"/>
      <c r="BG865" s="165"/>
      <c r="BH865" s="165"/>
    </row>
    <row r="866" spans="1:60" outlineLevel="1" x14ac:dyDescent="0.2">
      <c r="A866" s="204"/>
      <c r="B866" s="177"/>
      <c r="C866" s="201" t="s">
        <v>493</v>
      </c>
      <c r="D866" s="181"/>
      <c r="E866" s="185">
        <v>682.55</v>
      </c>
      <c r="F866" s="189"/>
      <c r="G866" s="189"/>
      <c r="H866" s="189"/>
      <c r="I866" s="189"/>
      <c r="J866" s="189"/>
      <c r="K866" s="189"/>
      <c r="L866" s="190"/>
      <c r="M866" s="207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  <c r="AE866" s="165"/>
      <c r="AF866" s="165"/>
      <c r="AG866" s="165"/>
      <c r="AH866" s="165"/>
      <c r="AI866" s="165"/>
      <c r="AJ866" s="165"/>
      <c r="AK866" s="165"/>
      <c r="AL866" s="165"/>
      <c r="AM866" s="165"/>
      <c r="AN866" s="165"/>
      <c r="AO866" s="165"/>
      <c r="AP866" s="165"/>
      <c r="AQ866" s="165"/>
      <c r="AR866" s="165"/>
      <c r="AS866" s="165"/>
      <c r="AT866" s="165"/>
      <c r="AU866" s="165"/>
      <c r="AV866" s="165"/>
      <c r="AW866" s="165"/>
      <c r="AX866" s="165"/>
      <c r="AY866" s="165"/>
      <c r="AZ866" s="165"/>
      <c r="BA866" s="165"/>
      <c r="BB866" s="165"/>
      <c r="BC866" s="165"/>
      <c r="BD866" s="165"/>
      <c r="BE866" s="165"/>
      <c r="BF866" s="165"/>
      <c r="BG866" s="165"/>
      <c r="BH866" s="165"/>
    </row>
    <row r="867" spans="1:60" outlineLevel="1" x14ac:dyDescent="0.2">
      <c r="A867" s="204"/>
      <c r="B867" s="177"/>
      <c r="C867" s="300"/>
      <c r="D867" s="301"/>
      <c r="E867" s="302"/>
      <c r="F867" s="303"/>
      <c r="G867" s="304"/>
      <c r="H867" s="189"/>
      <c r="I867" s="189"/>
      <c r="J867" s="189"/>
      <c r="K867" s="189"/>
      <c r="L867" s="190"/>
      <c r="M867" s="207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  <c r="AE867" s="165" t="s">
        <v>194</v>
      </c>
      <c r="AF867" s="165"/>
      <c r="AG867" s="165"/>
      <c r="AH867" s="165"/>
      <c r="AI867" s="165"/>
      <c r="AJ867" s="165"/>
      <c r="AK867" s="165"/>
      <c r="AL867" s="165"/>
      <c r="AM867" s="165">
        <v>21</v>
      </c>
      <c r="AN867" s="165"/>
      <c r="AO867" s="165"/>
      <c r="AP867" s="165"/>
      <c r="AQ867" s="165"/>
      <c r="AR867" s="165"/>
      <c r="AS867" s="165"/>
      <c r="AT867" s="165"/>
      <c r="AU867" s="165"/>
      <c r="AV867" s="165"/>
      <c r="AW867" s="165"/>
      <c r="AX867" s="165"/>
      <c r="AY867" s="165"/>
      <c r="AZ867" s="165"/>
      <c r="BA867" s="165"/>
      <c r="BB867" s="165"/>
      <c r="BC867" s="165"/>
      <c r="BD867" s="165"/>
      <c r="BE867" s="165"/>
      <c r="BF867" s="165"/>
      <c r="BG867" s="165"/>
      <c r="BH867" s="165"/>
    </row>
    <row r="868" spans="1:60" outlineLevel="1" x14ac:dyDescent="0.2">
      <c r="A868" s="205">
        <v>237</v>
      </c>
      <c r="B868" s="176" t="s">
        <v>491</v>
      </c>
      <c r="C868" s="200" t="s">
        <v>1550</v>
      </c>
      <c r="D868" s="180" t="s">
        <v>214</v>
      </c>
      <c r="E868" s="184">
        <v>17.82</v>
      </c>
      <c r="F868" s="191"/>
      <c r="G868" s="189">
        <f>ROUND(E868*F868,2)</f>
        <v>0</v>
      </c>
      <c r="H868" s="189">
        <v>0</v>
      </c>
      <c r="I868" s="189">
        <f>ROUND(E868*H868,2)</f>
        <v>0</v>
      </c>
      <c r="J868" s="189">
        <v>0</v>
      </c>
      <c r="K868" s="189">
        <f>ROUND(E868*J868,2)</f>
        <v>0</v>
      </c>
      <c r="L868" s="190" t="s">
        <v>487</v>
      </c>
      <c r="M868" s="207" t="s">
        <v>193</v>
      </c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  <c r="AE868" s="165"/>
      <c r="AF868" s="165"/>
      <c r="AG868" s="165"/>
      <c r="AH868" s="165"/>
      <c r="AI868" s="165"/>
      <c r="AJ868" s="165"/>
      <c r="AK868" s="165"/>
      <c r="AL868" s="165"/>
      <c r="AM868" s="165"/>
      <c r="AN868" s="165"/>
      <c r="AO868" s="165"/>
      <c r="AP868" s="165"/>
      <c r="AQ868" s="165"/>
      <c r="AR868" s="165"/>
      <c r="AS868" s="165"/>
      <c r="AT868" s="165"/>
      <c r="AU868" s="165"/>
      <c r="AV868" s="165"/>
      <c r="AW868" s="165"/>
      <c r="AX868" s="165"/>
      <c r="AY868" s="165"/>
      <c r="AZ868" s="165"/>
      <c r="BA868" s="165"/>
      <c r="BB868" s="165"/>
      <c r="BC868" s="165"/>
      <c r="BD868" s="165"/>
      <c r="BE868" s="165"/>
      <c r="BF868" s="165"/>
      <c r="BG868" s="165"/>
      <c r="BH868" s="165"/>
    </row>
    <row r="869" spans="1:60" outlineLevel="1" x14ac:dyDescent="0.2">
      <c r="A869" s="204"/>
      <c r="B869" s="177"/>
      <c r="C869" s="300"/>
      <c r="D869" s="301"/>
      <c r="E869" s="302"/>
      <c r="F869" s="303"/>
      <c r="G869" s="304"/>
      <c r="H869" s="189"/>
      <c r="I869" s="189"/>
      <c r="J869" s="189"/>
      <c r="K869" s="189"/>
      <c r="L869" s="190"/>
      <c r="M869" s="207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  <c r="AE869" s="165" t="s">
        <v>233</v>
      </c>
      <c r="AF869" s="165" t="s">
        <v>234</v>
      </c>
      <c r="AG869" s="165"/>
      <c r="AH869" s="165"/>
      <c r="AI869" s="165"/>
      <c r="AJ869" s="165"/>
      <c r="AK869" s="165"/>
      <c r="AL869" s="165"/>
      <c r="AM869" s="165">
        <v>21</v>
      </c>
      <c r="AN869" s="165"/>
      <c r="AO869" s="165"/>
      <c r="AP869" s="165"/>
      <c r="AQ869" s="165"/>
      <c r="AR869" s="165"/>
      <c r="AS869" s="165"/>
      <c r="AT869" s="165"/>
      <c r="AU869" s="165"/>
      <c r="AV869" s="165"/>
      <c r="AW869" s="165"/>
      <c r="AX869" s="165"/>
      <c r="AY869" s="165"/>
      <c r="AZ869" s="165"/>
      <c r="BA869" s="165"/>
      <c r="BB869" s="165"/>
      <c r="BC869" s="165"/>
      <c r="BD869" s="165"/>
      <c r="BE869" s="165"/>
      <c r="BF869" s="165"/>
      <c r="BG869" s="165"/>
      <c r="BH869" s="165"/>
    </row>
    <row r="870" spans="1:60" outlineLevel="1" x14ac:dyDescent="0.2">
      <c r="A870" s="205">
        <v>238</v>
      </c>
      <c r="B870" s="176" t="s">
        <v>491</v>
      </c>
      <c r="C870" s="200" t="s">
        <v>1551</v>
      </c>
      <c r="D870" s="180" t="s">
        <v>214</v>
      </c>
      <c r="E870" s="184">
        <v>678.59</v>
      </c>
      <c r="F870" s="191"/>
      <c r="G870" s="189">
        <f>ROUND(E870*F870,2)</f>
        <v>0</v>
      </c>
      <c r="H870" s="189">
        <v>0</v>
      </c>
      <c r="I870" s="189">
        <f>ROUND(E870*H870,2)</f>
        <v>0</v>
      </c>
      <c r="J870" s="189">
        <v>0</v>
      </c>
      <c r="K870" s="189">
        <f>ROUND(E870*J870,2)</f>
        <v>0</v>
      </c>
      <c r="L870" s="190" t="s">
        <v>487</v>
      </c>
      <c r="M870" s="207" t="s">
        <v>193</v>
      </c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  <c r="AE870" s="165"/>
      <c r="AF870" s="165"/>
      <c r="AG870" s="165"/>
      <c r="AH870" s="165"/>
      <c r="AI870" s="165"/>
      <c r="AJ870" s="165"/>
      <c r="AK870" s="165"/>
      <c r="AL870" s="165"/>
      <c r="AM870" s="165"/>
      <c r="AN870" s="165"/>
      <c r="AO870" s="165"/>
      <c r="AP870" s="165"/>
      <c r="AQ870" s="165"/>
      <c r="AR870" s="165"/>
      <c r="AS870" s="165"/>
      <c r="AT870" s="165"/>
      <c r="AU870" s="165"/>
      <c r="AV870" s="165"/>
      <c r="AW870" s="165"/>
      <c r="AX870" s="165"/>
      <c r="AY870" s="165"/>
      <c r="AZ870" s="165"/>
      <c r="BA870" s="165"/>
      <c r="BB870" s="165"/>
      <c r="BC870" s="165"/>
      <c r="BD870" s="165"/>
      <c r="BE870" s="165"/>
      <c r="BF870" s="165"/>
      <c r="BG870" s="165"/>
      <c r="BH870" s="165"/>
    </row>
    <row r="871" spans="1:60" outlineLevel="1" x14ac:dyDescent="0.2">
      <c r="A871" s="204"/>
      <c r="B871" s="177"/>
      <c r="C871" s="300"/>
      <c r="D871" s="301"/>
      <c r="E871" s="302"/>
      <c r="F871" s="303"/>
      <c r="G871" s="304"/>
      <c r="H871" s="189"/>
      <c r="I871" s="189"/>
      <c r="J871" s="189"/>
      <c r="K871" s="189"/>
      <c r="L871" s="190"/>
      <c r="M871" s="207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>
        <v>0</v>
      </c>
      <c r="AD871" s="165"/>
      <c r="AE871" s="165"/>
      <c r="AF871" s="165"/>
      <c r="AG871" s="165"/>
      <c r="AH871" s="165"/>
      <c r="AI871" s="165"/>
      <c r="AJ871" s="165"/>
      <c r="AK871" s="165"/>
      <c r="AL871" s="165"/>
      <c r="AM871" s="165"/>
      <c r="AN871" s="165"/>
      <c r="AO871" s="165"/>
      <c r="AP871" s="165"/>
      <c r="AQ871" s="165"/>
      <c r="AR871" s="165"/>
      <c r="AS871" s="165"/>
      <c r="AT871" s="165"/>
      <c r="AU871" s="165"/>
      <c r="AV871" s="165"/>
      <c r="AW871" s="165"/>
      <c r="AX871" s="165"/>
      <c r="AY871" s="165"/>
      <c r="AZ871" s="165"/>
      <c r="BA871" s="165"/>
      <c r="BB871" s="165"/>
      <c r="BC871" s="165"/>
      <c r="BD871" s="165"/>
      <c r="BE871" s="165"/>
      <c r="BF871" s="165"/>
      <c r="BG871" s="165"/>
      <c r="BH871" s="165"/>
    </row>
    <row r="872" spans="1:60" outlineLevel="1" x14ac:dyDescent="0.2">
      <c r="A872" s="205">
        <v>239</v>
      </c>
      <c r="B872" s="176" t="s">
        <v>491</v>
      </c>
      <c r="C872" s="200" t="s">
        <v>1552</v>
      </c>
      <c r="D872" s="180" t="s">
        <v>214</v>
      </c>
      <c r="E872" s="184">
        <v>676.1</v>
      </c>
      <c r="F872" s="191"/>
      <c r="G872" s="189">
        <f>ROUND(E872*F872,2)</f>
        <v>0</v>
      </c>
      <c r="H872" s="189">
        <v>0</v>
      </c>
      <c r="I872" s="189">
        <f>ROUND(E872*H872,2)</f>
        <v>0</v>
      </c>
      <c r="J872" s="189">
        <v>0</v>
      </c>
      <c r="K872" s="189">
        <f>ROUND(E872*J872,2)</f>
        <v>0</v>
      </c>
      <c r="L872" s="190" t="s">
        <v>487</v>
      </c>
      <c r="M872" s="207" t="s">
        <v>193</v>
      </c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  <c r="AE872" s="165" t="s">
        <v>194</v>
      </c>
      <c r="AF872" s="165"/>
      <c r="AG872" s="165"/>
      <c r="AH872" s="165"/>
      <c r="AI872" s="165"/>
      <c r="AJ872" s="165"/>
      <c r="AK872" s="165"/>
      <c r="AL872" s="165"/>
      <c r="AM872" s="165">
        <v>21</v>
      </c>
      <c r="AN872" s="165"/>
      <c r="AO872" s="165"/>
      <c r="AP872" s="165"/>
      <c r="AQ872" s="165"/>
      <c r="AR872" s="165"/>
      <c r="AS872" s="165"/>
      <c r="AT872" s="165"/>
      <c r="AU872" s="165"/>
      <c r="AV872" s="165"/>
      <c r="AW872" s="165"/>
      <c r="AX872" s="165"/>
      <c r="AY872" s="165"/>
      <c r="AZ872" s="165"/>
      <c r="BA872" s="165"/>
      <c r="BB872" s="165"/>
      <c r="BC872" s="165"/>
      <c r="BD872" s="165"/>
      <c r="BE872" s="165"/>
      <c r="BF872" s="165"/>
      <c r="BG872" s="165"/>
      <c r="BH872" s="165"/>
    </row>
    <row r="873" spans="1:60" outlineLevel="1" x14ac:dyDescent="0.2">
      <c r="A873" s="204"/>
      <c r="B873" s="177"/>
      <c r="C873" s="300"/>
      <c r="D873" s="301"/>
      <c r="E873" s="302"/>
      <c r="F873" s="303"/>
      <c r="G873" s="304"/>
      <c r="H873" s="189"/>
      <c r="I873" s="189"/>
      <c r="J873" s="189"/>
      <c r="K873" s="189"/>
      <c r="L873" s="190"/>
      <c r="M873" s="207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  <c r="AE873" s="165"/>
      <c r="AF873" s="165"/>
      <c r="AG873" s="165"/>
      <c r="AH873" s="165"/>
      <c r="AI873" s="165"/>
      <c r="AJ873" s="165"/>
      <c r="AK873" s="165"/>
      <c r="AL873" s="165"/>
      <c r="AM873" s="165"/>
      <c r="AN873" s="165"/>
      <c r="AO873" s="165"/>
      <c r="AP873" s="165"/>
      <c r="AQ873" s="165"/>
      <c r="AR873" s="165"/>
      <c r="AS873" s="165"/>
      <c r="AT873" s="165"/>
      <c r="AU873" s="165"/>
      <c r="AV873" s="165"/>
      <c r="AW873" s="165"/>
      <c r="AX873" s="165"/>
      <c r="AY873" s="165"/>
      <c r="AZ873" s="165"/>
      <c r="BA873" s="165"/>
      <c r="BB873" s="165"/>
      <c r="BC873" s="165"/>
      <c r="BD873" s="165"/>
      <c r="BE873" s="165"/>
      <c r="BF873" s="165"/>
      <c r="BG873" s="165"/>
      <c r="BH873" s="165"/>
    </row>
    <row r="874" spans="1:60" outlineLevel="1" x14ac:dyDescent="0.2">
      <c r="A874" s="205">
        <v>240</v>
      </c>
      <c r="B874" s="176" t="s">
        <v>494</v>
      </c>
      <c r="C874" s="200" t="s">
        <v>495</v>
      </c>
      <c r="D874" s="180" t="s">
        <v>496</v>
      </c>
      <c r="E874" s="184">
        <v>1</v>
      </c>
      <c r="F874" s="191"/>
      <c r="G874" s="189">
        <f>ROUND(E874*F874,2)</f>
        <v>0</v>
      </c>
      <c r="H874" s="189">
        <v>6.0000000000000002E-5</v>
      </c>
      <c r="I874" s="189">
        <f>ROUND(E874*H874,2)</f>
        <v>0</v>
      </c>
      <c r="J874" s="189">
        <v>0</v>
      </c>
      <c r="K874" s="189">
        <f>ROUND(E874*J874,2)</f>
        <v>0</v>
      </c>
      <c r="L874" s="190"/>
      <c r="M874" s="207" t="s">
        <v>232</v>
      </c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  <c r="AE874" s="165" t="s">
        <v>194</v>
      </c>
      <c r="AF874" s="165"/>
      <c r="AG874" s="165"/>
      <c r="AH874" s="165"/>
      <c r="AI874" s="165"/>
      <c r="AJ874" s="165"/>
      <c r="AK874" s="165"/>
      <c r="AL874" s="165"/>
      <c r="AM874" s="165">
        <v>21</v>
      </c>
      <c r="AN874" s="165"/>
      <c r="AO874" s="165"/>
      <c r="AP874" s="165"/>
      <c r="AQ874" s="165"/>
      <c r="AR874" s="165"/>
      <c r="AS874" s="165"/>
      <c r="AT874" s="165"/>
      <c r="AU874" s="165"/>
      <c r="AV874" s="165"/>
      <c r="AW874" s="165"/>
      <c r="AX874" s="165"/>
      <c r="AY874" s="165"/>
      <c r="AZ874" s="165"/>
      <c r="BA874" s="165"/>
      <c r="BB874" s="165"/>
      <c r="BC874" s="165"/>
      <c r="BD874" s="165"/>
      <c r="BE874" s="165"/>
      <c r="BF874" s="165"/>
      <c r="BG874" s="165"/>
      <c r="BH874" s="165"/>
    </row>
    <row r="875" spans="1:60" outlineLevel="1" x14ac:dyDescent="0.2">
      <c r="A875" s="204"/>
      <c r="B875" s="177"/>
      <c r="C875" s="300"/>
      <c r="D875" s="301"/>
      <c r="E875" s="302"/>
      <c r="F875" s="303"/>
      <c r="G875" s="304"/>
      <c r="H875" s="189"/>
      <c r="I875" s="189"/>
      <c r="J875" s="189"/>
      <c r="K875" s="189"/>
      <c r="L875" s="190"/>
      <c r="M875" s="207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  <c r="AE875" s="165"/>
      <c r="AF875" s="165"/>
      <c r="AG875" s="165"/>
      <c r="AH875" s="165"/>
      <c r="AI875" s="165"/>
      <c r="AJ875" s="165"/>
      <c r="AK875" s="165"/>
      <c r="AL875" s="165"/>
      <c r="AM875" s="165"/>
      <c r="AN875" s="165"/>
      <c r="AO875" s="165"/>
      <c r="AP875" s="165"/>
      <c r="AQ875" s="165"/>
      <c r="AR875" s="165"/>
      <c r="AS875" s="165"/>
      <c r="AT875" s="165"/>
      <c r="AU875" s="165"/>
      <c r="AV875" s="165"/>
      <c r="AW875" s="165"/>
      <c r="AX875" s="165"/>
      <c r="AY875" s="165"/>
      <c r="AZ875" s="165"/>
      <c r="BA875" s="165"/>
      <c r="BB875" s="165"/>
      <c r="BC875" s="165"/>
      <c r="BD875" s="165"/>
      <c r="BE875" s="165"/>
      <c r="BF875" s="165"/>
      <c r="BG875" s="165"/>
      <c r="BH875" s="165"/>
    </row>
    <row r="876" spans="1:60" outlineLevel="1" x14ac:dyDescent="0.2">
      <c r="A876" s="204"/>
      <c r="B876" s="305" t="s">
        <v>497</v>
      </c>
      <c r="C876" s="306"/>
      <c r="D876" s="307"/>
      <c r="E876" s="308"/>
      <c r="F876" s="309"/>
      <c r="G876" s="310"/>
      <c r="H876" s="189"/>
      <c r="I876" s="189"/>
      <c r="J876" s="189"/>
      <c r="K876" s="189"/>
      <c r="L876" s="190"/>
      <c r="M876" s="207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>
        <v>0</v>
      </c>
      <c r="AD876" s="165"/>
      <c r="AE876" s="165"/>
      <c r="AF876" s="165"/>
      <c r="AG876" s="165"/>
      <c r="AH876" s="165"/>
      <c r="AI876" s="165"/>
      <c r="AJ876" s="165"/>
      <c r="AK876" s="165"/>
      <c r="AL876" s="165"/>
      <c r="AM876" s="165"/>
      <c r="AN876" s="165"/>
      <c r="AO876" s="165"/>
      <c r="AP876" s="165"/>
      <c r="AQ876" s="165"/>
      <c r="AR876" s="165"/>
      <c r="AS876" s="165"/>
      <c r="AT876" s="165"/>
      <c r="AU876" s="165"/>
      <c r="AV876" s="165"/>
      <c r="AW876" s="165"/>
      <c r="AX876" s="165"/>
      <c r="AY876" s="165"/>
      <c r="AZ876" s="165"/>
      <c r="BA876" s="165"/>
      <c r="BB876" s="165"/>
      <c r="BC876" s="165"/>
      <c r="BD876" s="165"/>
      <c r="BE876" s="165"/>
      <c r="BF876" s="165"/>
      <c r="BG876" s="165"/>
      <c r="BH876" s="165"/>
    </row>
    <row r="877" spans="1:60" outlineLevel="1" x14ac:dyDescent="0.2">
      <c r="A877" s="205">
        <v>241</v>
      </c>
      <c r="B877" s="176" t="s">
        <v>498</v>
      </c>
      <c r="C877" s="242" t="s">
        <v>1762</v>
      </c>
      <c r="D877" s="180" t="s">
        <v>214</v>
      </c>
      <c r="E877" s="184">
        <v>519.07000000000005</v>
      </c>
      <c r="F877" s="191"/>
      <c r="G877" s="189">
        <f>ROUND(E877*F877,2)</f>
        <v>0</v>
      </c>
      <c r="H877" s="189">
        <v>0</v>
      </c>
      <c r="I877" s="189">
        <f>ROUND(E877*H877,2)</f>
        <v>0</v>
      </c>
      <c r="J877" s="189">
        <v>0</v>
      </c>
      <c r="K877" s="189">
        <f>ROUND(E877*J877,2)</f>
        <v>0</v>
      </c>
      <c r="L877" s="190" t="s">
        <v>448</v>
      </c>
      <c r="M877" s="207" t="s">
        <v>193</v>
      </c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  <c r="AE877" s="165" t="s">
        <v>194</v>
      </c>
      <c r="AF877" s="165"/>
      <c r="AG877" s="165"/>
      <c r="AH877" s="165"/>
      <c r="AI877" s="165"/>
      <c r="AJ877" s="165"/>
      <c r="AK877" s="165"/>
      <c r="AL877" s="165"/>
      <c r="AM877" s="165">
        <v>21</v>
      </c>
      <c r="AN877" s="165"/>
      <c r="AO877" s="165"/>
      <c r="AP877" s="165"/>
      <c r="AQ877" s="165"/>
      <c r="AR877" s="165"/>
      <c r="AS877" s="165"/>
      <c r="AT877" s="165"/>
      <c r="AU877" s="165"/>
      <c r="AV877" s="165"/>
      <c r="AW877" s="165"/>
      <c r="AX877" s="165"/>
      <c r="AY877" s="165"/>
      <c r="AZ877" s="165"/>
      <c r="BA877" s="165"/>
      <c r="BB877" s="165"/>
      <c r="BC877" s="165"/>
      <c r="BD877" s="165"/>
      <c r="BE877" s="165"/>
      <c r="BF877" s="165"/>
      <c r="BG877" s="165"/>
      <c r="BH877" s="165"/>
    </row>
    <row r="878" spans="1:60" outlineLevel="1" x14ac:dyDescent="0.2">
      <c r="A878" s="204"/>
      <c r="B878" s="177"/>
      <c r="C878" s="300"/>
      <c r="D878" s="301"/>
      <c r="E878" s="302"/>
      <c r="F878" s="303"/>
      <c r="G878" s="304"/>
      <c r="H878" s="189"/>
      <c r="I878" s="189"/>
      <c r="J878" s="189"/>
      <c r="K878" s="189"/>
      <c r="L878" s="190"/>
      <c r="M878" s="207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  <c r="AE878" s="165"/>
      <c r="AF878" s="165"/>
      <c r="AG878" s="165"/>
      <c r="AH878" s="165"/>
      <c r="AI878" s="165"/>
      <c r="AJ878" s="165"/>
      <c r="AK878" s="165"/>
      <c r="AL878" s="165"/>
      <c r="AM878" s="165"/>
      <c r="AN878" s="165"/>
      <c r="AO878" s="165"/>
      <c r="AP878" s="165"/>
      <c r="AQ878" s="165"/>
      <c r="AR878" s="165"/>
      <c r="AS878" s="165"/>
      <c r="AT878" s="165"/>
      <c r="AU878" s="165"/>
      <c r="AV878" s="165"/>
      <c r="AW878" s="165"/>
      <c r="AX878" s="165"/>
      <c r="AY878" s="165"/>
      <c r="AZ878" s="165"/>
      <c r="BA878" s="165"/>
      <c r="BB878" s="165"/>
      <c r="BC878" s="165"/>
      <c r="BD878" s="165"/>
      <c r="BE878" s="165"/>
      <c r="BF878" s="165"/>
      <c r="BG878" s="165"/>
      <c r="BH878" s="165"/>
    </row>
    <row r="879" spans="1:60" outlineLevel="1" x14ac:dyDescent="0.2">
      <c r="A879" s="205">
        <v>242</v>
      </c>
      <c r="B879" s="176" t="s">
        <v>499</v>
      </c>
      <c r="C879" s="242" t="s">
        <v>1763</v>
      </c>
      <c r="D879" s="180" t="s">
        <v>214</v>
      </c>
      <c r="E879" s="184">
        <v>519.07000000000005</v>
      </c>
      <c r="F879" s="191"/>
      <c r="G879" s="189">
        <f>ROUND(E879*F879,2)</f>
        <v>0</v>
      </c>
      <c r="H879" s="189">
        <v>0</v>
      </c>
      <c r="I879" s="189">
        <f>ROUND(E879*H879,2)</f>
        <v>0</v>
      </c>
      <c r="J879" s="189">
        <v>0</v>
      </c>
      <c r="K879" s="189">
        <f>ROUND(E879*J879,2)</f>
        <v>0</v>
      </c>
      <c r="L879" s="190" t="s">
        <v>448</v>
      </c>
      <c r="M879" s="207" t="s">
        <v>193</v>
      </c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  <c r="AE879" s="165"/>
      <c r="AF879" s="165"/>
      <c r="AG879" s="165"/>
      <c r="AH879" s="165"/>
      <c r="AI879" s="165"/>
      <c r="AJ879" s="165"/>
      <c r="AK879" s="165"/>
      <c r="AL879" s="165"/>
      <c r="AM879" s="165"/>
      <c r="AN879" s="165"/>
      <c r="AO879" s="165"/>
      <c r="AP879" s="165"/>
      <c r="AQ879" s="165"/>
      <c r="AR879" s="165"/>
      <c r="AS879" s="165"/>
      <c r="AT879" s="165"/>
      <c r="AU879" s="165"/>
      <c r="AV879" s="165"/>
      <c r="AW879" s="165"/>
      <c r="AX879" s="165"/>
      <c r="AY879" s="165"/>
      <c r="AZ879" s="165"/>
      <c r="BA879" s="165"/>
      <c r="BB879" s="165"/>
      <c r="BC879" s="165"/>
      <c r="BD879" s="165"/>
      <c r="BE879" s="165"/>
      <c r="BF879" s="165"/>
      <c r="BG879" s="165"/>
      <c r="BH879" s="165"/>
    </row>
    <row r="880" spans="1:60" outlineLevel="1" x14ac:dyDescent="0.2">
      <c r="A880" s="204"/>
      <c r="B880" s="177"/>
      <c r="C880" s="300"/>
      <c r="D880" s="301"/>
      <c r="E880" s="302"/>
      <c r="F880" s="303"/>
      <c r="G880" s="304"/>
      <c r="H880" s="189"/>
      <c r="I880" s="189"/>
      <c r="J880" s="189"/>
      <c r="K880" s="189"/>
      <c r="L880" s="190"/>
      <c r="M880" s="207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  <c r="AE880" s="165" t="s">
        <v>194</v>
      </c>
      <c r="AF880" s="165"/>
      <c r="AG880" s="165"/>
      <c r="AH880" s="165"/>
      <c r="AI880" s="165"/>
      <c r="AJ880" s="165"/>
      <c r="AK880" s="165"/>
      <c r="AL880" s="165"/>
      <c r="AM880" s="165">
        <v>21</v>
      </c>
      <c r="AN880" s="165"/>
      <c r="AO880" s="165"/>
      <c r="AP880" s="165"/>
      <c r="AQ880" s="165"/>
      <c r="AR880" s="165"/>
      <c r="AS880" s="165"/>
      <c r="AT880" s="165"/>
      <c r="AU880" s="165"/>
      <c r="AV880" s="165"/>
      <c r="AW880" s="165"/>
      <c r="AX880" s="165"/>
      <c r="AY880" s="165"/>
      <c r="AZ880" s="165"/>
      <c r="BA880" s="165"/>
      <c r="BB880" s="165"/>
      <c r="BC880" s="165"/>
      <c r="BD880" s="165"/>
      <c r="BE880" s="165"/>
      <c r="BF880" s="165"/>
      <c r="BG880" s="165"/>
      <c r="BH880" s="165"/>
    </row>
    <row r="881" spans="1:60" outlineLevel="1" x14ac:dyDescent="0.2">
      <c r="A881" s="204"/>
      <c r="B881" s="305" t="s">
        <v>500</v>
      </c>
      <c r="C881" s="306"/>
      <c r="D881" s="307"/>
      <c r="E881" s="308"/>
      <c r="F881" s="309"/>
      <c r="G881" s="310"/>
      <c r="H881" s="189"/>
      <c r="I881" s="189"/>
      <c r="J881" s="189"/>
      <c r="K881" s="189"/>
      <c r="L881" s="190"/>
      <c r="M881" s="207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5"/>
      <c r="AG881" s="165"/>
      <c r="AH881" s="165"/>
      <c r="AI881" s="165"/>
      <c r="AJ881" s="165"/>
      <c r="AK881" s="165"/>
      <c r="AL881" s="165"/>
      <c r="AM881" s="165"/>
      <c r="AN881" s="165"/>
      <c r="AO881" s="165"/>
      <c r="AP881" s="165"/>
      <c r="AQ881" s="165"/>
      <c r="AR881" s="165"/>
      <c r="AS881" s="165"/>
      <c r="AT881" s="165"/>
      <c r="AU881" s="165"/>
      <c r="AV881" s="165"/>
      <c r="AW881" s="165"/>
      <c r="AX881" s="165"/>
      <c r="AY881" s="165"/>
      <c r="AZ881" s="165"/>
      <c r="BA881" s="165"/>
      <c r="BB881" s="165"/>
      <c r="BC881" s="165"/>
      <c r="BD881" s="165"/>
      <c r="BE881" s="165"/>
      <c r="BF881" s="165"/>
      <c r="BG881" s="165"/>
      <c r="BH881" s="165"/>
    </row>
    <row r="882" spans="1:60" outlineLevel="1" x14ac:dyDescent="0.2">
      <c r="A882" s="205">
        <v>243</v>
      </c>
      <c r="B882" s="176" t="s">
        <v>501</v>
      </c>
      <c r="C882" s="242" t="s">
        <v>1764</v>
      </c>
      <c r="D882" s="180" t="s">
        <v>214</v>
      </c>
      <c r="E882" s="184">
        <v>47.685000000000002</v>
      </c>
      <c r="F882" s="191"/>
      <c r="G882" s="189">
        <f>ROUND(E882*F882,2)</f>
        <v>0</v>
      </c>
      <c r="H882" s="189">
        <v>0</v>
      </c>
      <c r="I882" s="189">
        <f>ROUND(E882*H882,2)</f>
        <v>0</v>
      </c>
      <c r="J882" s="189">
        <v>0</v>
      </c>
      <c r="K882" s="189">
        <f>ROUND(E882*J882,2)</f>
        <v>0</v>
      </c>
      <c r="L882" s="190" t="s">
        <v>448</v>
      </c>
      <c r="M882" s="207" t="s">
        <v>193</v>
      </c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  <c r="AE882" s="165"/>
      <c r="AF882" s="165"/>
      <c r="AG882" s="165"/>
      <c r="AH882" s="165"/>
      <c r="AI882" s="165"/>
      <c r="AJ882" s="165"/>
      <c r="AK882" s="165"/>
      <c r="AL882" s="165"/>
      <c r="AM882" s="165"/>
      <c r="AN882" s="165"/>
      <c r="AO882" s="165"/>
      <c r="AP882" s="165"/>
      <c r="AQ882" s="165"/>
      <c r="AR882" s="165"/>
      <c r="AS882" s="165"/>
      <c r="AT882" s="165"/>
      <c r="AU882" s="165"/>
      <c r="AV882" s="165"/>
      <c r="AW882" s="165"/>
      <c r="AX882" s="165"/>
      <c r="AY882" s="165"/>
      <c r="AZ882" s="165"/>
      <c r="BA882" s="165"/>
      <c r="BB882" s="165"/>
      <c r="BC882" s="165"/>
      <c r="BD882" s="165"/>
      <c r="BE882" s="165"/>
      <c r="BF882" s="165"/>
      <c r="BG882" s="165"/>
      <c r="BH882" s="165"/>
    </row>
    <row r="883" spans="1:60" outlineLevel="1" x14ac:dyDescent="0.2">
      <c r="A883" s="204"/>
      <c r="B883" s="177"/>
      <c r="C883" s="201" t="s">
        <v>502</v>
      </c>
      <c r="D883" s="181"/>
      <c r="E883" s="185">
        <v>47.69</v>
      </c>
      <c r="F883" s="189"/>
      <c r="G883" s="189"/>
      <c r="H883" s="189"/>
      <c r="I883" s="189"/>
      <c r="J883" s="189"/>
      <c r="K883" s="189"/>
      <c r="L883" s="190"/>
      <c r="M883" s="207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  <c r="AE883" s="165" t="s">
        <v>194</v>
      </c>
      <c r="AF883" s="165"/>
      <c r="AG883" s="165"/>
      <c r="AH883" s="165"/>
      <c r="AI883" s="165"/>
      <c r="AJ883" s="165"/>
      <c r="AK883" s="165"/>
      <c r="AL883" s="165"/>
      <c r="AM883" s="165">
        <v>21</v>
      </c>
      <c r="AN883" s="165"/>
      <c r="AO883" s="165"/>
      <c r="AP883" s="165"/>
      <c r="AQ883" s="165"/>
      <c r="AR883" s="165"/>
      <c r="AS883" s="165"/>
      <c r="AT883" s="165"/>
      <c r="AU883" s="165"/>
      <c r="AV883" s="165"/>
      <c r="AW883" s="165"/>
      <c r="AX883" s="165"/>
      <c r="AY883" s="165"/>
      <c r="AZ883" s="165"/>
      <c r="BA883" s="165"/>
      <c r="BB883" s="165"/>
      <c r="BC883" s="165"/>
      <c r="BD883" s="165"/>
      <c r="BE883" s="165"/>
      <c r="BF883" s="165"/>
      <c r="BG883" s="165"/>
      <c r="BH883" s="165"/>
    </row>
    <row r="884" spans="1:60" outlineLevel="1" x14ac:dyDescent="0.2">
      <c r="A884" s="204"/>
      <c r="B884" s="177"/>
      <c r="C884" s="300"/>
      <c r="D884" s="301"/>
      <c r="E884" s="302"/>
      <c r="F884" s="303"/>
      <c r="G884" s="304"/>
      <c r="H884" s="189"/>
      <c r="I884" s="189"/>
      <c r="J884" s="189"/>
      <c r="K884" s="189"/>
      <c r="L884" s="190"/>
      <c r="M884" s="207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  <c r="AE884" s="165"/>
      <c r="AF884" s="165"/>
      <c r="AG884" s="165"/>
      <c r="AH884" s="165"/>
      <c r="AI884" s="165"/>
      <c r="AJ884" s="165"/>
      <c r="AK884" s="165"/>
      <c r="AL884" s="165"/>
      <c r="AM884" s="165"/>
      <c r="AN884" s="165"/>
      <c r="AO884" s="165"/>
      <c r="AP884" s="165"/>
      <c r="AQ884" s="165"/>
      <c r="AR884" s="165"/>
      <c r="AS884" s="165"/>
      <c r="AT884" s="165"/>
      <c r="AU884" s="165"/>
      <c r="AV884" s="165"/>
      <c r="AW884" s="165"/>
      <c r="AX884" s="165"/>
      <c r="AY884" s="165"/>
      <c r="AZ884" s="165"/>
      <c r="BA884" s="165"/>
      <c r="BB884" s="165"/>
      <c r="BC884" s="165"/>
      <c r="BD884" s="165"/>
      <c r="BE884" s="165"/>
      <c r="BF884" s="165"/>
      <c r="BG884" s="165"/>
      <c r="BH884" s="165"/>
    </row>
    <row r="885" spans="1:60" outlineLevel="1" x14ac:dyDescent="0.2">
      <c r="A885" s="205">
        <v>244</v>
      </c>
      <c r="B885" s="176" t="s">
        <v>501</v>
      </c>
      <c r="C885" s="242" t="s">
        <v>1765</v>
      </c>
      <c r="D885" s="180" t="s">
        <v>214</v>
      </c>
      <c r="E885" s="184">
        <v>51.695599999999999</v>
      </c>
      <c r="F885" s="191"/>
      <c r="G885" s="189">
        <f>ROUND(E885*F885,2)</f>
        <v>0</v>
      </c>
      <c r="H885" s="189">
        <v>0</v>
      </c>
      <c r="I885" s="189">
        <f>ROUND(E885*H885,2)</f>
        <v>0</v>
      </c>
      <c r="J885" s="189">
        <v>0</v>
      </c>
      <c r="K885" s="189">
        <f>ROUND(E885*J885,2)</f>
        <v>0</v>
      </c>
      <c r="L885" s="190" t="s">
        <v>448</v>
      </c>
      <c r="M885" s="207" t="s">
        <v>193</v>
      </c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  <c r="AE885" s="165"/>
      <c r="AF885" s="165"/>
      <c r="AG885" s="165"/>
      <c r="AH885" s="165"/>
      <c r="AI885" s="165"/>
      <c r="AJ885" s="165"/>
      <c r="AK885" s="165"/>
      <c r="AL885" s="165"/>
      <c r="AM885" s="165"/>
      <c r="AN885" s="165"/>
      <c r="AO885" s="165"/>
      <c r="AP885" s="165"/>
      <c r="AQ885" s="165"/>
      <c r="AR885" s="165"/>
      <c r="AS885" s="165"/>
      <c r="AT885" s="165"/>
      <c r="AU885" s="165"/>
      <c r="AV885" s="165"/>
      <c r="AW885" s="165"/>
      <c r="AX885" s="165"/>
      <c r="AY885" s="165"/>
      <c r="AZ885" s="165"/>
      <c r="BA885" s="165"/>
      <c r="BB885" s="165"/>
      <c r="BC885" s="165"/>
      <c r="BD885" s="165"/>
      <c r="BE885" s="165"/>
      <c r="BF885" s="165"/>
      <c r="BG885" s="165"/>
      <c r="BH885" s="165"/>
    </row>
    <row r="886" spans="1:60" outlineLevel="1" x14ac:dyDescent="0.2">
      <c r="A886" s="204"/>
      <c r="B886" s="177"/>
      <c r="C886" s="201" t="s">
        <v>503</v>
      </c>
      <c r="D886" s="181"/>
      <c r="E886" s="185">
        <v>51.7</v>
      </c>
      <c r="F886" s="189"/>
      <c r="G886" s="189"/>
      <c r="H886" s="189"/>
      <c r="I886" s="189"/>
      <c r="J886" s="189"/>
      <c r="K886" s="189"/>
      <c r="L886" s="190"/>
      <c r="M886" s="207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  <c r="AE886" s="165" t="s">
        <v>194</v>
      </c>
      <c r="AF886" s="165"/>
      <c r="AG886" s="165"/>
      <c r="AH886" s="165"/>
      <c r="AI886" s="165"/>
      <c r="AJ886" s="165"/>
      <c r="AK886" s="165"/>
      <c r="AL886" s="165"/>
      <c r="AM886" s="165">
        <v>21</v>
      </c>
      <c r="AN886" s="165"/>
      <c r="AO886" s="165"/>
      <c r="AP886" s="165"/>
      <c r="AQ886" s="165"/>
      <c r="AR886" s="165"/>
      <c r="AS886" s="165"/>
      <c r="AT886" s="165"/>
      <c r="AU886" s="165"/>
      <c r="AV886" s="165"/>
      <c r="AW886" s="165"/>
      <c r="AX886" s="165"/>
      <c r="AY886" s="165"/>
      <c r="AZ886" s="165"/>
      <c r="BA886" s="165"/>
      <c r="BB886" s="165"/>
      <c r="BC886" s="165"/>
      <c r="BD886" s="165"/>
      <c r="BE886" s="165"/>
      <c r="BF886" s="165"/>
      <c r="BG886" s="165"/>
      <c r="BH886" s="165"/>
    </row>
    <row r="887" spans="1:60" outlineLevel="1" x14ac:dyDescent="0.2">
      <c r="A887" s="204"/>
      <c r="B887" s="177"/>
      <c r="C887" s="300"/>
      <c r="D887" s="301"/>
      <c r="E887" s="302"/>
      <c r="F887" s="303"/>
      <c r="G887" s="304"/>
      <c r="H887" s="189"/>
      <c r="I887" s="189"/>
      <c r="J887" s="189"/>
      <c r="K887" s="189"/>
      <c r="L887" s="190"/>
      <c r="M887" s="207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  <c r="AE887" s="165"/>
      <c r="AF887" s="165"/>
      <c r="AG887" s="165"/>
      <c r="AH887" s="165"/>
      <c r="AI887" s="165"/>
      <c r="AJ887" s="165"/>
      <c r="AK887" s="165"/>
      <c r="AL887" s="165"/>
      <c r="AM887" s="165"/>
      <c r="AN887" s="165"/>
      <c r="AO887" s="165"/>
      <c r="AP887" s="165"/>
      <c r="AQ887" s="165"/>
      <c r="AR887" s="165"/>
      <c r="AS887" s="165"/>
      <c r="AT887" s="165"/>
      <c r="AU887" s="165"/>
      <c r="AV887" s="165"/>
      <c r="AW887" s="165"/>
      <c r="AX887" s="165"/>
      <c r="AY887" s="165"/>
      <c r="AZ887" s="165"/>
      <c r="BA887" s="165"/>
      <c r="BB887" s="165"/>
      <c r="BC887" s="165"/>
      <c r="BD887" s="165"/>
      <c r="BE887" s="165"/>
      <c r="BF887" s="165"/>
      <c r="BG887" s="165"/>
      <c r="BH887" s="165"/>
    </row>
    <row r="888" spans="1:60" outlineLevel="1" x14ac:dyDescent="0.2">
      <c r="A888" s="205">
        <v>245</v>
      </c>
      <c r="B888" s="176" t="s">
        <v>501</v>
      </c>
      <c r="C888" s="242" t="s">
        <v>1766</v>
      </c>
      <c r="D888" s="180" t="s">
        <v>214</v>
      </c>
      <c r="E888" s="184">
        <v>47.685000000000002</v>
      </c>
      <c r="F888" s="191"/>
      <c r="G888" s="189">
        <f>ROUND(E888*F888,2)</f>
        <v>0</v>
      </c>
      <c r="H888" s="189">
        <v>0</v>
      </c>
      <c r="I888" s="189">
        <f>ROUND(E888*H888,2)</f>
        <v>0</v>
      </c>
      <c r="J888" s="189">
        <v>0</v>
      </c>
      <c r="K888" s="189">
        <f>ROUND(E888*J888,2)</f>
        <v>0</v>
      </c>
      <c r="L888" s="190" t="s">
        <v>448</v>
      </c>
      <c r="M888" s="207" t="s">
        <v>193</v>
      </c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  <c r="AE888" s="165" t="s">
        <v>194</v>
      </c>
      <c r="AF888" s="165"/>
      <c r="AG888" s="165"/>
      <c r="AH888" s="165"/>
      <c r="AI888" s="165"/>
      <c r="AJ888" s="165"/>
      <c r="AK888" s="165"/>
      <c r="AL888" s="165"/>
      <c r="AM888" s="165">
        <v>21</v>
      </c>
      <c r="AN888" s="165"/>
      <c r="AO888" s="165"/>
      <c r="AP888" s="165"/>
      <c r="AQ888" s="165"/>
      <c r="AR888" s="165"/>
      <c r="AS888" s="165"/>
      <c r="AT888" s="165"/>
      <c r="AU888" s="165"/>
      <c r="AV888" s="165"/>
      <c r="AW888" s="165"/>
      <c r="AX888" s="165"/>
      <c r="AY888" s="165"/>
      <c r="AZ888" s="165"/>
      <c r="BA888" s="165"/>
      <c r="BB888" s="165"/>
      <c r="BC888" s="165"/>
      <c r="BD888" s="165"/>
      <c r="BE888" s="165"/>
      <c r="BF888" s="165"/>
      <c r="BG888" s="165"/>
      <c r="BH888" s="165"/>
    </row>
    <row r="889" spans="1:60" outlineLevel="1" x14ac:dyDescent="0.2">
      <c r="A889" s="204"/>
      <c r="B889" s="177"/>
      <c r="C889" s="201" t="s">
        <v>502</v>
      </c>
      <c r="D889" s="181"/>
      <c r="E889" s="185">
        <v>47.69</v>
      </c>
      <c r="F889" s="189"/>
      <c r="G889" s="189"/>
      <c r="H889" s="189"/>
      <c r="I889" s="189"/>
      <c r="J889" s="189"/>
      <c r="K889" s="189"/>
      <c r="L889" s="190"/>
      <c r="M889" s="207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  <c r="AE889" s="165"/>
      <c r="AF889" s="165"/>
      <c r="AG889" s="165"/>
      <c r="AH889" s="165"/>
      <c r="AI889" s="165"/>
      <c r="AJ889" s="165"/>
      <c r="AK889" s="165"/>
      <c r="AL889" s="165"/>
      <c r="AM889" s="165"/>
      <c r="AN889" s="165"/>
      <c r="AO889" s="165"/>
      <c r="AP889" s="165"/>
      <c r="AQ889" s="165"/>
      <c r="AR889" s="165"/>
      <c r="AS889" s="165"/>
      <c r="AT889" s="165"/>
      <c r="AU889" s="165"/>
      <c r="AV889" s="165"/>
      <c r="AW889" s="165"/>
      <c r="AX889" s="165"/>
      <c r="AY889" s="165"/>
      <c r="AZ889" s="165"/>
      <c r="BA889" s="165"/>
      <c r="BB889" s="165"/>
      <c r="BC889" s="165"/>
      <c r="BD889" s="165"/>
      <c r="BE889" s="165"/>
      <c r="BF889" s="165"/>
      <c r="BG889" s="165"/>
      <c r="BH889" s="165"/>
    </row>
    <row r="890" spans="1:60" outlineLevel="1" x14ac:dyDescent="0.2">
      <c r="A890" s="204"/>
      <c r="B890" s="177"/>
      <c r="C890" s="300"/>
      <c r="D890" s="301"/>
      <c r="E890" s="302"/>
      <c r="F890" s="303"/>
      <c r="G890" s="304"/>
      <c r="H890" s="189"/>
      <c r="I890" s="189"/>
      <c r="J890" s="189"/>
      <c r="K890" s="189"/>
      <c r="L890" s="190"/>
      <c r="M890" s="207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  <c r="AE890" s="165"/>
      <c r="AF890" s="165"/>
      <c r="AG890" s="165"/>
      <c r="AH890" s="165"/>
      <c r="AI890" s="165"/>
      <c r="AJ890" s="165"/>
      <c r="AK890" s="165"/>
      <c r="AL890" s="165"/>
      <c r="AM890" s="165"/>
      <c r="AN890" s="165"/>
      <c r="AO890" s="165"/>
      <c r="AP890" s="165"/>
      <c r="AQ890" s="165"/>
      <c r="AR890" s="165"/>
      <c r="AS890" s="165"/>
      <c r="AT890" s="165"/>
      <c r="AU890" s="165"/>
      <c r="AV890" s="165"/>
      <c r="AW890" s="165"/>
      <c r="AX890" s="165"/>
      <c r="AY890" s="165"/>
      <c r="AZ890" s="165"/>
      <c r="BA890" s="165"/>
      <c r="BB890" s="165"/>
      <c r="BC890" s="165"/>
      <c r="BD890" s="165"/>
      <c r="BE890" s="165"/>
      <c r="BF890" s="165"/>
      <c r="BG890" s="165"/>
      <c r="BH890" s="165"/>
    </row>
    <row r="891" spans="1:60" outlineLevel="1" x14ac:dyDescent="0.2">
      <c r="A891" s="205">
        <v>246</v>
      </c>
      <c r="B891" s="176" t="s">
        <v>504</v>
      </c>
      <c r="C891" s="242" t="s">
        <v>1767</v>
      </c>
      <c r="D891" s="180" t="s">
        <v>214</v>
      </c>
      <c r="E891" s="184">
        <v>68.64</v>
      </c>
      <c r="F891" s="191"/>
      <c r="G891" s="189">
        <f>ROUND(E891*F891,2)</f>
        <v>0</v>
      </c>
      <c r="H891" s="189">
        <v>0</v>
      </c>
      <c r="I891" s="189">
        <f>ROUND(E891*H891,2)</f>
        <v>0</v>
      </c>
      <c r="J891" s="189">
        <v>0</v>
      </c>
      <c r="K891" s="189">
        <f>ROUND(E891*J891,2)</f>
        <v>0</v>
      </c>
      <c r="L891" s="190" t="s">
        <v>448</v>
      </c>
      <c r="M891" s="207" t="s">
        <v>193</v>
      </c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>
        <v>0</v>
      </c>
      <c r="AD891" s="165"/>
      <c r="AE891" s="165"/>
      <c r="AF891" s="165"/>
      <c r="AG891" s="165"/>
      <c r="AH891" s="165"/>
      <c r="AI891" s="165"/>
      <c r="AJ891" s="165"/>
      <c r="AK891" s="165"/>
      <c r="AL891" s="165"/>
      <c r="AM891" s="165"/>
      <c r="AN891" s="165"/>
      <c r="AO891" s="165"/>
      <c r="AP891" s="165"/>
      <c r="AQ891" s="165"/>
      <c r="AR891" s="165"/>
      <c r="AS891" s="165"/>
      <c r="AT891" s="165"/>
      <c r="AU891" s="165"/>
      <c r="AV891" s="165"/>
      <c r="AW891" s="165"/>
      <c r="AX891" s="165"/>
      <c r="AY891" s="165"/>
      <c r="AZ891" s="165"/>
      <c r="BA891" s="165"/>
      <c r="BB891" s="165"/>
      <c r="BC891" s="165"/>
      <c r="BD891" s="165"/>
      <c r="BE891" s="165"/>
      <c r="BF891" s="165"/>
      <c r="BG891" s="165"/>
      <c r="BH891" s="165"/>
    </row>
    <row r="892" spans="1:60" outlineLevel="1" x14ac:dyDescent="0.2">
      <c r="A892" s="204"/>
      <c r="B892" s="177"/>
      <c r="C892" s="300"/>
      <c r="D892" s="301"/>
      <c r="E892" s="302"/>
      <c r="F892" s="303"/>
      <c r="G892" s="304"/>
      <c r="H892" s="189"/>
      <c r="I892" s="189"/>
      <c r="J892" s="189"/>
      <c r="K892" s="189"/>
      <c r="L892" s="190"/>
      <c r="M892" s="207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>
        <v>1</v>
      </c>
      <c r="AD892" s="165"/>
      <c r="AE892" s="165"/>
      <c r="AF892" s="165"/>
      <c r="AG892" s="165"/>
      <c r="AH892" s="165"/>
      <c r="AI892" s="165"/>
      <c r="AJ892" s="165"/>
      <c r="AK892" s="165"/>
      <c r="AL892" s="165"/>
      <c r="AM892" s="165"/>
      <c r="AN892" s="165"/>
      <c r="AO892" s="165"/>
      <c r="AP892" s="165"/>
      <c r="AQ892" s="165"/>
      <c r="AR892" s="165"/>
      <c r="AS892" s="165"/>
      <c r="AT892" s="165"/>
      <c r="AU892" s="165"/>
      <c r="AV892" s="165"/>
      <c r="AW892" s="165"/>
      <c r="AX892" s="165"/>
      <c r="AY892" s="165"/>
      <c r="AZ892" s="165"/>
      <c r="BA892" s="165"/>
      <c r="BB892" s="165"/>
      <c r="BC892" s="165"/>
      <c r="BD892" s="165"/>
      <c r="BE892" s="165"/>
      <c r="BF892" s="165"/>
      <c r="BG892" s="165"/>
      <c r="BH892" s="165"/>
    </row>
    <row r="893" spans="1:60" outlineLevel="1" x14ac:dyDescent="0.2">
      <c r="A893" s="205">
        <v>247</v>
      </c>
      <c r="B893" s="176" t="s">
        <v>501</v>
      </c>
      <c r="C893" s="242" t="s">
        <v>1768</v>
      </c>
      <c r="D893" s="180" t="s">
        <v>214</v>
      </c>
      <c r="E893" s="184">
        <v>47.685000000000002</v>
      </c>
      <c r="F893" s="191"/>
      <c r="G893" s="189">
        <f>ROUND(E893*F893,2)</f>
        <v>0</v>
      </c>
      <c r="H893" s="189">
        <v>0</v>
      </c>
      <c r="I893" s="189">
        <f>ROUND(E893*H893,2)</f>
        <v>0</v>
      </c>
      <c r="J893" s="189">
        <v>0</v>
      </c>
      <c r="K893" s="189">
        <f>ROUND(E893*J893,2)</f>
        <v>0</v>
      </c>
      <c r="L893" s="190" t="s">
        <v>448</v>
      </c>
      <c r="M893" s="207" t="s">
        <v>193</v>
      </c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  <c r="AE893" s="165" t="s">
        <v>194</v>
      </c>
      <c r="AF893" s="165"/>
      <c r="AG893" s="165"/>
      <c r="AH893" s="165"/>
      <c r="AI893" s="165"/>
      <c r="AJ893" s="165"/>
      <c r="AK893" s="165"/>
      <c r="AL893" s="165"/>
      <c r="AM893" s="165">
        <v>21</v>
      </c>
      <c r="AN893" s="165"/>
      <c r="AO893" s="165"/>
      <c r="AP893" s="165"/>
      <c r="AQ893" s="165"/>
      <c r="AR893" s="165"/>
      <c r="AS893" s="165"/>
      <c r="AT893" s="165"/>
      <c r="AU893" s="165"/>
      <c r="AV893" s="165"/>
      <c r="AW893" s="165"/>
      <c r="AX893" s="165"/>
      <c r="AY893" s="165"/>
      <c r="AZ893" s="165"/>
      <c r="BA893" s="165"/>
      <c r="BB893" s="165"/>
      <c r="BC893" s="165"/>
      <c r="BD893" s="165"/>
      <c r="BE893" s="165"/>
      <c r="BF893" s="165"/>
      <c r="BG893" s="165"/>
      <c r="BH893" s="165"/>
    </row>
    <row r="894" spans="1:60" outlineLevel="1" x14ac:dyDescent="0.2">
      <c r="A894" s="204"/>
      <c r="B894" s="177"/>
      <c r="C894" s="201" t="s">
        <v>502</v>
      </c>
      <c r="D894" s="181"/>
      <c r="E894" s="185">
        <v>47.69</v>
      </c>
      <c r="F894" s="189"/>
      <c r="G894" s="189"/>
      <c r="H894" s="189"/>
      <c r="I894" s="189"/>
      <c r="J894" s="189"/>
      <c r="K894" s="189"/>
      <c r="L894" s="190"/>
      <c r="M894" s="207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  <c r="AE894" s="165"/>
      <c r="AF894" s="165"/>
      <c r="AG894" s="165"/>
      <c r="AH894" s="165"/>
      <c r="AI894" s="165"/>
      <c r="AJ894" s="165"/>
      <c r="AK894" s="165"/>
      <c r="AL894" s="165"/>
      <c r="AM894" s="165"/>
      <c r="AN894" s="165"/>
      <c r="AO894" s="165"/>
      <c r="AP894" s="165"/>
      <c r="AQ894" s="165"/>
      <c r="AR894" s="165"/>
      <c r="AS894" s="165"/>
      <c r="AT894" s="165"/>
      <c r="AU894" s="165"/>
      <c r="AV894" s="165"/>
      <c r="AW894" s="165"/>
      <c r="AX894" s="165"/>
      <c r="AY894" s="165"/>
      <c r="AZ894" s="165"/>
      <c r="BA894" s="165"/>
      <c r="BB894" s="165"/>
      <c r="BC894" s="165"/>
      <c r="BD894" s="165"/>
      <c r="BE894" s="165"/>
      <c r="BF894" s="165"/>
      <c r="BG894" s="165"/>
      <c r="BH894" s="165"/>
    </row>
    <row r="895" spans="1:60" outlineLevel="1" x14ac:dyDescent="0.2">
      <c r="A895" s="204"/>
      <c r="B895" s="177"/>
      <c r="C895" s="300"/>
      <c r="D895" s="301"/>
      <c r="E895" s="302"/>
      <c r="F895" s="303"/>
      <c r="G895" s="304"/>
      <c r="H895" s="189"/>
      <c r="I895" s="189"/>
      <c r="J895" s="189"/>
      <c r="K895" s="189"/>
      <c r="L895" s="190"/>
      <c r="M895" s="207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>
        <v>0</v>
      </c>
      <c r="AD895" s="165"/>
      <c r="AE895" s="165"/>
      <c r="AF895" s="165"/>
      <c r="AG895" s="165"/>
      <c r="AH895" s="165"/>
      <c r="AI895" s="165"/>
      <c r="AJ895" s="165"/>
      <c r="AK895" s="165"/>
      <c r="AL895" s="165"/>
      <c r="AM895" s="165"/>
      <c r="AN895" s="165"/>
      <c r="AO895" s="165"/>
      <c r="AP895" s="165"/>
      <c r="AQ895" s="165"/>
      <c r="AR895" s="165"/>
      <c r="AS895" s="165"/>
      <c r="AT895" s="165"/>
      <c r="AU895" s="165"/>
      <c r="AV895" s="165"/>
      <c r="AW895" s="165"/>
      <c r="AX895" s="165"/>
      <c r="AY895" s="165"/>
      <c r="AZ895" s="165"/>
      <c r="BA895" s="165"/>
      <c r="BB895" s="165"/>
      <c r="BC895" s="165"/>
      <c r="BD895" s="165"/>
      <c r="BE895" s="165"/>
      <c r="BF895" s="165"/>
      <c r="BG895" s="165"/>
      <c r="BH895" s="165"/>
    </row>
    <row r="896" spans="1:60" outlineLevel="1" x14ac:dyDescent="0.2">
      <c r="A896" s="204"/>
      <c r="B896" s="305" t="s">
        <v>505</v>
      </c>
      <c r="C896" s="306"/>
      <c r="D896" s="307"/>
      <c r="E896" s="308"/>
      <c r="F896" s="309"/>
      <c r="G896" s="310"/>
      <c r="H896" s="189"/>
      <c r="I896" s="189"/>
      <c r="J896" s="189"/>
      <c r="K896" s="189"/>
      <c r="L896" s="190"/>
      <c r="M896" s="207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>
        <v>1</v>
      </c>
      <c r="AD896" s="165"/>
      <c r="AE896" s="165"/>
      <c r="AF896" s="165"/>
      <c r="AG896" s="165"/>
      <c r="AH896" s="165"/>
      <c r="AI896" s="165"/>
      <c r="AJ896" s="165"/>
      <c r="AK896" s="165"/>
      <c r="AL896" s="165"/>
      <c r="AM896" s="165"/>
      <c r="AN896" s="165"/>
      <c r="AO896" s="165"/>
      <c r="AP896" s="165"/>
      <c r="AQ896" s="165"/>
      <c r="AR896" s="165"/>
      <c r="AS896" s="165"/>
      <c r="AT896" s="165"/>
      <c r="AU896" s="165"/>
      <c r="AV896" s="165"/>
      <c r="AW896" s="165"/>
      <c r="AX896" s="165"/>
      <c r="AY896" s="165"/>
      <c r="AZ896" s="165"/>
      <c r="BA896" s="165"/>
      <c r="BB896" s="165"/>
      <c r="BC896" s="165"/>
      <c r="BD896" s="165"/>
      <c r="BE896" s="165"/>
      <c r="BF896" s="165"/>
      <c r="BG896" s="165"/>
      <c r="BH896" s="165"/>
    </row>
    <row r="897" spans="1:60" outlineLevel="1" x14ac:dyDescent="0.2">
      <c r="A897" s="204"/>
      <c r="B897" s="305" t="s">
        <v>506</v>
      </c>
      <c r="C897" s="306"/>
      <c r="D897" s="307"/>
      <c r="E897" s="308"/>
      <c r="F897" s="309"/>
      <c r="G897" s="310"/>
      <c r="H897" s="189"/>
      <c r="I897" s="189"/>
      <c r="J897" s="189"/>
      <c r="K897" s="189"/>
      <c r="L897" s="190"/>
      <c r="M897" s="207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  <c r="AE897" s="165" t="s">
        <v>194</v>
      </c>
      <c r="AF897" s="165"/>
      <c r="AG897" s="165"/>
      <c r="AH897" s="165"/>
      <c r="AI897" s="165"/>
      <c r="AJ897" s="165"/>
      <c r="AK897" s="165"/>
      <c r="AL897" s="165"/>
      <c r="AM897" s="165">
        <v>21</v>
      </c>
      <c r="AN897" s="165"/>
      <c r="AO897" s="165"/>
      <c r="AP897" s="165"/>
      <c r="AQ897" s="165"/>
      <c r="AR897" s="165"/>
      <c r="AS897" s="165"/>
      <c r="AT897" s="165"/>
      <c r="AU897" s="165"/>
      <c r="AV897" s="165"/>
      <c r="AW897" s="165"/>
      <c r="AX897" s="165"/>
      <c r="AY897" s="165"/>
      <c r="AZ897" s="165"/>
      <c r="BA897" s="165"/>
      <c r="BB897" s="165"/>
      <c r="BC897" s="165"/>
      <c r="BD897" s="165"/>
      <c r="BE897" s="165"/>
      <c r="BF897" s="165"/>
      <c r="BG897" s="165"/>
      <c r="BH897" s="165"/>
    </row>
    <row r="898" spans="1:60" outlineLevel="1" x14ac:dyDescent="0.2">
      <c r="A898" s="205">
        <v>248</v>
      </c>
      <c r="B898" s="176" t="s">
        <v>507</v>
      </c>
      <c r="C898" s="242" t="s">
        <v>1769</v>
      </c>
      <c r="D898" s="180" t="s">
        <v>243</v>
      </c>
      <c r="E898" s="184">
        <v>624.86400000000003</v>
      </c>
      <c r="F898" s="191"/>
      <c r="G898" s="189">
        <f>ROUND(E898*F898,2)</f>
        <v>0</v>
      </c>
      <c r="H898" s="189">
        <v>0</v>
      </c>
      <c r="I898" s="189">
        <f>ROUND(E898*H898,2)</f>
        <v>0</v>
      </c>
      <c r="J898" s="189">
        <v>0</v>
      </c>
      <c r="K898" s="189">
        <f>ROUND(E898*J898,2)</f>
        <v>0</v>
      </c>
      <c r="L898" s="190" t="s">
        <v>429</v>
      </c>
      <c r="M898" s="207" t="s">
        <v>193</v>
      </c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  <c r="AE898" s="165"/>
      <c r="AF898" s="165"/>
      <c r="AG898" s="165"/>
      <c r="AH898" s="165"/>
      <c r="AI898" s="165"/>
      <c r="AJ898" s="165"/>
      <c r="AK898" s="165"/>
      <c r="AL898" s="165"/>
      <c r="AM898" s="165"/>
      <c r="AN898" s="165"/>
      <c r="AO898" s="165"/>
      <c r="AP898" s="165"/>
      <c r="AQ898" s="165"/>
      <c r="AR898" s="165"/>
      <c r="AS898" s="165"/>
      <c r="AT898" s="165"/>
      <c r="AU898" s="165"/>
      <c r="AV898" s="165"/>
      <c r="AW898" s="165"/>
      <c r="AX898" s="165"/>
      <c r="AY898" s="165"/>
      <c r="AZ898" s="165"/>
      <c r="BA898" s="165"/>
      <c r="BB898" s="165"/>
      <c r="BC898" s="165"/>
      <c r="BD898" s="165"/>
      <c r="BE898" s="165"/>
      <c r="BF898" s="165"/>
      <c r="BG898" s="165"/>
      <c r="BH898" s="165"/>
    </row>
    <row r="899" spans="1:60" outlineLevel="1" x14ac:dyDescent="0.2">
      <c r="A899" s="204"/>
      <c r="B899" s="177"/>
      <c r="C899" s="300"/>
      <c r="D899" s="301"/>
      <c r="E899" s="302"/>
      <c r="F899" s="303"/>
      <c r="G899" s="304"/>
      <c r="H899" s="189"/>
      <c r="I899" s="189"/>
      <c r="J899" s="189"/>
      <c r="K899" s="189"/>
      <c r="L899" s="190"/>
      <c r="M899" s="207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>
        <v>0</v>
      </c>
      <c r="AD899" s="165"/>
      <c r="AE899" s="165"/>
      <c r="AF899" s="165"/>
      <c r="AG899" s="165"/>
      <c r="AH899" s="165"/>
      <c r="AI899" s="165"/>
      <c r="AJ899" s="165"/>
      <c r="AK899" s="165"/>
      <c r="AL899" s="165"/>
      <c r="AM899" s="165"/>
      <c r="AN899" s="165"/>
      <c r="AO899" s="165"/>
      <c r="AP899" s="165"/>
      <c r="AQ899" s="165"/>
      <c r="AR899" s="165"/>
      <c r="AS899" s="165"/>
      <c r="AT899" s="165"/>
      <c r="AU899" s="165"/>
      <c r="AV899" s="165"/>
      <c r="AW899" s="165"/>
      <c r="AX899" s="165"/>
      <c r="AY899" s="165"/>
      <c r="AZ899" s="165"/>
      <c r="BA899" s="165"/>
      <c r="BB899" s="165"/>
      <c r="BC899" s="165"/>
      <c r="BD899" s="165"/>
      <c r="BE899" s="165"/>
      <c r="BF899" s="165"/>
      <c r="BG899" s="165"/>
      <c r="BH899" s="165"/>
    </row>
    <row r="900" spans="1:60" outlineLevel="1" x14ac:dyDescent="0.2">
      <c r="A900" s="204"/>
      <c r="B900" s="305" t="s">
        <v>505</v>
      </c>
      <c r="C900" s="306"/>
      <c r="D900" s="307"/>
      <c r="E900" s="308"/>
      <c r="F900" s="309"/>
      <c r="G900" s="310"/>
      <c r="H900" s="189"/>
      <c r="I900" s="189"/>
      <c r="J900" s="189"/>
      <c r="K900" s="189"/>
      <c r="L900" s="190"/>
      <c r="M900" s="207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>
        <v>1</v>
      </c>
      <c r="AD900" s="165"/>
      <c r="AE900" s="165"/>
      <c r="AF900" s="165"/>
      <c r="AG900" s="165"/>
      <c r="AH900" s="165"/>
      <c r="AI900" s="165"/>
      <c r="AJ900" s="165"/>
      <c r="AK900" s="165"/>
      <c r="AL900" s="165"/>
      <c r="AM900" s="165"/>
      <c r="AN900" s="165"/>
      <c r="AO900" s="165"/>
      <c r="AP900" s="165"/>
      <c r="AQ900" s="165"/>
      <c r="AR900" s="165"/>
      <c r="AS900" s="165"/>
      <c r="AT900" s="165"/>
      <c r="AU900" s="165"/>
      <c r="AV900" s="165"/>
      <c r="AW900" s="165"/>
      <c r="AX900" s="165"/>
      <c r="AY900" s="165"/>
      <c r="AZ900" s="165"/>
      <c r="BA900" s="165"/>
      <c r="BB900" s="165"/>
      <c r="BC900" s="165"/>
      <c r="BD900" s="165"/>
      <c r="BE900" s="165"/>
      <c r="BF900" s="165"/>
      <c r="BG900" s="165"/>
      <c r="BH900" s="165"/>
    </row>
    <row r="901" spans="1:60" outlineLevel="1" x14ac:dyDescent="0.2">
      <c r="A901" s="204"/>
      <c r="B901" s="305" t="s">
        <v>506</v>
      </c>
      <c r="C901" s="306"/>
      <c r="D901" s="307"/>
      <c r="E901" s="308"/>
      <c r="F901" s="309"/>
      <c r="G901" s="310"/>
      <c r="H901" s="189"/>
      <c r="I901" s="189"/>
      <c r="J901" s="189"/>
      <c r="K901" s="189"/>
      <c r="L901" s="190"/>
      <c r="M901" s="207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  <c r="AE901" s="165" t="s">
        <v>194</v>
      </c>
      <c r="AF901" s="165"/>
      <c r="AG901" s="165"/>
      <c r="AH901" s="165"/>
      <c r="AI901" s="165"/>
      <c r="AJ901" s="165"/>
      <c r="AK901" s="165"/>
      <c r="AL901" s="165"/>
      <c r="AM901" s="165">
        <v>21</v>
      </c>
      <c r="AN901" s="165"/>
      <c r="AO901" s="165"/>
      <c r="AP901" s="165"/>
      <c r="AQ901" s="165"/>
      <c r="AR901" s="165"/>
      <c r="AS901" s="165"/>
      <c r="AT901" s="165"/>
      <c r="AU901" s="165"/>
      <c r="AV901" s="165"/>
      <c r="AW901" s="165"/>
      <c r="AX901" s="165"/>
      <c r="AY901" s="165"/>
      <c r="AZ901" s="165"/>
      <c r="BA901" s="165"/>
      <c r="BB901" s="165"/>
      <c r="BC901" s="165"/>
      <c r="BD901" s="165"/>
      <c r="BE901" s="165"/>
      <c r="BF901" s="165"/>
      <c r="BG901" s="165"/>
      <c r="BH901" s="165"/>
    </row>
    <row r="902" spans="1:60" outlineLevel="1" x14ac:dyDescent="0.2">
      <c r="A902" s="205">
        <v>249</v>
      </c>
      <c r="B902" s="176" t="s">
        <v>508</v>
      </c>
      <c r="C902" s="242" t="s">
        <v>1770</v>
      </c>
      <c r="D902" s="180" t="s">
        <v>413</v>
      </c>
      <c r="E902" s="184">
        <v>7</v>
      </c>
      <c r="F902" s="191"/>
      <c r="G902" s="189">
        <f>ROUND(E902*F902,2)</f>
        <v>0</v>
      </c>
      <c r="H902" s="189">
        <v>0</v>
      </c>
      <c r="I902" s="189">
        <f>ROUND(E902*H902,2)</f>
        <v>0</v>
      </c>
      <c r="J902" s="189">
        <v>0</v>
      </c>
      <c r="K902" s="189">
        <f>ROUND(E902*J902,2)</f>
        <v>0</v>
      </c>
      <c r="L902" s="190" t="s">
        <v>429</v>
      </c>
      <c r="M902" s="207" t="s">
        <v>193</v>
      </c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5"/>
      <c r="AK902" s="165"/>
      <c r="AL902" s="165"/>
      <c r="AM902" s="165"/>
      <c r="AN902" s="165"/>
      <c r="AO902" s="165"/>
      <c r="AP902" s="165"/>
      <c r="AQ902" s="165"/>
      <c r="AR902" s="165"/>
      <c r="AS902" s="165"/>
      <c r="AT902" s="165"/>
      <c r="AU902" s="165"/>
      <c r="AV902" s="165"/>
      <c r="AW902" s="165"/>
      <c r="AX902" s="165"/>
      <c r="AY902" s="165"/>
      <c r="AZ902" s="165"/>
      <c r="BA902" s="165"/>
      <c r="BB902" s="165"/>
      <c r="BC902" s="165"/>
      <c r="BD902" s="165"/>
      <c r="BE902" s="165"/>
      <c r="BF902" s="165"/>
      <c r="BG902" s="165"/>
      <c r="BH902" s="165"/>
    </row>
    <row r="903" spans="1:60" outlineLevel="1" x14ac:dyDescent="0.2">
      <c r="A903" s="204"/>
      <c r="B903" s="177"/>
      <c r="C903" s="300"/>
      <c r="D903" s="301"/>
      <c r="E903" s="302"/>
      <c r="F903" s="303"/>
      <c r="G903" s="304"/>
      <c r="H903" s="189"/>
      <c r="I903" s="189"/>
      <c r="J903" s="189"/>
      <c r="K903" s="189"/>
      <c r="L903" s="190"/>
      <c r="M903" s="207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>
        <v>0</v>
      </c>
      <c r="AD903" s="165"/>
      <c r="AE903" s="165"/>
      <c r="AF903" s="165"/>
      <c r="AG903" s="165"/>
      <c r="AH903" s="165"/>
      <c r="AI903" s="165"/>
      <c r="AJ903" s="165"/>
      <c r="AK903" s="165"/>
      <c r="AL903" s="165"/>
      <c r="AM903" s="165"/>
      <c r="AN903" s="165"/>
      <c r="AO903" s="165"/>
      <c r="AP903" s="165"/>
      <c r="AQ903" s="165"/>
      <c r="AR903" s="165"/>
      <c r="AS903" s="165"/>
      <c r="AT903" s="165"/>
      <c r="AU903" s="165"/>
      <c r="AV903" s="165"/>
      <c r="AW903" s="165"/>
      <c r="AX903" s="165"/>
      <c r="AY903" s="165"/>
      <c r="AZ903" s="165"/>
      <c r="BA903" s="165"/>
      <c r="BB903" s="165"/>
      <c r="BC903" s="165"/>
      <c r="BD903" s="165"/>
      <c r="BE903" s="165"/>
      <c r="BF903" s="165"/>
      <c r="BG903" s="165"/>
      <c r="BH903" s="165"/>
    </row>
    <row r="904" spans="1:60" outlineLevel="1" x14ac:dyDescent="0.2">
      <c r="A904" s="204"/>
      <c r="B904" s="305" t="s">
        <v>505</v>
      </c>
      <c r="C904" s="306"/>
      <c r="D904" s="307"/>
      <c r="E904" s="308"/>
      <c r="F904" s="309"/>
      <c r="G904" s="310"/>
      <c r="H904" s="189"/>
      <c r="I904" s="189"/>
      <c r="J904" s="189"/>
      <c r="K904" s="189"/>
      <c r="L904" s="190"/>
      <c r="M904" s="207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>
        <v>1</v>
      </c>
      <c r="AD904" s="165"/>
      <c r="AE904" s="165"/>
      <c r="AF904" s="165"/>
      <c r="AG904" s="165"/>
      <c r="AH904" s="165"/>
      <c r="AI904" s="165"/>
      <c r="AJ904" s="165"/>
      <c r="AK904" s="165"/>
      <c r="AL904" s="165"/>
      <c r="AM904" s="165"/>
      <c r="AN904" s="165"/>
      <c r="AO904" s="165"/>
      <c r="AP904" s="165"/>
      <c r="AQ904" s="165"/>
      <c r="AR904" s="165"/>
      <c r="AS904" s="165"/>
      <c r="AT904" s="165"/>
      <c r="AU904" s="165"/>
      <c r="AV904" s="165"/>
      <c r="AW904" s="165"/>
      <c r="AX904" s="165"/>
      <c r="AY904" s="165"/>
      <c r="AZ904" s="165"/>
      <c r="BA904" s="165"/>
      <c r="BB904" s="165"/>
      <c r="BC904" s="165"/>
      <c r="BD904" s="165"/>
      <c r="BE904" s="165"/>
      <c r="BF904" s="165"/>
      <c r="BG904" s="165"/>
      <c r="BH904" s="165"/>
    </row>
    <row r="905" spans="1:60" outlineLevel="1" x14ac:dyDescent="0.2">
      <c r="A905" s="204"/>
      <c r="B905" s="305" t="s">
        <v>506</v>
      </c>
      <c r="C905" s="306"/>
      <c r="D905" s="307"/>
      <c r="E905" s="308"/>
      <c r="F905" s="309"/>
      <c r="G905" s="310"/>
      <c r="H905" s="189"/>
      <c r="I905" s="189"/>
      <c r="J905" s="189"/>
      <c r="K905" s="189"/>
      <c r="L905" s="190"/>
      <c r="M905" s="207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  <c r="AE905" s="165" t="s">
        <v>194</v>
      </c>
      <c r="AF905" s="165"/>
      <c r="AG905" s="165"/>
      <c r="AH905" s="165"/>
      <c r="AI905" s="165"/>
      <c r="AJ905" s="165"/>
      <c r="AK905" s="165"/>
      <c r="AL905" s="165"/>
      <c r="AM905" s="165">
        <v>21</v>
      </c>
      <c r="AN905" s="165"/>
      <c r="AO905" s="165"/>
      <c r="AP905" s="165"/>
      <c r="AQ905" s="165"/>
      <c r="AR905" s="165"/>
      <c r="AS905" s="165"/>
      <c r="AT905" s="165"/>
      <c r="AU905" s="165"/>
      <c r="AV905" s="165"/>
      <c r="AW905" s="165"/>
      <c r="AX905" s="165"/>
      <c r="AY905" s="165"/>
      <c r="AZ905" s="165"/>
      <c r="BA905" s="165"/>
      <c r="BB905" s="165"/>
      <c r="BC905" s="165"/>
      <c r="BD905" s="165"/>
      <c r="BE905" s="165"/>
      <c r="BF905" s="165"/>
      <c r="BG905" s="165"/>
      <c r="BH905" s="165"/>
    </row>
    <row r="906" spans="1:60" outlineLevel="1" x14ac:dyDescent="0.2">
      <c r="A906" s="205">
        <v>250</v>
      </c>
      <c r="B906" s="176" t="s">
        <v>509</v>
      </c>
      <c r="C906" s="242" t="s">
        <v>1771</v>
      </c>
      <c r="D906" s="180" t="s">
        <v>413</v>
      </c>
      <c r="E906" s="184">
        <v>4</v>
      </c>
      <c r="F906" s="191"/>
      <c r="G906" s="189">
        <f>ROUND(E906*F906,2)</f>
        <v>0</v>
      </c>
      <c r="H906" s="189">
        <v>0</v>
      </c>
      <c r="I906" s="189">
        <f>ROUND(E906*H906,2)</f>
        <v>0</v>
      </c>
      <c r="J906" s="189">
        <v>0</v>
      </c>
      <c r="K906" s="189">
        <f>ROUND(E906*J906,2)</f>
        <v>0</v>
      </c>
      <c r="L906" s="190" t="s">
        <v>429</v>
      </c>
      <c r="M906" s="207" t="s">
        <v>193</v>
      </c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  <c r="AE906" s="165"/>
      <c r="AF906" s="165"/>
      <c r="AG906" s="165"/>
      <c r="AH906" s="165"/>
      <c r="AI906" s="165"/>
      <c r="AJ906" s="165"/>
      <c r="AK906" s="165"/>
      <c r="AL906" s="165"/>
      <c r="AM906" s="165"/>
      <c r="AN906" s="165"/>
      <c r="AO906" s="165"/>
      <c r="AP906" s="165"/>
      <c r="AQ906" s="165"/>
      <c r="AR906" s="165"/>
      <c r="AS906" s="165"/>
      <c r="AT906" s="165"/>
      <c r="AU906" s="165"/>
      <c r="AV906" s="165"/>
      <c r="AW906" s="165"/>
      <c r="AX906" s="165"/>
      <c r="AY906" s="165"/>
      <c r="AZ906" s="165"/>
      <c r="BA906" s="165"/>
      <c r="BB906" s="165"/>
      <c r="BC906" s="165"/>
      <c r="BD906" s="165"/>
      <c r="BE906" s="165"/>
      <c r="BF906" s="165"/>
      <c r="BG906" s="165"/>
      <c r="BH906" s="165"/>
    </row>
    <row r="907" spans="1:60" outlineLevel="1" x14ac:dyDescent="0.2">
      <c r="A907" s="204"/>
      <c r="B907" s="177"/>
      <c r="C907" s="300"/>
      <c r="D907" s="301"/>
      <c r="E907" s="302"/>
      <c r="F907" s="303"/>
      <c r="G907" s="304"/>
      <c r="H907" s="189"/>
      <c r="I907" s="189"/>
      <c r="J907" s="189"/>
      <c r="K907" s="189"/>
      <c r="L907" s="190"/>
      <c r="M907" s="207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  <c r="AE907" s="165"/>
      <c r="AF907" s="165"/>
      <c r="AG907" s="165"/>
      <c r="AH907" s="165"/>
      <c r="AI907" s="165"/>
      <c r="AJ907" s="165"/>
      <c r="AK907" s="165"/>
      <c r="AL907" s="165"/>
      <c r="AM907" s="165"/>
      <c r="AN907" s="165"/>
      <c r="AO907" s="165"/>
      <c r="AP907" s="165"/>
      <c r="AQ907" s="165"/>
      <c r="AR907" s="165"/>
      <c r="AS907" s="165"/>
      <c r="AT907" s="165"/>
      <c r="AU907" s="165"/>
      <c r="AV907" s="165"/>
      <c r="AW907" s="165"/>
      <c r="AX907" s="165"/>
      <c r="AY907" s="165"/>
      <c r="AZ907" s="165"/>
      <c r="BA907" s="165"/>
      <c r="BB907" s="165"/>
      <c r="BC907" s="165"/>
      <c r="BD907" s="165"/>
      <c r="BE907" s="165"/>
      <c r="BF907" s="165"/>
      <c r="BG907" s="165"/>
      <c r="BH907" s="165"/>
    </row>
    <row r="908" spans="1:60" outlineLevel="1" x14ac:dyDescent="0.2">
      <c r="A908" s="204"/>
      <c r="B908" s="305" t="s">
        <v>505</v>
      </c>
      <c r="C908" s="306"/>
      <c r="D908" s="307"/>
      <c r="E908" s="308"/>
      <c r="F908" s="309"/>
      <c r="G908" s="310"/>
      <c r="H908" s="189"/>
      <c r="I908" s="189"/>
      <c r="J908" s="189"/>
      <c r="K908" s="189"/>
      <c r="L908" s="190"/>
      <c r="M908" s="207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>
        <v>0</v>
      </c>
      <c r="AD908" s="165"/>
      <c r="AE908" s="165"/>
      <c r="AF908" s="165"/>
      <c r="AG908" s="165"/>
      <c r="AH908" s="165"/>
      <c r="AI908" s="165"/>
      <c r="AJ908" s="165"/>
      <c r="AK908" s="165"/>
      <c r="AL908" s="165"/>
      <c r="AM908" s="165"/>
      <c r="AN908" s="165"/>
      <c r="AO908" s="165"/>
      <c r="AP908" s="165"/>
      <c r="AQ908" s="165"/>
      <c r="AR908" s="165"/>
      <c r="AS908" s="165"/>
      <c r="AT908" s="165"/>
      <c r="AU908" s="165"/>
      <c r="AV908" s="165"/>
      <c r="AW908" s="165"/>
      <c r="AX908" s="165"/>
      <c r="AY908" s="165"/>
      <c r="AZ908" s="165"/>
      <c r="BA908" s="165"/>
      <c r="BB908" s="165"/>
      <c r="BC908" s="165"/>
      <c r="BD908" s="165"/>
      <c r="BE908" s="165"/>
      <c r="BF908" s="165"/>
      <c r="BG908" s="165"/>
      <c r="BH908" s="165"/>
    </row>
    <row r="909" spans="1:60" outlineLevel="1" x14ac:dyDescent="0.2">
      <c r="A909" s="204"/>
      <c r="B909" s="305" t="s">
        <v>506</v>
      </c>
      <c r="C909" s="306"/>
      <c r="D909" s="307"/>
      <c r="E909" s="308"/>
      <c r="F909" s="309"/>
      <c r="G909" s="310"/>
      <c r="H909" s="189"/>
      <c r="I909" s="189"/>
      <c r="J909" s="189"/>
      <c r="K909" s="189"/>
      <c r="L909" s="190"/>
      <c r="M909" s="207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>
        <v>1</v>
      </c>
      <c r="AD909" s="165"/>
      <c r="AE909" s="165"/>
      <c r="AF909" s="165"/>
      <c r="AG909" s="165"/>
      <c r="AH909" s="165"/>
      <c r="AI909" s="165"/>
      <c r="AJ909" s="165"/>
      <c r="AK909" s="165"/>
      <c r="AL909" s="165"/>
      <c r="AM909" s="165"/>
      <c r="AN909" s="165"/>
      <c r="AO909" s="165"/>
      <c r="AP909" s="165"/>
      <c r="AQ909" s="165"/>
      <c r="AR909" s="165"/>
      <c r="AS909" s="165"/>
      <c r="AT909" s="165"/>
      <c r="AU909" s="165"/>
      <c r="AV909" s="165"/>
      <c r="AW909" s="165"/>
      <c r="AX909" s="165"/>
      <c r="AY909" s="165"/>
      <c r="AZ909" s="165"/>
      <c r="BA909" s="165"/>
      <c r="BB909" s="165"/>
      <c r="BC909" s="165"/>
      <c r="BD909" s="165"/>
      <c r="BE909" s="165"/>
      <c r="BF909" s="165"/>
      <c r="BG909" s="165"/>
      <c r="BH909" s="165"/>
    </row>
    <row r="910" spans="1:60" outlineLevel="1" x14ac:dyDescent="0.2">
      <c r="A910" s="205">
        <v>251</v>
      </c>
      <c r="B910" s="176" t="s">
        <v>510</v>
      </c>
      <c r="C910" s="242" t="s">
        <v>1772</v>
      </c>
      <c r="D910" s="180" t="s">
        <v>511</v>
      </c>
      <c r="E910" s="184">
        <v>330</v>
      </c>
      <c r="F910" s="191"/>
      <c r="G910" s="189">
        <f>ROUND(E910*F910,2)</f>
        <v>0</v>
      </c>
      <c r="H910" s="189">
        <v>0</v>
      </c>
      <c r="I910" s="189">
        <f>ROUND(E910*H910,2)</f>
        <v>0</v>
      </c>
      <c r="J910" s="189">
        <v>0</v>
      </c>
      <c r="K910" s="189">
        <f>ROUND(E910*J910,2)</f>
        <v>0</v>
      </c>
      <c r="L910" s="190" t="s">
        <v>429</v>
      </c>
      <c r="M910" s="207" t="s">
        <v>193</v>
      </c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  <c r="AE910" s="165" t="s">
        <v>194</v>
      </c>
      <c r="AF910" s="165"/>
      <c r="AG910" s="165"/>
      <c r="AH910" s="165"/>
      <c r="AI910" s="165"/>
      <c r="AJ910" s="165"/>
      <c r="AK910" s="165"/>
      <c r="AL910" s="165"/>
      <c r="AM910" s="165">
        <v>21</v>
      </c>
      <c r="AN910" s="165"/>
      <c r="AO910" s="165"/>
      <c r="AP910" s="165"/>
      <c r="AQ910" s="165"/>
      <c r="AR910" s="165"/>
      <c r="AS910" s="165"/>
      <c r="AT910" s="165"/>
      <c r="AU910" s="165"/>
      <c r="AV910" s="165"/>
      <c r="AW910" s="165"/>
      <c r="AX910" s="165"/>
      <c r="AY910" s="165"/>
      <c r="AZ910" s="165"/>
      <c r="BA910" s="165"/>
      <c r="BB910" s="165"/>
      <c r="BC910" s="165"/>
      <c r="BD910" s="165"/>
      <c r="BE910" s="165"/>
      <c r="BF910" s="165"/>
      <c r="BG910" s="165"/>
      <c r="BH910" s="165"/>
    </row>
    <row r="911" spans="1:60" outlineLevel="1" x14ac:dyDescent="0.2">
      <c r="A911" s="204"/>
      <c r="B911" s="177"/>
      <c r="C911" s="201" t="s">
        <v>512</v>
      </c>
      <c r="D911" s="181"/>
      <c r="E911" s="185">
        <v>330</v>
      </c>
      <c r="F911" s="189"/>
      <c r="G911" s="189"/>
      <c r="H911" s="189"/>
      <c r="I911" s="189"/>
      <c r="J911" s="189"/>
      <c r="K911" s="189"/>
      <c r="L911" s="190"/>
      <c r="M911" s="207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  <c r="AE911" s="165"/>
      <c r="AF911" s="165"/>
      <c r="AG911" s="165"/>
      <c r="AH911" s="165"/>
      <c r="AI911" s="165"/>
      <c r="AJ911" s="165"/>
      <c r="AK911" s="165"/>
      <c r="AL911" s="165"/>
      <c r="AM911" s="165"/>
      <c r="AN911" s="165"/>
      <c r="AO911" s="165"/>
      <c r="AP911" s="165"/>
      <c r="AQ911" s="165"/>
      <c r="AR911" s="165"/>
      <c r="AS911" s="165"/>
      <c r="AT911" s="165"/>
      <c r="AU911" s="165"/>
      <c r="AV911" s="165"/>
      <c r="AW911" s="165"/>
      <c r="AX911" s="165"/>
      <c r="AY911" s="165"/>
      <c r="AZ911" s="165"/>
      <c r="BA911" s="165"/>
      <c r="BB911" s="165"/>
      <c r="BC911" s="165"/>
      <c r="BD911" s="165"/>
      <c r="BE911" s="165"/>
      <c r="BF911" s="165"/>
      <c r="BG911" s="165"/>
      <c r="BH911" s="165"/>
    </row>
    <row r="912" spans="1:60" outlineLevel="1" x14ac:dyDescent="0.2">
      <c r="A912" s="204"/>
      <c r="B912" s="177"/>
      <c r="C912" s="300"/>
      <c r="D912" s="301"/>
      <c r="E912" s="302"/>
      <c r="F912" s="303"/>
      <c r="G912" s="304"/>
      <c r="H912" s="189"/>
      <c r="I912" s="189"/>
      <c r="J912" s="189"/>
      <c r="K912" s="189"/>
      <c r="L912" s="190"/>
      <c r="M912" s="207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>
        <v>0</v>
      </c>
      <c r="AD912" s="165"/>
      <c r="AE912" s="165"/>
      <c r="AF912" s="165"/>
      <c r="AG912" s="165"/>
      <c r="AH912" s="165"/>
      <c r="AI912" s="165"/>
      <c r="AJ912" s="165"/>
      <c r="AK912" s="165"/>
      <c r="AL912" s="165"/>
      <c r="AM912" s="165"/>
      <c r="AN912" s="165"/>
      <c r="AO912" s="165"/>
      <c r="AP912" s="165"/>
      <c r="AQ912" s="165"/>
      <c r="AR912" s="165"/>
      <c r="AS912" s="165"/>
      <c r="AT912" s="165"/>
      <c r="AU912" s="165"/>
      <c r="AV912" s="165"/>
      <c r="AW912" s="165"/>
      <c r="AX912" s="165"/>
      <c r="AY912" s="165"/>
      <c r="AZ912" s="165"/>
      <c r="BA912" s="165"/>
      <c r="BB912" s="165"/>
      <c r="BC912" s="165"/>
      <c r="BD912" s="165"/>
      <c r="BE912" s="165"/>
      <c r="BF912" s="165"/>
      <c r="BG912" s="165"/>
      <c r="BH912" s="165"/>
    </row>
    <row r="913" spans="1:60" outlineLevel="1" x14ac:dyDescent="0.2">
      <c r="A913" s="204"/>
      <c r="B913" s="305" t="s">
        <v>505</v>
      </c>
      <c r="C913" s="306"/>
      <c r="D913" s="307"/>
      <c r="E913" s="308"/>
      <c r="F913" s="309"/>
      <c r="G913" s="310"/>
      <c r="H913" s="189"/>
      <c r="I913" s="189"/>
      <c r="J913" s="189"/>
      <c r="K913" s="189"/>
      <c r="L913" s="190"/>
      <c r="M913" s="207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>
        <v>1</v>
      </c>
      <c r="AD913" s="165"/>
      <c r="AE913" s="165"/>
      <c r="AF913" s="165"/>
      <c r="AG913" s="165"/>
      <c r="AH913" s="165"/>
      <c r="AI913" s="165"/>
      <c r="AJ913" s="165"/>
      <c r="AK913" s="165"/>
      <c r="AL913" s="165"/>
      <c r="AM913" s="165"/>
      <c r="AN913" s="165"/>
      <c r="AO913" s="165"/>
      <c r="AP913" s="165"/>
      <c r="AQ913" s="165"/>
      <c r="AR913" s="165"/>
      <c r="AS913" s="165"/>
      <c r="AT913" s="165"/>
      <c r="AU913" s="165"/>
      <c r="AV913" s="165"/>
      <c r="AW913" s="165"/>
      <c r="AX913" s="165"/>
      <c r="AY913" s="165"/>
      <c r="AZ913" s="165"/>
      <c r="BA913" s="165"/>
      <c r="BB913" s="165"/>
      <c r="BC913" s="165"/>
      <c r="BD913" s="165"/>
      <c r="BE913" s="165"/>
      <c r="BF913" s="165"/>
      <c r="BG913" s="165"/>
      <c r="BH913" s="165"/>
    </row>
    <row r="914" spans="1:60" outlineLevel="1" x14ac:dyDescent="0.2">
      <c r="A914" s="204"/>
      <c r="B914" s="305" t="s">
        <v>506</v>
      </c>
      <c r="C914" s="306"/>
      <c r="D914" s="307"/>
      <c r="E914" s="308"/>
      <c r="F914" s="309"/>
      <c r="G914" s="310"/>
      <c r="H914" s="189"/>
      <c r="I914" s="189"/>
      <c r="J914" s="189"/>
      <c r="K914" s="189"/>
      <c r="L914" s="190"/>
      <c r="M914" s="207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  <c r="AE914" s="165" t="s">
        <v>194</v>
      </c>
      <c r="AF914" s="165"/>
      <c r="AG914" s="165"/>
      <c r="AH914" s="165"/>
      <c r="AI914" s="165"/>
      <c r="AJ914" s="165"/>
      <c r="AK914" s="165"/>
      <c r="AL914" s="165"/>
      <c r="AM914" s="165">
        <v>21</v>
      </c>
      <c r="AN914" s="165"/>
      <c r="AO914" s="165"/>
      <c r="AP914" s="165"/>
      <c r="AQ914" s="165"/>
      <c r="AR914" s="165"/>
      <c r="AS914" s="165"/>
      <c r="AT914" s="165"/>
      <c r="AU914" s="165"/>
      <c r="AV914" s="165"/>
      <c r="AW914" s="165"/>
      <c r="AX914" s="165"/>
      <c r="AY914" s="165"/>
      <c r="AZ914" s="165"/>
      <c r="BA914" s="165"/>
      <c r="BB914" s="165"/>
      <c r="BC914" s="165"/>
      <c r="BD914" s="165"/>
      <c r="BE914" s="165"/>
      <c r="BF914" s="165"/>
      <c r="BG914" s="165"/>
      <c r="BH914" s="165"/>
    </row>
    <row r="915" spans="1:60" outlineLevel="1" x14ac:dyDescent="0.2">
      <c r="A915" s="205">
        <v>252</v>
      </c>
      <c r="B915" s="176" t="s">
        <v>513</v>
      </c>
      <c r="C915" s="242" t="s">
        <v>1773</v>
      </c>
      <c r="D915" s="180" t="s">
        <v>511</v>
      </c>
      <c r="E915" s="184">
        <v>30</v>
      </c>
      <c r="F915" s="191"/>
      <c r="G915" s="189">
        <f>ROUND(E915*F915,2)</f>
        <v>0</v>
      </c>
      <c r="H915" s="189">
        <v>0</v>
      </c>
      <c r="I915" s="189">
        <f>ROUND(E915*H915,2)</f>
        <v>0</v>
      </c>
      <c r="J915" s="189">
        <v>0</v>
      </c>
      <c r="K915" s="189">
        <f>ROUND(E915*J915,2)</f>
        <v>0</v>
      </c>
      <c r="L915" s="190" t="s">
        <v>429</v>
      </c>
      <c r="M915" s="207" t="s">
        <v>193</v>
      </c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  <c r="AE915" s="165"/>
      <c r="AF915" s="165"/>
      <c r="AG915" s="165"/>
      <c r="AH915" s="165"/>
      <c r="AI915" s="165"/>
      <c r="AJ915" s="165"/>
      <c r="AK915" s="165"/>
      <c r="AL915" s="165"/>
      <c r="AM915" s="165"/>
      <c r="AN915" s="165"/>
      <c r="AO915" s="165"/>
      <c r="AP915" s="165"/>
      <c r="AQ915" s="165"/>
      <c r="AR915" s="165"/>
      <c r="AS915" s="165"/>
      <c r="AT915" s="165"/>
      <c r="AU915" s="165"/>
      <c r="AV915" s="165"/>
      <c r="AW915" s="165"/>
      <c r="AX915" s="165"/>
      <c r="AY915" s="165"/>
      <c r="AZ915" s="165"/>
      <c r="BA915" s="165"/>
      <c r="BB915" s="165"/>
      <c r="BC915" s="165"/>
      <c r="BD915" s="165"/>
      <c r="BE915" s="165"/>
      <c r="BF915" s="165"/>
      <c r="BG915" s="165"/>
      <c r="BH915" s="165"/>
    </row>
    <row r="916" spans="1:60" outlineLevel="1" x14ac:dyDescent="0.2">
      <c r="A916" s="204"/>
      <c r="B916" s="177"/>
      <c r="C916" s="300"/>
      <c r="D916" s="301"/>
      <c r="E916" s="302"/>
      <c r="F916" s="303"/>
      <c r="G916" s="304"/>
      <c r="H916" s="189"/>
      <c r="I916" s="189"/>
      <c r="J916" s="189"/>
      <c r="K916" s="189"/>
      <c r="L916" s="190"/>
      <c r="M916" s="207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>
        <v>0</v>
      </c>
      <c r="AD916" s="165"/>
      <c r="AE916" s="165"/>
      <c r="AF916" s="165"/>
      <c r="AG916" s="165"/>
      <c r="AH916" s="165"/>
      <c r="AI916" s="165"/>
      <c r="AJ916" s="165"/>
      <c r="AK916" s="165"/>
      <c r="AL916" s="165"/>
      <c r="AM916" s="165"/>
      <c r="AN916" s="165"/>
      <c r="AO916" s="165"/>
      <c r="AP916" s="165"/>
      <c r="AQ916" s="165"/>
      <c r="AR916" s="165"/>
      <c r="AS916" s="165"/>
      <c r="AT916" s="165"/>
      <c r="AU916" s="165"/>
      <c r="AV916" s="165"/>
      <c r="AW916" s="165"/>
      <c r="AX916" s="165"/>
      <c r="AY916" s="165"/>
      <c r="AZ916" s="165"/>
      <c r="BA916" s="165"/>
      <c r="BB916" s="165"/>
      <c r="BC916" s="165"/>
      <c r="BD916" s="165"/>
      <c r="BE916" s="165"/>
      <c r="BF916" s="165"/>
      <c r="BG916" s="165"/>
      <c r="BH916" s="165"/>
    </row>
    <row r="917" spans="1:60" outlineLevel="1" x14ac:dyDescent="0.2">
      <c r="A917" s="204"/>
      <c r="B917" s="305" t="s">
        <v>505</v>
      </c>
      <c r="C917" s="306"/>
      <c r="D917" s="307"/>
      <c r="E917" s="308"/>
      <c r="F917" s="309"/>
      <c r="G917" s="310"/>
      <c r="H917" s="189"/>
      <c r="I917" s="189"/>
      <c r="J917" s="189"/>
      <c r="K917" s="189"/>
      <c r="L917" s="190"/>
      <c r="M917" s="207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  <c r="AE917" s="165" t="s">
        <v>198</v>
      </c>
      <c r="AF917" s="165"/>
      <c r="AG917" s="165"/>
      <c r="AH917" s="165"/>
      <c r="AI917" s="165"/>
      <c r="AJ917" s="165"/>
      <c r="AK917" s="165"/>
      <c r="AL917" s="165"/>
      <c r="AM917" s="165"/>
      <c r="AN917" s="165"/>
      <c r="AO917" s="165"/>
      <c r="AP917" s="165"/>
      <c r="AQ917" s="165"/>
      <c r="AR917" s="165"/>
      <c r="AS917" s="165"/>
      <c r="AT917" s="165"/>
      <c r="AU917" s="165"/>
      <c r="AV917" s="165"/>
      <c r="AW917" s="165"/>
      <c r="AX917" s="165"/>
      <c r="AY917" s="165"/>
      <c r="AZ917" s="165"/>
      <c r="BA917" s="165"/>
      <c r="BB917" s="165"/>
      <c r="BC917" s="165"/>
      <c r="BD917" s="165"/>
      <c r="BE917" s="165"/>
      <c r="BF917" s="165"/>
      <c r="BG917" s="165"/>
      <c r="BH917" s="165"/>
    </row>
    <row r="918" spans="1:60" outlineLevel="1" x14ac:dyDescent="0.2">
      <c r="A918" s="204"/>
      <c r="B918" s="305" t="s">
        <v>506</v>
      </c>
      <c r="C918" s="306"/>
      <c r="D918" s="307"/>
      <c r="E918" s="308"/>
      <c r="F918" s="309"/>
      <c r="G918" s="310"/>
      <c r="H918" s="189"/>
      <c r="I918" s="189"/>
      <c r="J918" s="189"/>
      <c r="K918" s="189"/>
      <c r="L918" s="190"/>
      <c r="M918" s="207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 t="s">
        <v>194</v>
      </c>
      <c r="AF918" s="165"/>
      <c r="AG918" s="165"/>
      <c r="AH918" s="165"/>
      <c r="AI918" s="165"/>
      <c r="AJ918" s="165"/>
      <c r="AK918" s="165"/>
      <c r="AL918" s="165"/>
      <c r="AM918" s="165">
        <v>21</v>
      </c>
      <c r="AN918" s="165"/>
      <c r="AO918" s="165"/>
      <c r="AP918" s="165"/>
      <c r="AQ918" s="165"/>
      <c r="AR918" s="165"/>
      <c r="AS918" s="165"/>
      <c r="AT918" s="165"/>
      <c r="AU918" s="165"/>
      <c r="AV918" s="165"/>
      <c r="AW918" s="165"/>
      <c r="AX918" s="165"/>
      <c r="AY918" s="165"/>
      <c r="AZ918" s="165"/>
      <c r="BA918" s="165"/>
      <c r="BB918" s="165"/>
      <c r="BC918" s="165"/>
      <c r="BD918" s="165"/>
      <c r="BE918" s="165"/>
      <c r="BF918" s="165"/>
      <c r="BG918" s="165"/>
      <c r="BH918" s="165"/>
    </row>
    <row r="919" spans="1:60" outlineLevel="1" x14ac:dyDescent="0.2">
      <c r="A919" s="205">
        <v>253</v>
      </c>
      <c r="B919" s="176" t="s">
        <v>514</v>
      </c>
      <c r="C919" s="242" t="s">
        <v>1774</v>
      </c>
      <c r="D919" s="180" t="s">
        <v>511</v>
      </c>
      <c r="E919" s="184">
        <v>30</v>
      </c>
      <c r="F919" s="191"/>
      <c r="G919" s="189">
        <f>ROUND(E919*F919,2)</f>
        <v>0</v>
      </c>
      <c r="H919" s="189">
        <v>0</v>
      </c>
      <c r="I919" s="189">
        <f>ROUND(E919*H919,2)</f>
        <v>0</v>
      </c>
      <c r="J919" s="189">
        <v>0</v>
      </c>
      <c r="K919" s="189">
        <f>ROUND(E919*J919,2)</f>
        <v>0</v>
      </c>
      <c r="L919" s="190" t="s">
        <v>429</v>
      </c>
      <c r="M919" s="207" t="s">
        <v>193</v>
      </c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  <c r="AE919" s="165"/>
      <c r="AF919" s="165"/>
      <c r="AG919" s="165"/>
      <c r="AH919" s="165"/>
      <c r="AI919" s="165"/>
      <c r="AJ919" s="165"/>
      <c r="AK919" s="165"/>
      <c r="AL919" s="165"/>
      <c r="AM919" s="165"/>
      <c r="AN919" s="165"/>
      <c r="AO919" s="165"/>
      <c r="AP919" s="165"/>
      <c r="AQ919" s="165"/>
      <c r="AR919" s="165"/>
      <c r="AS919" s="165"/>
      <c r="AT919" s="165"/>
      <c r="AU919" s="165"/>
      <c r="AV919" s="165"/>
      <c r="AW919" s="165"/>
      <c r="AX919" s="165"/>
      <c r="AY919" s="165"/>
      <c r="AZ919" s="165"/>
      <c r="BA919" s="165"/>
      <c r="BB919" s="165"/>
      <c r="BC919" s="165"/>
      <c r="BD919" s="165"/>
      <c r="BE919" s="165"/>
      <c r="BF919" s="165"/>
      <c r="BG919" s="165"/>
      <c r="BH919" s="165"/>
    </row>
    <row r="920" spans="1:60" outlineLevel="1" x14ac:dyDescent="0.2">
      <c r="A920" s="204"/>
      <c r="B920" s="177"/>
      <c r="C920" s="300"/>
      <c r="D920" s="301"/>
      <c r="E920" s="302"/>
      <c r="F920" s="303"/>
      <c r="G920" s="304"/>
      <c r="H920" s="189"/>
      <c r="I920" s="189"/>
      <c r="J920" s="189"/>
      <c r="K920" s="189"/>
      <c r="L920" s="190"/>
      <c r="M920" s="207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>
        <v>0</v>
      </c>
      <c r="AD920" s="165"/>
      <c r="AE920" s="165"/>
      <c r="AF920" s="165"/>
      <c r="AG920" s="165"/>
      <c r="AH920" s="165"/>
      <c r="AI920" s="165"/>
      <c r="AJ920" s="165"/>
      <c r="AK920" s="165"/>
      <c r="AL920" s="165"/>
      <c r="AM920" s="165"/>
      <c r="AN920" s="165"/>
      <c r="AO920" s="165"/>
      <c r="AP920" s="165"/>
      <c r="AQ920" s="165"/>
      <c r="AR920" s="165"/>
      <c r="AS920" s="165"/>
      <c r="AT920" s="165"/>
      <c r="AU920" s="165"/>
      <c r="AV920" s="165"/>
      <c r="AW920" s="165"/>
      <c r="AX920" s="165"/>
      <c r="AY920" s="165"/>
      <c r="AZ920" s="165"/>
      <c r="BA920" s="165"/>
      <c r="BB920" s="165"/>
      <c r="BC920" s="165"/>
      <c r="BD920" s="165"/>
      <c r="BE920" s="165"/>
      <c r="BF920" s="165"/>
      <c r="BG920" s="165"/>
      <c r="BH920" s="165"/>
    </row>
    <row r="921" spans="1:60" outlineLevel="1" x14ac:dyDescent="0.2">
      <c r="A921" s="204"/>
      <c r="B921" s="305" t="s">
        <v>515</v>
      </c>
      <c r="C921" s="306"/>
      <c r="D921" s="307"/>
      <c r="E921" s="308"/>
      <c r="F921" s="309"/>
      <c r="G921" s="310"/>
      <c r="H921" s="189"/>
      <c r="I921" s="189"/>
      <c r="J921" s="189"/>
      <c r="K921" s="189"/>
      <c r="L921" s="190"/>
      <c r="M921" s="207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  <c r="AE921" s="165" t="s">
        <v>198</v>
      </c>
      <c r="AF921" s="165"/>
      <c r="AG921" s="165"/>
      <c r="AH921" s="165"/>
      <c r="AI921" s="165"/>
      <c r="AJ921" s="165"/>
      <c r="AK921" s="165"/>
      <c r="AL921" s="165"/>
      <c r="AM921" s="165"/>
      <c r="AN921" s="165"/>
      <c r="AO921" s="165"/>
      <c r="AP921" s="165"/>
      <c r="AQ921" s="165"/>
      <c r="AR921" s="165"/>
      <c r="AS921" s="165"/>
      <c r="AT921" s="165"/>
      <c r="AU921" s="165"/>
      <c r="AV921" s="165"/>
      <c r="AW921" s="165"/>
      <c r="AX921" s="165"/>
      <c r="AY921" s="165"/>
      <c r="AZ921" s="165"/>
      <c r="BA921" s="165"/>
      <c r="BB921" s="165"/>
      <c r="BC921" s="165"/>
      <c r="BD921" s="165"/>
      <c r="BE921" s="165"/>
      <c r="BF921" s="165"/>
      <c r="BG921" s="165"/>
      <c r="BH921" s="165"/>
    </row>
    <row r="922" spans="1:60" outlineLevel="1" x14ac:dyDescent="0.2">
      <c r="A922" s="204"/>
      <c r="B922" s="305" t="s">
        <v>516</v>
      </c>
      <c r="C922" s="306"/>
      <c r="D922" s="307"/>
      <c r="E922" s="308"/>
      <c r="F922" s="309"/>
      <c r="G922" s="310"/>
      <c r="H922" s="189"/>
      <c r="I922" s="189"/>
      <c r="J922" s="189"/>
      <c r="K922" s="189"/>
      <c r="L922" s="190"/>
      <c r="M922" s="207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  <c r="AE922" s="165" t="s">
        <v>194</v>
      </c>
      <c r="AF922" s="165"/>
      <c r="AG922" s="165"/>
      <c r="AH922" s="165"/>
      <c r="AI922" s="165"/>
      <c r="AJ922" s="165"/>
      <c r="AK922" s="165"/>
      <c r="AL922" s="165"/>
      <c r="AM922" s="165">
        <v>21</v>
      </c>
      <c r="AN922" s="165"/>
      <c r="AO922" s="165"/>
      <c r="AP922" s="165"/>
      <c r="AQ922" s="165"/>
      <c r="AR922" s="165"/>
      <c r="AS922" s="165"/>
      <c r="AT922" s="165"/>
      <c r="AU922" s="165"/>
      <c r="AV922" s="165"/>
      <c r="AW922" s="165"/>
      <c r="AX922" s="165"/>
      <c r="AY922" s="165"/>
      <c r="AZ922" s="165"/>
      <c r="BA922" s="165"/>
      <c r="BB922" s="165"/>
      <c r="BC922" s="165"/>
      <c r="BD922" s="165"/>
      <c r="BE922" s="165"/>
      <c r="BF922" s="165"/>
      <c r="BG922" s="165"/>
      <c r="BH922" s="165"/>
    </row>
    <row r="923" spans="1:60" outlineLevel="1" x14ac:dyDescent="0.2">
      <c r="A923" s="205">
        <v>254</v>
      </c>
      <c r="B923" s="176" t="s">
        <v>517</v>
      </c>
      <c r="C923" s="242" t="s">
        <v>518</v>
      </c>
      <c r="D923" s="180" t="s">
        <v>243</v>
      </c>
      <c r="E923" s="184">
        <v>624.86400000000003</v>
      </c>
      <c r="F923" s="191"/>
      <c r="G923" s="189">
        <f>ROUND(E923*F923,2)</f>
        <v>0</v>
      </c>
      <c r="H923" s="189">
        <v>0</v>
      </c>
      <c r="I923" s="189">
        <f>ROUND(E923*H923,2)</f>
        <v>0</v>
      </c>
      <c r="J923" s="189">
        <v>0</v>
      </c>
      <c r="K923" s="189">
        <f>ROUND(E923*J923,2)</f>
        <v>0</v>
      </c>
      <c r="L923" s="190" t="s">
        <v>519</v>
      </c>
      <c r="M923" s="207" t="s">
        <v>193</v>
      </c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  <c r="AE923" s="165"/>
      <c r="AF923" s="165"/>
      <c r="AG923" s="165"/>
      <c r="AH923" s="165"/>
      <c r="AI923" s="165"/>
      <c r="AJ923" s="165"/>
      <c r="AK923" s="165"/>
      <c r="AL923" s="165"/>
      <c r="AM923" s="165"/>
      <c r="AN923" s="165"/>
      <c r="AO923" s="165"/>
      <c r="AP923" s="165"/>
      <c r="AQ923" s="165"/>
      <c r="AR923" s="165"/>
      <c r="AS923" s="165"/>
      <c r="AT923" s="165"/>
      <c r="AU923" s="165"/>
      <c r="AV923" s="165"/>
      <c r="AW923" s="165"/>
      <c r="AX923" s="165"/>
      <c r="AY923" s="165"/>
      <c r="AZ923" s="165"/>
      <c r="BA923" s="165"/>
      <c r="BB923" s="165"/>
      <c r="BC923" s="165"/>
      <c r="BD923" s="165"/>
      <c r="BE923" s="165"/>
      <c r="BF923" s="165"/>
      <c r="BG923" s="165"/>
      <c r="BH923" s="165"/>
    </row>
    <row r="924" spans="1:60" outlineLevel="1" x14ac:dyDescent="0.2">
      <c r="A924" s="204"/>
      <c r="B924" s="177"/>
      <c r="C924" s="300"/>
      <c r="D924" s="301"/>
      <c r="E924" s="302"/>
      <c r="F924" s="303"/>
      <c r="G924" s="304"/>
      <c r="H924" s="189"/>
      <c r="I924" s="189"/>
      <c r="J924" s="189"/>
      <c r="K924" s="189"/>
      <c r="L924" s="190"/>
      <c r="M924" s="207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  <c r="AE924" s="165"/>
      <c r="AF924" s="165"/>
      <c r="AG924" s="165"/>
      <c r="AH924" s="165"/>
      <c r="AI924" s="165"/>
      <c r="AJ924" s="165"/>
      <c r="AK924" s="165"/>
      <c r="AL924" s="165"/>
      <c r="AM924" s="165"/>
      <c r="AN924" s="165"/>
      <c r="AO924" s="165"/>
      <c r="AP924" s="165"/>
      <c r="AQ924" s="165"/>
      <c r="AR924" s="165"/>
      <c r="AS924" s="165"/>
      <c r="AT924" s="165"/>
      <c r="AU924" s="165"/>
      <c r="AV924" s="165"/>
      <c r="AW924" s="165"/>
      <c r="AX924" s="165"/>
      <c r="AY924" s="165"/>
      <c r="AZ924" s="165"/>
      <c r="BA924" s="165"/>
      <c r="BB924" s="165"/>
      <c r="BC924" s="165"/>
      <c r="BD924" s="165"/>
      <c r="BE924" s="165"/>
      <c r="BF924" s="165"/>
      <c r="BG924" s="165"/>
      <c r="BH924" s="165"/>
    </row>
    <row r="925" spans="1:60" outlineLevel="1" x14ac:dyDescent="0.2">
      <c r="A925" s="204"/>
      <c r="B925" s="305" t="s">
        <v>520</v>
      </c>
      <c r="C925" s="306"/>
      <c r="D925" s="307"/>
      <c r="E925" s="308"/>
      <c r="F925" s="309"/>
      <c r="G925" s="310"/>
      <c r="H925" s="189"/>
      <c r="I925" s="189"/>
      <c r="J925" s="189"/>
      <c r="K925" s="189"/>
      <c r="L925" s="190"/>
      <c r="M925" s="207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>
        <v>0</v>
      </c>
      <c r="AD925" s="165"/>
      <c r="AE925" s="165"/>
      <c r="AF925" s="165"/>
      <c r="AG925" s="165"/>
      <c r="AH925" s="165"/>
      <c r="AI925" s="165"/>
      <c r="AJ925" s="165"/>
      <c r="AK925" s="165"/>
      <c r="AL925" s="165"/>
      <c r="AM925" s="165"/>
      <c r="AN925" s="165"/>
      <c r="AO925" s="165"/>
      <c r="AP925" s="165"/>
      <c r="AQ925" s="165"/>
      <c r="AR925" s="165"/>
      <c r="AS925" s="165"/>
      <c r="AT925" s="165"/>
      <c r="AU925" s="165"/>
      <c r="AV925" s="165"/>
      <c r="AW925" s="165"/>
      <c r="AX925" s="165"/>
      <c r="AY925" s="165"/>
      <c r="AZ925" s="165"/>
      <c r="BA925" s="165"/>
      <c r="BB925" s="165"/>
      <c r="BC925" s="165"/>
      <c r="BD925" s="165"/>
      <c r="BE925" s="165"/>
      <c r="BF925" s="165"/>
      <c r="BG925" s="165"/>
      <c r="BH925" s="165"/>
    </row>
    <row r="926" spans="1:60" outlineLevel="1" x14ac:dyDescent="0.2">
      <c r="A926" s="204"/>
      <c r="B926" s="305" t="s">
        <v>470</v>
      </c>
      <c r="C926" s="306"/>
      <c r="D926" s="307"/>
      <c r="E926" s="308"/>
      <c r="F926" s="309"/>
      <c r="G926" s="310"/>
      <c r="H926" s="189"/>
      <c r="I926" s="189"/>
      <c r="J926" s="189"/>
      <c r="K926" s="189"/>
      <c r="L926" s="190"/>
      <c r="M926" s="207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  <c r="AE926" s="165" t="s">
        <v>198</v>
      </c>
      <c r="AF926" s="165"/>
      <c r="AG926" s="165"/>
      <c r="AH926" s="165"/>
      <c r="AI926" s="165"/>
      <c r="AJ926" s="165"/>
      <c r="AK926" s="165"/>
      <c r="AL926" s="165"/>
      <c r="AM926" s="165"/>
      <c r="AN926" s="165"/>
      <c r="AO926" s="165"/>
      <c r="AP926" s="165"/>
      <c r="AQ926" s="165"/>
      <c r="AR926" s="165"/>
      <c r="AS926" s="165"/>
      <c r="AT926" s="165"/>
      <c r="AU926" s="165"/>
      <c r="AV926" s="165"/>
      <c r="AW926" s="165"/>
      <c r="AX926" s="165"/>
      <c r="AY926" s="165"/>
      <c r="AZ926" s="165"/>
      <c r="BA926" s="165"/>
      <c r="BB926" s="165"/>
      <c r="BC926" s="165"/>
      <c r="BD926" s="165"/>
      <c r="BE926" s="165"/>
      <c r="BF926" s="165"/>
      <c r="BG926" s="165"/>
      <c r="BH926" s="165"/>
    </row>
    <row r="927" spans="1:60" outlineLevel="1" x14ac:dyDescent="0.2">
      <c r="A927" s="205">
        <v>255</v>
      </c>
      <c r="B927" s="176" t="s">
        <v>521</v>
      </c>
      <c r="C927" s="242" t="s">
        <v>1775</v>
      </c>
      <c r="D927" s="180" t="s">
        <v>191</v>
      </c>
      <c r="E927" s="184">
        <v>0.108</v>
      </c>
      <c r="F927" s="191"/>
      <c r="G927" s="189">
        <f>ROUND(E927*F927,2)</f>
        <v>0</v>
      </c>
      <c r="H927" s="189">
        <v>1.2800000000000001E-3</v>
      </c>
      <c r="I927" s="189">
        <f>ROUND(E927*H927,2)</f>
        <v>0</v>
      </c>
      <c r="J927" s="189">
        <v>0</v>
      </c>
      <c r="K927" s="189">
        <f>ROUND(E927*J927,2)</f>
        <v>0</v>
      </c>
      <c r="L927" s="190" t="s">
        <v>192</v>
      </c>
      <c r="M927" s="207" t="s">
        <v>193</v>
      </c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  <c r="AE927" s="165" t="s">
        <v>194</v>
      </c>
      <c r="AF927" s="165"/>
      <c r="AG927" s="165"/>
      <c r="AH927" s="165"/>
      <c r="AI927" s="165"/>
      <c r="AJ927" s="165"/>
      <c r="AK927" s="165"/>
      <c r="AL927" s="165"/>
      <c r="AM927" s="165">
        <v>21</v>
      </c>
      <c r="AN927" s="165"/>
      <c r="AO927" s="165"/>
      <c r="AP927" s="165"/>
      <c r="AQ927" s="165"/>
      <c r="AR927" s="165"/>
      <c r="AS927" s="165"/>
      <c r="AT927" s="165"/>
      <c r="AU927" s="165"/>
      <c r="AV927" s="165"/>
      <c r="AW927" s="165"/>
      <c r="AX927" s="165"/>
      <c r="AY927" s="165"/>
      <c r="AZ927" s="165"/>
      <c r="BA927" s="165"/>
      <c r="BB927" s="165"/>
      <c r="BC927" s="165"/>
      <c r="BD927" s="165"/>
      <c r="BE927" s="165"/>
      <c r="BF927" s="165"/>
      <c r="BG927" s="165"/>
      <c r="BH927" s="165"/>
    </row>
    <row r="928" spans="1:60" outlineLevel="1" x14ac:dyDescent="0.2">
      <c r="A928" s="204"/>
      <c r="B928" s="177"/>
      <c r="C928" s="201" t="s">
        <v>522</v>
      </c>
      <c r="D928" s="181"/>
      <c r="E928" s="185">
        <v>0.11</v>
      </c>
      <c r="F928" s="189"/>
      <c r="G928" s="189"/>
      <c r="H928" s="189"/>
      <c r="I928" s="189"/>
      <c r="J928" s="189"/>
      <c r="K928" s="189"/>
      <c r="L928" s="190"/>
      <c r="M928" s="207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  <c r="AE928" s="165"/>
      <c r="AF928" s="165"/>
      <c r="AG928" s="165"/>
      <c r="AH928" s="165"/>
      <c r="AI928" s="165"/>
      <c r="AJ928" s="165"/>
      <c r="AK928" s="165"/>
      <c r="AL928" s="165"/>
      <c r="AM928" s="165"/>
      <c r="AN928" s="165"/>
      <c r="AO928" s="165"/>
      <c r="AP928" s="165"/>
      <c r="AQ928" s="165"/>
      <c r="AR928" s="165"/>
      <c r="AS928" s="165"/>
      <c r="AT928" s="165"/>
      <c r="AU928" s="165"/>
      <c r="AV928" s="165"/>
      <c r="AW928" s="165"/>
      <c r="AX928" s="165"/>
      <c r="AY928" s="165"/>
      <c r="AZ928" s="165"/>
      <c r="BA928" s="165"/>
      <c r="BB928" s="165"/>
      <c r="BC928" s="165"/>
      <c r="BD928" s="165"/>
      <c r="BE928" s="165"/>
      <c r="BF928" s="165"/>
      <c r="BG928" s="165"/>
      <c r="BH928" s="165"/>
    </row>
    <row r="929" spans="1:60" outlineLevel="1" x14ac:dyDescent="0.2">
      <c r="A929" s="204"/>
      <c r="B929" s="177"/>
      <c r="C929" s="300"/>
      <c r="D929" s="301"/>
      <c r="E929" s="302"/>
      <c r="F929" s="303"/>
      <c r="G929" s="304"/>
      <c r="H929" s="189"/>
      <c r="I929" s="189"/>
      <c r="J929" s="189"/>
      <c r="K929" s="189"/>
      <c r="L929" s="190"/>
      <c r="M929" s="207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  <c r="AE929" s="165"/>
      <c r="AF929" s="165"/>
      <c r="AG929" s="165"/>
      <c r="AH929" s="165"/>
      <c r="AI929" s="165"/>
      <c r="AJ929" s="165"/>
      <c r="AK929" s="165"/>
      <c r="AL929" s="165"/>
      <c r="AM929" s="165"/>
      <c r="AN929" s="165"/>
      <c r="AO929" s="165"/>
      <c r="AP929" s="165"/>
      <c r="AQ929" s="165"/>
      <c r="AR929" s="165"/>
      <c r="AS929" s="165"/>
      <c r="AT929" s="165"/>
      <c r="AU929" s="165"/>
      <c r="AV929" s="165"/>
      <c r="AW929" s="165"/>
      <c r="AX929" s="165"/>
      <c r="AY929" s="165"/>
      <c r="AZ929" s="165"/>
      <c r="BA929" s="165"/>
      <c r="BB929" s="165"/>
      <c r="BC929" s="165"/>
      <c r="BD929" s="165"/>
      <c r="BE929" s="165"/>
      <c r="BF929" s="165"/>
      <c r="BG929" s="165"/>
      <c r="BH929" s="165"/>
    </row>
    <row r="930" spans="1:60" outlineLevel="1" x14ac:dyDescent="0.2">
      <c r="A930" s="204"/>
      <c r="B930" s="305" t="s">
        <v>523</v>
      </c>
      <c r="C930" s="306"/>
      <c r="D930" s="307"/>
      <c r="E930" s="308"/>
      <c r="F930" s="309"/>
      <c r="G930" s="310"/>
      <c r="H930" s="189"/>
      <c r="I930" s="189"/>
      <c r="J930" s="189"/>
      <c r="K930" s="189"/>
      <c r="L930" s="190"/>
      <c r="M930" s="207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>
        <v>0</v>
      </c>
      <c r="AD930" s="165"/>
      <c r="AE930" s="165"/>
      <c r="AF930" s="165"/>
      <c r="AG930" s="165"/>
      <c r="AH930" s="165"/>
      <c r="AI930" s="165"/>
      <c r="AJ930" s="165"/>
      <c r="AK930" s="165"/>
      <c r="AL930" s="165"/>
      <c r="AM930" s="165"/>
      <c r="AN930" s="165"/>
      <c r="AO930" s="165"/>
      <c r="AP930" s="165"/>
      <c r="AQ930" s="165"/>
      <c r="AR930" s="165"/>
      <c r="AS930" s="165"/>
      <c r="AT930" s="165"/>
      <c r="AU930" s="165"/>
      <c r="AV930" s="165"/>
      <c r="AW930" s="165"/>
      <c r="AX930" s="165"/>
      <c r="AY930" s="165"/>
      <c r="AZ930" s="165"/>
      <c r="BA930" s="165"/>
      <c r="BB930" s="165"/>
      <c r="BC930" s="165"/>
      <c r="BD930" s="165"/>
      <c r="BE930" s="165"/>
      <c r="BF930" s="165"/>
      <c r="BG930" s="165"/>
      <c r="BH930" s="165"/>
    </row>
    <row r="931" spans="1:60" outlineLevel="1" x14ac:dyDescent="0.2">
      <c r="A931" s="204"/>
      <c r="B931" s="305" t="s">
        <v>524</v>
      </c>
      <c r="C931" s="306"/>
      <c r="D931" s="307"/>
      <c r="E931" s="308"/>
      <c r="F931" s="309"/>
      <c r="G931" s="310"/>
      <c r="H931" s="189"/>
      <c r="I931" s="189"/>
      <c r="J931" s="189"/>
      <c r="K931" s="189"/>
      <c r="L931" s="190"/>
      <c r="M931" s="207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>
        <v>1</v>
      </c>
      <c r="AD931" s="165"/>
      <c r="AE931" s="165"/>
      <c r="AF931" s="165"/>
      <c r="AG931" s="165"/>
      <c r="AH931" s="165"/>
      <c r="AI931" s="165"/>
      <c r="AJ931" s="165"/>
      <c r="AK931" s="165"/>
      <c r="AL931" s="165"/>
      <c r="AM931" s="165"/>
      <c r="AN931" s="165"/>
      <c r="AO931" s="165"/>
      <c r="AP931" s="165"/>
      <c r="AQ931" s="165"/>
      <c r="AR931" s="165"/>
      <c r="AS931" s="165"/>
      <c r="AT931" s="165"/>
      <c r="AU931" s="165"/>
      <c r="AV931" s="165"/>
      <c r="AW931" s="165"/>
      <c r="AX931" s="165"/>
      <c r="AY931" s="165"/>
      <c r="AZ931" s="165"/>
      <c r="BA931" s="165"/>
      <c r="BB931" s="165"/>
      <c r="BC931" s="165"/>
      <c r="BD931" s="165"/>
      <c r="BE931" s="165"/>
      <c r="BF931" s="165"/>
      <c r="BG931" s="165"/>
      <c r="BH931" s="165"/>
    </row>
    <row r="932" spans="1:60" outlineLevel="1" x14ac:dyDescent="0.2">
      <c r="A932" s="205">
        <v>256</v>
      </c>
      <c r="B932" s="176" t="s">
        <v>525</v>
      </c>
      <c r="C932" s="242" t="s">
        <v>1776</v>
      </c>
      <c r="D932" s="180" t="s">
        <v>214</v>
      </c>
      <c r="E932" s="184">
        <v>0.12</v>
      </c>
      <c r="F932" s="191"/>
      <c r="G932" s="189">
        <f>ROUND(E932*F932,2)</f>
        <v>0</v>
      </c>
      <c r="H932" s="189">
        <v>5.5000000000000003E-4</v>
      </c>
      <c r="I932" s="189">
        <f>ROUND(E932*H932,2)</f>
        <v>0</v>
      </c>
      <c r="J932" s="189">
        <v>0</v>
      </c>
      <c r="K932" s="189">
        <f>ROUND(E932*J932,2)</f>
        <v>0</v>
      </c>
      <c r="L932" s="190" t="s">
        <v>192</v>
      </c>
      <c r="M932" s="207" t="s">
        <v>193</v>
      </c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  <c r="AE932" s="165" t="s">
        <v>194</v>
      </c>
      <c r="AF932" s="165"/>
      <c r="AG932" s="165"/>
      <c r="AH932" s="165"/>
      <c r="AI932" s="165"/>
      <c r="AJ932" s="165"/>
      <c r="AK932" s="165"/>
      <c r="AL932" s="165"/>
      <c r="AM932" s="165">
        <v>21</v>
      </c>
      <c r="AN932" s="165"/>
      <c r="AO932" s="165"/>
      <c r="AP932" s="165"/>
      <c r="AQ932" s="165"/>
      <c r="AR932" s="165"/>
      <c r="AS932" s="165"/>
      <c r="AT932" s="165"/>
      <c r="AU932" s="165"/>
      <c r="AV932" s="165"/>
      <c r="AW932" s="165"/>
      <c r="AX932" s="165"/>
      <c r="AY932" s="165"/>
      <c r="AZ932" s="165"/>
      <c r="BA932" s="165"/>
      <c r="BB932" s="165"/>
      <c r="BC932" s="165"/>
      <c r="BD932" s="165"/>
      <c r="BE932" s="165"/>
      <c r="BF932" s="165"/>
      <c r="BG932" s="165"/>
      <c r="BH932" s="165"/>
    </row>
    <row r="933" spans="1:60" outlineLevel="1" x14ac:dyDescent="0.2">
      <c r="A933" s="204"/>
      <c r="B933" s="177"/>
      <c r="C933" s="201" t="s">
        <v>526</v>
      </c>
      <c r="D933" s="181"/>
      <c r="E933" s="185">
        <v>0.12</v>
      </c>
      <c r="F933" s="189"/>
      <c r="G933" s="189"/>
      <c r="H933" s="189"/>
      <c r="I933" s="189"/>
      <c r="J933" s="189"/>
      <c r="K933" s="189"/>
      <c r="L933" s="190"/>
      <c r="M933" s="207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  <c r="AE933" s="165"/>
      <c r="AF933" s="165"/>
      <c r="AG933" s="165"/>
      <c r="AH933" s="165"/>
      <c r="AI933" s="165"/>
      <c r="AJ933" s="165"/>
      <c r="AK933" s="165"/>
      <c r="AL933" s="165"/>
      <c r="AM933" s="165"/>
      <c r="AN933" s="165"/>
      <c r="AO933" s="165"/>
      <c r="AP933" s="165"/>
      <c r="AQ933" s="165"/>
      <c r="AR933" s="165"/>
      <c r="AS933" s="165"/>
      <c r="AT933" s="165"/>
      <c r="AU933" s="165"/>
      <c r="AV933" s="165"/>
      <c r="AW933" s="165"/>
      <c r="AX933" s="165"/>
      <c r="AY933" s="165"/>
      <c r="AZ933" s="165"/>
      <c r="BA933" s="165"/>
      <c r="BB933" s="165"/>
      <c r="BC933" s="165"/>
      <c r="BD933" s="165"/>
      <c r="BE933" s="165"/>
      <c r="BF933" s="165"/>
      <c r="BG933" s="165"/>
      <c r="BH933" s="165"/>
    </row>
    <row r="934" spans="1:60" outlineLevel="1" x14ac:dyDescent="0.2">
      <c r="A934" s="204"/>
      <c r="B934" s="177"/>
      <c r="C934" s="300"/>
      <c r="D934" s="301"/>
      <c r="E934" s="302"/>
      <c r="F934" s="303"/>
      <c r="G934" s="304"/>
      <c r="H934" s="189"/>
      <c r="I934" s="189"/>
      <c r="J934" s="189"/>
      <c r="K934" s="189"/>
      <c r="L934" s="190"/>
      <c r="M934" s="207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>
        <v>0</v>
      </c>
      <c r="AD934" s="165"/>
      <c r="AE934" s="165"/>
      <c r="AF934" s="165"/>
      <c r="AG934" s="165"/>
      <c r="AH934" s="165"/>
      <c r="AI934" s="165"/>
      <c r="AJ934" s="165"/>
      <c r="AK934" s="165"/>
      <c r="AL934" s="165"/>
      <c r="AM934" s="165"/>
      <c r="AN934" s="165"/>
      <c r="AO934" s="165"/>
      <c r="AP934" s="165"/>
      <c r="AQ934" s="165"/>
      <c r="AR934" s="165"/>
      <c r="AS934" s="165"/>
      <c r="AT934" s="165"/>
      <c r="AU934" s="165"/>
      <c r="AV934" s="165"/>
      <c r="AW934" s="165"/>
      <c r="AX934" s="165"/>
      <c r="AY934" s="165"/>
      <c r="AZ934" s="165"/>
      <c r="BA934" s="165"/>
      <c r="BB934" s="165"/>
      <c r="BC934" s="165"/>
      <c r="BD934" s="165"/>
      <c r="BE934" s="165"/>
      <c r="BF934" s="165"/>
      <c r="BG934" s="165"/>
      <c r="BH934" s="165"/>
    </row>
    <row r="935" spans="1:60" outlineLevel="1" x14ac:dyDescent="0.2">
      <c r="A935" s="204"/>
      <c r="B935" s="305" t="s">
        <v>527</v>
      </c>
      <c r="C935" s="306"/>
      <c r="D935" s="307"/>
      <c r="E935" s="308"/>
      <c r="F935" s="309"/>
      <c r="G935" s="310"/>
      <c r="H935" s="189"/>
      <c r="I935" s="189"/>
      <c r="J935" s="189"/>
      <c r="K935" s="189"/>
      <c r="L935" s="190"/>
      <c r="M935" s="207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>
        <v>1</v>
      </c>
      <c r="AD935" s="165"/>
      <c r="AE935" s="165"/>
      <c r="AF935" s="165"/>
      <c r="AG935" s="165"/>
      <c r="AH935" s="165"/>
      <c r="AI935" s="165"/>
      <c r="AJ935" s="165"/>
      <c r="AK935" s="165"/>
      <c r="AL935" s="165"/>
      <c r="AM935" s="165"/>
      <c r="AN935" s="165"/>
      <c r="AO935" s="165"/>
      <c r="AP935" s="165"/>
      <c r="AQ935" s="165"/>
      <c r="AR935" s="165"/>
      <c r="AS935" s="165"/>
      <c r="AT935" s="165"/>
      <c r="AU935" s="165"/>
      <c r="AV935" s="165"/>
      <c r="AW935" s="165"/>
      <c r="AX935" s="165"/>
      <c r="AY935" s="165"/>
      <c r="AZ935" s="165"/>
      <c r="BA935" s="165"/>
      <c r="BB935" s="165"/>
      <c r="BC935" s="165"/>
      <c r="BD935" s="165"/>
      <c r="BE935" s="165"/>
      <c r="BF935" s="165"/>
      <c r="BG935" s="165"/>
      <c r="BH935" s="165"/>
    </row>
    <row r="936" spans="1:60" outlineLevel="1" x14ac:dyDescent="0.2">
      <c r="A936" s="204"/>
      <c r="B936" s="305" t="s">
        <v>528</v>
      </c>
      <c r="C936" s="306"/>
      <c r="D936" s="307"/>
      <c r="E936" s="308"/>
      <c r="F936" s="309"/>
      <c r="G936" s="310"/>
      <c r="H936" s="189"/>
      <c r="I936" s="189"/>
      <c r="J936" s="189"/>
      <c r="K936" s="189"/>
      <c r="L936" s="190"/>
      <c r="M936" s="207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  <c r="AE936" s="165" t="s">
        <v>194</v>
      </c>
      <c r="AF936" s="165"/>
      <c r="AG936" s="165"/>
      <c r="AH936" s="165"/>
      <c r="AI936" s="165"/>
      <c r="AJ936" s="165"/>
      <c r="AK936" s="165"/>
      <c r="AL936" s="165"/>
      <c r="AM936" s="165">
        <v>21</v>
      </c>
      <c r="AN936" s="165"/>
      <c r="AO936" s="165"/>
      <c r="AP936" s="165"/>
      <c r="AQ936" s="165"/>
      <c r="AR936" s="165"/>
      <c r="AS936" s="165"/>
      <c r="AT936" s="165"/>
      <c r="AU936" s="165"/>
      <c r="AV936" s="165"/>
      <c r="AW936" s="165"/>
      <c r="AX936" s="165"/>
      <c r="AY936" s="165"/>
      <c r="AZ936" s="165"/>
      <c r="BA936" s="165"/>
      <c r="BB936" s="165"/>
      <c r="BC936" s="165"/>
      <c r="BD936" s="165"/>
      <c r="BE936" s="165"/>
      <c r="BF936" s="165"/>
      <c r="BG936" s="165"/>
      <c r="BH936" s="165"/>
    </row>
    <row r="937" spans="1:60" outlineLevel="1" x14ac:dyDescent="0.2">
      <c r="A937" s="205">
        <v>257</v>
      </c>
      <c r="B937" s="176" t="s">
        <v>529</v>
      </c>
      <c r="C937" s="242" t="s">
        <v>1777</v>
      </c>
      <c r="D937" s="180" t="s">
        <v>231</v>
      </c>
      <c r="E937" s="184">
        <v>36.630000000000003</v>
      </c>
      <c r="F937" s="191"/>
      <c r="G937" s="189">
        <f>ROUND(E937*F937,2)</f>
        <v>0</v>
      </c>
      <c r="H937" s="189">
        <v>0</v>
      </c>
      <c r="I937" s="189">
        <f>ROUND(E937*H937,2)</f>
        <v>0</v>
      </c>
      <c r="J937" s="189">
        <v>0</v>
      </c>
      <c r="K937" s="189">
        <f>ROUND(E937*J937,2)</f>
        <v>0</v>
      </c>
      <c r="L937" s="190" t="s">
        <v>429</v>
      </c>
      <c r="M937" s="207" t="s">
        <v>193</v>
      </c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  <c r="AE937" s="165"/>
      <c r="AF937" s="165"/>
      <c r="AG937" s="165"/>
      <c r="AH937" s="165"/>
      <c r="AI937" s="165"/>
      <c r="AJ937" s="165"/>
      <c r="AK937" s="165"/>
      <c r="AL937" s="165"/>
      <c r="AM937" s="165"/>
      <c r="AN937" s="165"/>
      <c r="AO937" s="165"/>
      <c r="AP937" s="165"/>
      <c r="AQ937" s="165"/>
      <c r="AR937" s="165"/>
      <c r="AS937" s="165"/>
      <c r="AT937" s="165"/>
      <c r="AU937" s="165"/>
      <c r="AV937" s="165"/>
      <c r="AW937" s="165"/>
      <c r="AX937" s="165"/>
      <c r="AY937" s="165"/>
      <c r="AZ937" s="165"/>
      <c r="BA937" s="165"/>
      <c r="BB937" s="165"/>
      <c r="BC937" s="165"/>
      <c r="BD937" s="165"/>
      <c r="BE937" s="165"/>
      <c r="BF937" s="165"/>
      <c r="BG937" s="165"/>
      <c r="BH937" s="165"/>
    </row>
    <row r="938" spans="1:60" outlineLevel="1" x14ac:dyDescent="0.2">
      <c r="A938" s="204"/>
      <c r="B938" s="177"/>
      <c r="C938" s="300"/>
      <c r="D938" s="301"/>
      <c r="E938" s="302"/>
      <c r="F938" s="303"/>
      <c r="G938" s="304"/>
      <c r="H938" s="189"/>
      <c r="I938" s="189"/>
      <c r="J938" s="189"/>
      <c r="K938" s="189"/>
      <c r="L938" s="190"/>
      <c r="M938" s="207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>
        <v>0</v>
      </c>
      <c r="AD938" s="165"/>
      <c r="AE938" s="165"/>
      <c r="AF938" s="165"/>
      <c r="AG938" s="165"/>
      <c r="AH938" s="165"/>
      <c r="AI938" s="165"/>
      <c r="AJ938" s="165"/>
      <c r="AK938" s="165"/>
      <c r="AL938" s="165"/>
      <c r="AM938" s="165"/>
      <c r="AN938" s="165"/>
      <c r="AO938" s="165"/>
      <c r="AP938" s="165"/>
      <c r="AQ938" s="165"/>
      <c r="AR938" s="165"/>
      <c r="AS938" s="165"/>
      <c r="AT938" s="165"/>
      <c r="AU938" s="165"/>
      <c r="AV938" s="165"/>
      <c r="AW938" s="165"/>
      <c r="AX938" s="165"/>
      <c r="AY938" s="165"/>
      <c r="AZ938" s="165"/>
      <c r="BA938" s="165"/>
      <c r="BB938" s="165"/>
      <c r="BC938" s="165"/>
      <c r="BD938" s="165"/>
      <c r="BE938" s="165"/>
      <c r="BF938" s="165"/>
      <c r="BG938" s="165"/>
      <c r="BH938" s="165"/>
    </row>
    <row r="939" spans="1:60" outlineLevel="1" x14ac:dyDescent="0.2">
      <c r="A939" s="204"/>
      <c r="B939" s="305" t="s">
        <v>527</v>
      </c>
      <c r="C939" s="306"/>
      <c r="D939" s="307"/>
      <c r="E939" s="308"/>
      <c r="F939" s="309"/>
      <c r="G939" s="310"/>
      <c r="H939" s="189"/>
      <c r="I939" s="189"/>
      <c r="J939" s="189"/>
      <c r="K939" s="189"/>
      <c r="L939" s="190"/>
      <c r="M939" s="207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>
        <v>1</v>
      </c>
      <c r="AD939" s="165"/>
      <c r="AE939" s="165"/>
      <c r="AF939" s="165"/>
      <c r="AG939" s="165"/>
      <c r="AH939" s="165"/>
      <c r="AI939" s="165"/>
      <c r="AJ939" s="165"/>
      <c r="AK939" s="165"/>
      <c r="AL939" s="165"/>
      <c r="AM939" s="165"/>
      <c r="AN939" s="165"/>
      <c r="AO939" s="165"/>
      <c r="AP939" s="165"/>
      <c r="AQ939" s="165"/>
      <c r="AR939" s="165"/>
      <c r="AS939" s="165"/>
      <c r="AT939" s="165"/>
      <c r="AU939" s="165"/>
      <c r="AV939" s="165"/>
      <c r="AW939" s="165"/>
      <c r="AX939" s="165"/>
      <c r="AY939" s="165"/>
      <c r="AZ939" s="165"/>
      <c r="BA939" s="165"/>
      <c r="BB939" s="165"/>
      <c r="BC939" s="165"/>
      <c r="BD939" s="165"/>
      <c r="BE939" s="165"/>
      <c r="BF939" s="165"/>
      <c r="BG939" s="165"/>
      <c r="BH939" s="165"/>
    </row>
    <row r="940" spans="1:60" outlineLevel="1" x14ac:dyDescent="0.2">
      <c r="A940" s="204"/>
      <c r="B940" s="305" t="s">
        <v>528</v>
      </c>
      <c r="C940" s="306"/>
      <c r="D940" s="307"/>
      <c r="E940" s="308"/>
      <c r="F940" s="309"/>
      <c r="G940" s="310"/>
      <c r="H940" s="189"/>
      <c r="I940" s="189"/>
      <c r="J940" s="189"/>
      <c r="K940" s="189"/>
      <c r="L940" s="190"/>
      <c r="M940" s="207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  <c r="AE940" s="165" t="s">
        <v>194</v>
      </c>
      <c r="AF940" s="165"/>
      <c r="AG940" s="165"/>
      <c r="AH940" s="165"/>
      <c r="AI940" s="165"/>
      <c r="AJ940" s="165"/>
      <c r="AK940" s="165"/>
      <c r="AL940" s="165"/>
      <c r="AM940" s="165">
        <v>21</v>
      </c>
      <c r="AN940" s="165"/>
      <c r="AO940" s="165"/>
      <c r="AP940" s="165"/>
      <c r="AQ940" s="165"/>
      <c r="AR940" s="165"/>
      <c r="AS940" s="165"/>
      <c r="AT940" s="165"/>
      <c r="AU940" s="165"/>
      <c r="AV940" s="165"/>
      <c r="AW940" s="165"/>
      <c r="AX940" s="165"/>
      <c r="AY940" s="165"/>
      <c r="AZ940" s="165"/>
      <c r="BA940" s="165"/>
      <c r="BB940" s="165"/>
      <c r="BC940" s="165"/>
      <c r="BD940" s="165"/>
      <c r="BE940" s="165"/>
      <c r="BF940" s="165"/>
      <c r="BG940" s="165"/>
      <c r="BH940" s="165"/>
    </row>
    <row r="941" spans="1:60" outlineLevel="1" x14ac:dyDescent="0.2">
      <c r="A941" s="205">
        <v>258</v>
      </c>
      <c r="B941" s="176" t="s">
        <v>530</v>
      </c>
      <c r="C941" s="242" t="s">
        <v>1778</v>
      </c>
      <c r="D941" s="180" t="s">
        <v>231</v>
      </c>
      <c r="E941" s="184">
        <v>1.32</v>
      </c>
      <c r="F941" s="191"/>
      <c r="G941" s="189">
        <f>ROUND(E941*F941,2)</f>
        <v>0</v>
      </c>
      <c r="H941" s="189">
        <v>0</v>
      </c>
      <c r="I941" s="189">
        <f>ROUND(E941*H941,2)</f>
        <v>0</v>
      </c>
      <c r="J941" s="189">
        <v>0</v>
      </c>
      <c r="K941" s="189">
        <f>ROUND(E941*J941,2)</f>
        <v>0</v>
      </c>
      <c r="L941" s="190" t="s">
        <v>429</v>
      </c>
      <c r="M941" s="207" t="s">
        <v>193</v>
      </c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  <c r="AE941" s="165"/>
      <c r="AF941" s="165"/>
      <c r="AG941" s="165"/>
      <c r="AH941" s="165"/>
      <c r="AI941" s="165"/>
      <c r="AJ941" s="165"/>
      <c r="AK941" s="165"/>
      <c r="AL941" s="165"/>
      <c r="AM941" s="165"/>
      <c r="AN941" s="165"/>
      <c r="AO941" s="165"/>
      <c r="AP941" s="165"/>
      <c r="AQ941" s="165"/>
      <c r="AR941" s="165"/>
      <c r="AS941" s="165"/>
      <c r="AT941" s="165"/>
      <c r="AU941" s="165"/>
      <c r="AV941" s="165"/>
      <c r="AW941" s="165"/>
      <c r="AX941" s="165"/>
      <c r="AY941" s="165"/>
      <c r="AZ941" s="165"/>
      <c r="BA941" s="165"/>
      <c r="BB941" s="165"/>
      <c r="BC941" s="165"/>
      <c r="BD941" s="165"/>
      <c r="BE941" s="165"/>
      <c r="BF941" s="165"/>
      <c r="BG941" s="165"/>
      <c r="BH941" s="165"/>
    </row>
    <row r="942" spans="1:60" outlineLevel="1" x14ac:dyDescent="0.2">
      <c r="A942" s="204"/>
      <c r="B942" s="177"/>
      <c r="C942" s="300"/>
      <c r="D942" s="301"/>
      <c r="E942" s="302"/>
      <c r="F942" s="303"/>
      <c r="G942" s="304"/>
      <c r="H942" s="189"/>
      <c r="I942" s="189"/>
      <c r="J942" s="189"/>
      <c r="K942" s="189"/>
      <c r="L942" s="190"/>
      <c r="M942" s="207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>
        <v>0</v>
      </c>
      <c r="AD942" s="165"/>
      <c r="AE942" s="165"/>
      <c r="AF942" s="165"/>
      <c r="AG942" s="165"/>
      <c r="AH942" s="165"/>
      <c r="AI942" s="165"/>
      <c r="AJ942" s="165"/>
      <c r="AK942" s="165"/>
      <c r="AL942" s="165"/>
      <c r="AM942" s="165"/>
      <c r="AN942" s="165"/>
      <c r="AO942" s="165"/>
      <c r="AP942" s="165"/>
      <c r="AQ942" s="165"/>
      <c r="AR942" s="165"/>
      <c r="AS942" s="165"/>
      <c r="AT942" s="165"/>
      <c r="AU942" s="165"/>
      <c r="AV942" s="165"/>
      <c r="AW942" s="165"/>
      <c r="AX942" s="165"/>
      <c r="AY942" s="165"/>
      <c r="AZ942" s="165"/>
      <c r="BA942" s="165"/>
      <c r="BB942" s="165"/>
      <c r="BC942" s="165"/>
      <c r="BD942" s="165"/>
      <c r="BE942" s="165"/>
      <c r="BF942" s="165"/>
      <c r="BG942" s="165"/>
      <c r="BH942" s="165"/>
    </row>
    <row r="943" spans="1:60" outlineLevel="1" x14ac:dyDescent="0.2">
      <c r="A943" s="204"/>
      <c r="B943" s="305" t="s">
        <v>527</v>
      </c>
      <c r="C943" s="306"/>
      <c r="D943" s="307"/>
      <c r="E943" s="308"/>
      <c r="F943" s="309"/>
      <c r="G943" s="310"/>
      <c r="H943" s="189"/>
      <c r="I943" s="189"/>
      <c r="J943" s="189"/>
      <c r="K943" s="189"/>
      <c r="L943" s="190"/>
      <c r="M943" s="207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>
        <v>1</v>
      </c>
      <c r="AD943" s="165"/>
      <c r="AE943" s="165"/>
      <c r="AF943" s="165"/>
      <c r="AG943" s="165"/>
      <c r="AH943" s="165"/>
      <c r="AI943" s="165"/>
      <c r="AJ943" s="165"/>
      <c r="AK943" s="165"/>
      <c r="AL943" s="165"/>
      <c r="AM943" s="165"/>
      <c r="AN943" s="165"/>
      <c r="AO943" s="165"/>
      <c r="AP943" s="165"/>
      <c r="AQ943" s="165"/>
      <c r="AR943" s="165"/>
      <c r="AS943" s="165"/>
      <c r="AT943" s="165"/>
      <c r="AU943" s="165"/>
      <c r="AV943" s="165"/>
      <c r="AW943" s="165"/>
      <c r="AX943" s="165"/>
      <c r="AY943" s="165"/>
      <c r="AZ943" s="165"/>
      <c r="BA943" s="165"/>
      <c r="BB943" s="165"/>
      <c r="BC943" s="165"/>
      <c r="BD943" s="165"/>
      <c r="BE943" s="165"/>
      <c r="BF943" s="165"/>
      <c r="BG943" s="165"/>
      <c r="BH943" s="165"/>
    </row>
    <row r="944" spans="1:60" outlineLevel="1" x14ac:dyDescent="0.2">
      <c r="A944" s="204"/>
      <c r="B944" s="305" t="s">
        <v>528</v>
      </c>
      <c r="C944" s="306"/>
      <c r="D944" s="307"/>
      <c r="E944" s="308"/>
      <c r="F944" s="309"/>
      <c r="G944" s="310"/>
      <c r="H944" s="189"/>
      <c r="I944" s="189"/>
      <c r="J944" s="189"/>
      <c r="K944" s="189"/>
      <c r="L944" s="190"/>
      <c r="M944" s="207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  <c r="AE944" s="165" t="s">
        <v>194</v>
      </c>
      <c r="AF944" s="165"/>
      <c r="AG944" s="165"/>
      <c r="AH944" s="165"/>
      <c r="AI944" s="165"/>
      <c r="AJ944" s="165"/>
      <c r="AK944" s="165"/>
      <c r="AL944" s="165"/>
      <c r="AM944" s="165">
        <v>21</v>
      </c>
      <c r="AN944" s="165"/>
      <c r="AO944" s="165"/>
      <c r="AP944" s="165"/>
      <c r="AQ944" s="165"/>
      <c r="AR944" s="165"/>
      <c r="AS944" s="165"/>
      <c r="AT944" s="165"/>
      <c r="AU944" s="165"/>
      <c r="AV944" s="165"/>
      <c r="AW944" s="165"/>
      <c r="AX944" s="165"/>
      <c r="AY944" s="165"/>
      <c r="AZ944" s="165"/>
      <c r="BA944" s="165"/>
      <c r="BB944" s="165"/>
      <c r="BC944" s="165"/>
      <c r="BD944" s="165"/>
      <c r="BE944" s="165"/>
      <c r="BF944" s="165"/>
      <c r="BG944" s="165"/>
      <c r="BH944" s="165"/>
    </row>
    <row r="945" spans="1:60" outlineLevel="1" x14ac:dyDescent="0.2">
      <c r="A945" s="205">
        <v>259</v>
      </c>
      <c r="B945" s="176" t="s">
        <v>531</v>
      </c>
      <c r="C945" s="242" t="s">
        <v>1779</v>
      </c>
      <c r="D945" s="180" t="s">
        <v>231</v>
      </c>
      <c r="E945" s="184">
        <v>17.510000000000002</v>
      </c>
      <c r="F945" s="191"/>
      <c r="G945" s="189">
        <f>ROUND(E945*F945,2)</f>
        <v>0</v>
      </c>
      <c r="H945" s="189">
        <v>0</v>
      </c>
      <c r="I945" s="189">
        <f>ROUND(E945*H945,2)</f>
        <v>0</v>
      </c>
      <c r="J945" s="189">
        <v>0</v>
      </c>
      <c r="K945" s="189">
        <f>ROUND(E945*J945,2)</f>
        <v>0</v>
      </c>
      <c r="L945" s="190" t="s">
        <v>429</v>
      </c>
      <c r="M945" s="207" t="s">
        <v>193</v>
      </c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  <c r="AE945" s="165"/>
      <c r="AF945" s="165"/>
      <c r="AG945" s="165"/>
      <c r="AH945" s="165"/>
      <c r="AI945" s="165"/>
      <c r="AJ945" s="165"/>
      <c r="AK945" s="165"/>
      <c r="AL945" s="165"/>
      <c r="AM945" s="165"/>
      <c r="AN945" s="165"/>
      <c r="AO945" s="165"/>
      <c r="AP945" s="165"/>
      <c r="AQ945" s="165"/>
      <c r="AR945" s="165"/>
      <c r="AS945" s="165"/>
      <c r="AT945" s="165"/>
      <c r="AU945" s="165"/>
      <c r="AV945" s="165"/>
      <c r="AW945" s="165"/>
      <c r="AX945" s="165"/>
      <c r="AY945" s="165"/>
      <c r="AZ945" s="165"/>
      <c r="BA945" s="165"/>
      <c r="BB945" s="165"/>
      <c r="BC945" s="165"/>
      <c r="BD945" s="165"/>
      <c r="BE945" s="165"/>
      <c r="BF945" s="165"/>
      <c r="BG945" s="165"/>
      <c r="BH945" s="165"/>
    </row>
    <row r="946" spans="1:60" outlineLevel="1" x14ac:dyDescent="0.2">
      <c r="A946" s="204"/>
      <c r="B946" s="177"/>
      <c r="C946" s="300"/>
      <c r="D946" s="301"/>
      <c r="E946" s="302"/>
      <c r="F946" s="303"/>
      <c r="G946" s="304"/>
      <c r="H946" s="189"/>
      <c r="I946" s="189"/>
      <c r="J946" s="189"/>
      <c r="K946" s="189"/>
      <c r="L946" s="190"/>
      <c r="M946" s="207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>
        <v>0</v>
      </c>
      <c r="AD946" s="165"/>
      <c r="AE946" s="165"/>
      <c r="AF946" s="165"/>
      <c r="AG946" s="165"/>
      <c r="AH946" s="165"/>
      <c r="AI946" s="165"/>
      <c r="AJ946" s="165"/>
      <c r="AK946" s="165"/>
      <c r="AL946" s="165"/>
      <c r="AM946" s="165"/>
      <c r="AN946" s="165"/>
      <c r="AO946" s="165"/>
      <c r="AP946" s="165"/>
      <c r="AQ946" s="165"/>
      <c r="AR946" s="165"/>
      <c r="AS946" s="165"/>
      <c r="AT946" s="165"/>
      <c r="AU946" s="165"/>
      <c r="AV946" s="165"/>
      <c r="AW946" s="165"/>
      <c r="AX946" s="165"/>
      <c r="AY946" s="165"/>
      <c r="AZ946" s="165"/>
      <c r="BA946" s="165"/>
      <c r="BB946" s="165"/>
      <c r="BC946" s="165"/>
      <c r="BD946" s="165"/>
      <c r="BE946" s="165"/>
      <c r="BF946" s="165"/>
      <c r="BG946" s="165"/>
      <c r="BH946" s="165"/>
    </row>
    <row r="947" spans="1:60" outlineLevel="1" x14ac:dyDescent="0.2">
      <c r="A947" s="204"/>
      <c r="B947" s="305" t="s">
        <v>527</v>
      </c>
      <c r="C947" s="306"/>
      <c r="D947" s="307"/>
      <c r="E947" s="308"/>
      <c r="F947" s="309"/>
      <c r="G947" s="310"/>
      <c r="H947" s="189"/>
      <c r="I947" s="189"/>
      <c r="J947" s="189"/>
      <c r="K947" s="189"/>
      <c r="L947" s="190"/>
      <c r="M947" s="207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>
        <v>1</v>
      </c>
      <c r="AD947" s="165"/>
      <c r="AE947" s="165"/>
      <c r="AF947" s="165"/>
      <c r="AG947" s="165"/>
      <c r="AH947" s="165"/>
      <c r="AI947" s="165"/>
      <c r="AJ947" s="165"/>
      <c r="AK947" s="165"/>
      <c r="AL947" s="165"/>
      <c r="AM947" s="165"/>
      <c r="AN947" s="165"/>
      <c r="AO947" s="165"/>
      <c r="AP947" s="165"/>
      <c r="AQ947" s="165"/>
      <c r="AR947" s="165"/>
      <c r="AS947" s="165"/>
      <c r="AT947" s="165"/>
      <c r="AU947" s="165"/>
      <c r="AV947" s="165"/>
      <c r="AW947" s="165"/>
      <c r="AX947" s="165"/>
      <c r="AY947" s="165"/>
      <c r="AZ947" s="165"/>
      <c r="BA947" s="165"/>
      <c r="BB947" s="165"/>
      <c r="BC947" s="165"/>
      <c r="BD947" s="165"/>
      <c r="BE947" s="165"/>
      <c r="BF947" s="165"/>
      <c r="BG947" s="165"/>
      <c r="BH947" s="165"/>
    </row>
    <row r="948" spans="1:60" outlineLevel="1" x14ac:dyDescent="0.2">
      <c r="A948" s="204"/>
      <c r="B948" s="305" t="s">
        <v>528</v>
      </c>
      <c r="C948" s="306"/>
      <c r="D948" s="307"/>
      <c r="E948" s="308"/>
      <c r="F948" s="309"/>
      <c r="G948" s="310"/>
      <c r="H948" s="189"/>
      <c r="I948" s="189"/>
      <c r="J948" s="189"/>
      <c r="K948" s="189"/>
      <c r="L948" s="190"/>
      <c r="M948" s="207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  <c r="AE948" s="165" t="s">
        <v>194</v>
      </c>
      <c r="AF948" s="165"/>
      <c r="AG948" s="165"/>
      <c r="AH948" s="165"/>
      <c r="AI948" s="165"/>
      <c r="AJ948" s="165"/>
      <c r="AK948" s="165"/>
      <c r="AL948" s="165"/>
      <c r="AM948" s="165">
        <v>21</v>
      </c>
      <c r="AN948" s="165"/>
      <c r="AO948" s="165"/>
      <c r="AP948" s="165"/>
      <c r="AQ948" s="165"/>
      <c r="AR948" s="165"/>
      <c r="AS948" s="165"/>
      <c r="AT948" s="165"/>
      <c r="AU948" s="165"/>
      <c r="AV948" s="165"/>
      <c r="AW948" s="165"/>
      <c r="AX948" s="165"/>
      <c r="AY948" s="165"/>
      <c r="AZ948" s="165"/>
      <c r="BA948" s="165"/>
      <c r="BB948" s="165"/>
      <c r="BC948" s="165"/>
      <c r="BD948" s="165"/>
      <c r="BE948" s="165"/>
      <c r="BF948" s="165"/>
      <c r="BG948" s="165"/>
      <c r="BH948" s="165"/>
    </row>
    <row r="949" spans="1:60" outlineLevel="1" x14ac:dyDescent="0.2">
      <c r="A949" s="205">
        <v>260</v>
      </c>
      <c r="B949" s="176" t="s">
        <v>532</v>
      </c>
      <c r="C949" s="242" t="s">
        <v>1780</v>
      </c>
      <c r="D949" s="180" t="s">
        <v>231</v>
      </c>
      <c r="E949" s="184">
        <v>4.12</v>
      </c>
      <c r="F949" s="191"/>
      <c r="G949" s="189">
        <f>ROUND(E949*F949,2)</f>
        <v>0</v>
      </c>
      <c r="H949" s="189">
        <v>0</v>
      </c>
      <c r="I949" s="189">
        <f>ROUND(E949*H949,2)</f>
        <v>0</v>
      </c>
      <c r="J949" s="189">
        <v>0</v>
      </c>
      <c r="K949" s="189">
        <f>ROUND(E949*J949,2)</f>
        <v>0</v>
      </c>
      <c r="L949" s="190" t="s">
        <v>429</v>
      </c>
      <c r="M949" s="207" t="s">
        <v>193</v>
      </c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  <c r="AE949" s="165"/>
      <c r="AF949" s="165"/>
      <c r="AG949" s="165"/>
      <c r="AH949" s="165"/>
      <c r="AI949" s="165"/>
      <c r="AJ949" s="165"/>
      <c r="AK949" s="165"/>
      <c r="AL949" s="165"/>
      <c r="AM949" s="165"/>
      <c r="AN949" s="165"/>
      <c r="AO949" s="165"/>
      <c r="AP949" s="165"/>
      <c r="AQ949" s="165"/>
      <c r="AR949" s="165"/>
      <c r="AS949" s="165"/>
      <c r="AT949" s="165"/>
      <c r="AU949" s="165"/>
      <c r="AV949" s="165"/>
      <c r="AW949" s="165"/>
      <c r="AX949" s="165"/>
      <c r="AY949" s="165"/>
      <c r="AZ949" s="165"/>
      <c r="BA949" s="165"/>
      <c r="BB949" s="165"/>
      <c r="BC949" s="165"/>
      <c r="BD949" s="165"/>
      <c r="BE949" s="165"/>
      <c r="BF949" s="165"/>
      <c r="BG949" s="165"/>
      <c r="BH949" s="165"/>
    </row>
    <row r="950" spans="1:60" outlineLevel="1" x14ac:dyDescent="0.2">
      <c r="A950" s="204"/>
      <c r="B950" s="177"/>
      <c r="C950" s="300"/>
      <c r="D950" s="301"/>
      <c r="E950" s="302"/>
      <c r="F950" s="303"/>
      <c r="G950" s="304"/>
      <c r="H950" s="189"/>
      <c r="I950" s="189"/>
      <c r="J950" s="189"/>
      <c r="K950" s="189"/>
      <c r="L950" s="190"/>
      <c r="M950" s="207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>
        <v>0</v>
      </c>
      <c r="AD950" s="165"/>
      <c r="AE950" s="165"/>
      <c r="AF950" s="165"/>
      <c r="AG950" s="165"/>
      <c r="AH950" s="165"/>
      <c r="AI950" s="165"/>
      <c r="AJ950" s="165"/>
      <c r="AK950" s="165"/>
      <c r="AL950" s="165"/>
      <c r="AM950" s="165"/>
      <c r="AN950" s="165"/>
      <c r="AO950" s="165"/>
      <c r="AP950" s="165"/>
      <c r="AQ950" s="165"/>
      <c r="AR950" s="165"/>
      <c r="AS950" s="165"/>
      <c r="AT950" s="165"/>
      <c r="AU950" s="165"/>
      <c r="AV950" s="165"/>
      <c r="AW950" s="165"/>
      <c r="AX950" s="165"/>
      <c r="AY950" s="165"/>
      <c r="AZ950" s="165"/>
      <c r="BA950" s="165"/>
      <c r="BB950" s="165"/>
      <c r="BC950" s="165"/>
      <c r="BD950" s="165"/>
      <c r="BE950" s="165"/>
      <c r="BF950" s="165"/>
      <c r="BG950" s="165"/>
      <c r="BH950" s="165"/>
    </row>
    <row r="951" spans="1:60" outlineLevel="1" x14ac:dyDescent="0.2">
      <c r="A951" s="204"/>
      <c r="B951" s="305" t="s">
        <v>527</v>
      </c>
      <c r="C951" s="306"/>
      <c r="D951" s="307"/>
      <c r="E951" s="308"/>
      <c r="F951" s="309"/>
      <c r="G951" s="310"/>
      <c r="H951" s="189"/>
      <c r="I951" s="189"/>
      <c r="J951" s="189"/>
      <c r="K951" s="189"/>
      <c r="L951" s="190"/>
      <c r="M951" s="207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  <c r="AE951" s="165" t="s">
        <v>194</v>
      </c>
      <c r="AF951" s="165"/>
      <c r="AG951" s="165"/>
      <c r="AH951" s="165"/>
      <c r="AI951" s="165"/>
      <c r="AJ951" s="165"/>
      <c r="AK951" s="165"/>
      <c r="AL951" s="165"/>
      <c r="AM951" s="165">
        <v>21</v>
      </c>
      <c r="AN951" s="165"/>
      <c r="AO951" s="165"/>
      <c r="AP951" s="165"/>
      <c r="AQ951" s="165"/>
      <c r="AR951" s="165"/>
      <c r="AS951" s="165"/>
      <c r="AT951" s="165"/>
      <c r="AU951" s="165"/>
      <c r="AV951" s="165"/>
      <c r="AW951" s="165"/>
      <c r="AX951" s="165"/>
      <c r="AY951" s="165"/>
      <c r="AZ951" s="165"/>
      <c r="BA951" s="165"/>
      <c r="BB951" s="165"/>
      <c r="BC951" s="165"/>
      <c r="BD951" s="165"/>
      <c r="BE951" s="165"/>
      <c r="BF951" s="165"/>
      <c r="BG951" s="165"/>
      <c r="BH951" s="165"/>
    </row>
    <row r="952" spans="1:60" outlineLevel="1" x14ac:dyDescent="0.2">
      <c r="A952" s="204"/>
      <c r="B952" s="305" t="s">
        <v>528</v>
      </c>
      <c r="C952" s="306"/>
      <c r="D952" s="307"/>
      <c r="E952" s="308"/>
      <c r="F952" s="309"/>
      <c r="G952" s="310"/>
      <c r="H952" s="189"/>
      <c r="I952" s="189"/>
      <c r="J952" s="189"/>
      <c r="K952" s="189"/>
      <c r="L952" s="190"/>
      <c r="M952" s="207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  <c r="AE952" s="165"/>
      <c r="AF952" s="165"/>
      <c r="AG952" s="165"/>
      <c r="AH952" s="165"/>
      <c r="AI952" s="165"/>
      <c r="AJ952" s="165"/>
      <c r="AK952" s="165"/>
      <c r="AL952" s="165"/>
      <c r="AM952" s="165"/>
      <c r="AN952" s="165"/>
      <c r="AO952" s="165"/>
      <c r="AP952" s="165"/>
      <c r="AQ952" s="165"/>
      <c r="AR952" s="165"/>
      <c r="AS952" s="165"/>
      <c r="AT952" s="165"/>
      <c r="AU952" s="165"/>
      <c r="AV952" s="165"/>
      <c r="AW952" s="165"/>
      <c r="AX952" s="165"/>
      <c r="AY952" s="165"/>
      <c r="AZ952" s="165"/>
      <c r="BA952" s="165"/>
      <c r="BB952" s="165"/>
      <c r="BC952" s="165"/>
      <c r="BD952" s="165"/>
      <c r="BE952" s="165"/>
      <c r="BF952" s="165"/>
      <c r="BG952" s="165"/>
      <c r="BH952" s="165"/>
    </row>
    <row r="953" spans="1:60" outlineLevel="1" x14ac:dyDescent="0.2">
      <c r="A953" s="205">
        <v>261</v>
      </c>
      <c r="B953" s="176" t="s">
        <v>533</v>
      </c>
      <c r="C953" s="242" t="s">
        <v>1781</v>
      </c>
      <c r="D953" s="180" t="s">
        <v>231</v>
      </c>
      <c r="E953" s="184">
        <v>17.510000000000002</v>
      </c>
      <c r="F953" s="191"/>
      <c r="G953" s="189">
        <f>ROUND(E953*F953,2)</f>
        <v>0</v>
      </c>
      <c r="H953" s="189">
        <v>0</v>
      </c>
      <c r="I953" s="189">
        <f>ROUND(E953*H953,2)</f>
        <v>0</v>
      </c>
      <c r="J953" s="189">
        <v>0</v>
      </c>
      <c r="K953" s="189">
        <f>ROUND(E953*J953,2)</f>
        <v>0</v>
      </c>
      <c r="L953" s="190" t="s">
        <v>429</v>
      </c>
      <c r="M953" s="207" t="s">
        <v>193</v>
      </c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  <c r="AE953" s="165"/>
      <c r="AF953" s="165"/>
      <c r="AG953" s="165"/>
      <c r="AH953" s="165"/>
      <c r="AI953" s="165"/>
      <c r="AJ953" s="165"/>
      <c r="AK953" s="165"/>
      <c r="AL953" s="165"/>
      <c r="AM953" s="165"/>
      <c r="AN953" s="165"/>
      <c r="AO953" s="165"/>
      <c r="AP953" s="165"/>
      <c r="AQ953" s="165"/>
      <c r="AR953" s="165"/>
      <c r="AS953" s="165"/>
      <c r="AT953" s="165"/>
      <c r="AU953" s="165"/>
      <c r="AV953" s="165"/>
      <c r="AW953" s="165"/>
      <c r="AX953" s="165"/>
      <c r="AY953" s="165"/>
      <c r="AZ953" s="165"/>
      <c r="BA953" s="165"/>
      <c r="BB953" s="165"/>
      <c r="BC953" s="165"/>
      <c r="BD953" s="165"/>
      <c r="BE953" s="165"/>
      <c r="BF953" s="165"/>
      <c r="BG953" s="165"/>
      <c r="BH953" s="165"/>
    </row>
    <row r="954" spans="1:60" outlineLevel="1" x14ac:dyDescent="0.2">
      <c r="A954" s="204"/>
      <c r="B954" s="177"/>
      <c r="C954" s="300"/>
      <c r="D954" s="301"/>
      <c r="E954" s="302"/>
      <c r="F954" s="303"/>
      <c r="G954" s="304"/>
      <c r="H954" s="189"/>
      <c r="I954" s="189"/>
      <c r="J954" s="189"/>
      <c r="K954" s="189"/>
      <c r="L954" s="190"/>
      <c r="M954" s="207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  <c r="AE954" s="165" t="s">
        <v>194</v>
      </c>
      <c r="AF954" s="165"/>
      <c r="AG954" s="165"/>
      <c r="AH954" s="165"/>
      <c r="AI954" s="165"/>
      <c r="AJ954" s="165"/>
      <c r="AK954" s="165"/>
      <c r="AL954" s="165"/>
      <c r="AM954" s="165">
        <v>21</v>
      </c>
      <c r="AN954" s="165"/>
      <c r="AO954" s="165"/>
      <c r="AP954" s="165"/>
      <c r="AQ954" s="165"/>
      <c r="AR954" s="165"/>
      <c r="AS954" s="165"/>
      <c r="AT954" s="165"/>
      <c r="AU954" s="165"/>
      <c r="AV954" s="165"/>
      <c r="AW954" s="165"/>
      <c r="AX954" s="165"/>
      <c r="AY954" s="165"/>
      <c r="AZ954" s="165"/>
      <c r="BA954" s="165"/>
      <c r="BB954" s="165"/>
      <c r="BC954" s="165"/>
      <c r="BD954" s="165"/>
      <c r="BE954" s="165"/>
      <c r="BF954" s="165"/>
      <c r="BG954" s="165"/>
      <c r="BH954" s="165"/>
    </row>
    <row r="955" spans="1:60" outlineLevel="1" x14ac:dyDescent="0.2">
      <c r="A955" s="204"/>
      <c r="B955" s="305" t="s">
        <v>478</v>
      </c>
      <c r="C955" s="306"/>
      <c r="D955" s="307"/>
      <c r="E955" s="308"/>
      <c r="F955" s="309"/>
      <c r="G955" s="310"/>
      <c r="H955" s="189"/>
      <c r="I955" s="189"/>
      <c r="J955" s="189"/>
      <c r="K955" s="189"/>
      <c r="L955" s="190"/>
      <c r="M955" s="207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  <c r="AE955" s="165"/>
      <c r="AF955" s="165"/>
      <c r="AG955" s="165"/>
      <c r="AH955" s="165"/>
      <c r="AI955" s="165"/>
      <c r="AJ955" s="165"/>
      <c r="AK955" s="165"/>
      <c r="AL955" s="165"/>
      <c r="AM955" s="165"/>
      <c r="AN955" s="165"/>
      <c r="AO955" s="165"/>
      <c r="AP955" s="165"/>
      <c r="AQ955" s="165"/>
      <c r="AR955" s="165"/>
      <c r="AS955" s="165"/>
      <c r="AT955" s="165"/>
      <c r="AU955" s="165"/>
      <c r="AV955" s="165"/>
      <c r="AW955" s="165"/>
      <c r="AX955" s="165"/>
      <c r="AY955" s="165"/>
      <c r="AZ955" s="165"/>
      <c r="BA955" s="165"/>
      <c r="BB955" s="165"/>
      <c r="BC955" s="165"/>
      <c r="BD955" s="165"/>
      <c r="BE955" s="165"/>
      <c r="BF955" s="165"/>
      <c r="BG955" s="165"/>
      <c r="BH955" s="165"/>
    </row>
    <row r="956" spans="1:60" outlineLevel="1" x14ac:dyDescent="0.2">
      <c r="A956" s="205">
        <v>262</v>
      </c>
      <c r="B956" s="176" t="s">
        <v>534</v>
      </c>
      <c r="C956" s="242" t="s">
        <v>1782</v>
      </c>
      <c r="D956" s="180" t="s">
        <v>214</v>
      </c>
      <c r="E956" s="184">
        <v>27.873999999999999</v>
      </c>
      <c r="F956" s="191"/>
      <c r="G956" s="189">
        <f>ROUND(E956*F956,2)</f>
        <v>0</v>
      </c>
      <c r="H956" s="189">
        <v>0</v>
      </c>
      <c r="I956" s="189">
        <f>ROUND(E956*H956,2)</f>
        <v>0</v>
      </c>
      <c r="J956" s="189">
        <v>0</v>
      </c>
      <c r="K956" s="189">
        <f>ROUND(E956*J956,2)</f>
        <v>0</v>
      </c>
      <c r="L956" s="190" t="s">
        <v>192</v>
      </c>
      <c r="M956" s="207" t="s">
        <v>193</v>
      </c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  <c r="AE956" s="165"/>
      <c r="AF956" s="165"/>
      <c r="AG956" s="165"/>
      <c r="AH956" s="165"/>
      <c r="AI956" s="165"/>
      <c r="AJ956" s="165"/>
      <c r="AK956" s="165"/>
      <c r="AL956" s="165"/>
      <c r="AM956" s="165"/>
      <c r="AN956" s="165"/>
      <c r="AO956" s="165"/>
      <c r="AP956" s="165"/>
      <c r="AQ956" s="165"/>
      <c r="AR956" s="165"/>
      <c r="AS956" s="165"/>
      <c r="AT956" s="165"/>
      <c r="AU956" s="165"/>
      <c r="AV956" s="165"/>
      <c r="AW956" s="165"/>
      <c r="AX956" s="165"/>
      <c r="AY956" s="165"/>
      <c r="AZ956" s="165"/>
      <c r="BA956" s="165"/>
      <c r="BB956" s="165"/>
      <c r="BC956" s="165"/>
      <c r="BD956" s="165"/>
      <c r="BE956" s="165"/>
      <c r="BF956" s="165"/>
      <c r="BG956" s="165"/>
      <c r="BH956" s="165"/>
    </row>
    <row r="957" spans="1:60" outlineLevel="1" x14ac:dyDescent="0.2">
      <c r="A957" s="204"/>
      <c r="B957" s="177"/>
      <c r="C957" s="201" t="s">
        <v>535</v>
      </c>
      <c r="D957" s="181"/>
      <c r="E957" s="185">
        <v>27.87</v>
      </c>
      <c r="F957" s="189"/>
      <c r="G957" s="189"/>
      <c r="H957" s="189"/>
      <c r="I957" s="189"/>
      <c r="J957" s="189"/>
      <c r="K957" s="189"/>
      <c r="L957" s="190"/>
      <c r="M957" s="207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  <c r="AE957" s="165" t="s">
        <v>194</v>
      </c>
      <c r="AF957" s="165"/>
      <c r="AG957" s="165"/>
      <c r="AH957" s="165"/>
      <c r="AI957" s="165"/>
      <c r="AJ957" s="165"/>
      <c r="AK957" s="165"/>
      <c r="AL957" s="165"/>
      <c r="AM957" s="165">
        <v>21</v>
      </c>
      <c r="AN957" s="165"/>
      <c r="AO957" s="165"/>
      <c r="AP957" s="165"/>
      <c r="AQ957" s="165"/>
      <c r="AR957" s="165"/>
      <c r="AS957" s="165"/>
      <c r="AT957" s="165"/>
      <c r="AU957" s="165"/>
      <c r="AV957" s="165"/>
      <c r="AW957" s="165"/>
      <c r="AX957" s="165"/>
      <c r="AY957" s="165"/>
      <c r="AZ957" s="165"/>
      <c r="BA957" s="165"/>
      <c r="BB957" s="165"/>
      <c r="BC957" s="165"/>
      <c r="BD957" s="165"/>
      <c r="BE957" s="165"/>
      <c r="BF957" s="165"/>
      <c r="BG957" s="165"/>
      <c r="BH957" s="165"/>
    </row>
    <row r="958" spans="1:60" outlineLevel="1" x14ac:dyDescent="0.2">
      <c r="A958" s="204"/>
      <c r="B958" s="177"/>
      <c r="C958" s="300"/>
      <c r="D958" s="301"/>
      <c r="E958" s="302"/>
      <c r="F958" s="303"/>
      <c r="G958" s="304"/>
      <c r="H958" s="189"/>
      <c r="I958" s="189"/>
      <c r="J958" s="189"/>
      <c r="K958" s="189"/>
      <c r="L958" s="190"/>
      <c r="M958" s="207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  <c r="AE958" s="165"/>
      <c r="AF958" s="165"/>
      <c r="AG958" s="165"/>
      <c r="AH958" s="165"/>
      <c r="AI958" s="165"/>
      <c r="AJ958" s="165"/>
      <c r="AK958" s="165"/>
      <c r="AL958" s="165"/>
      <c r="AM958" s="165"/>
      <c r="AN958" s="165"/>
      <c r="AO958" s="165"/>
      <c r="AP958" s="165"/>
      <c r="AQ958" s="165"/>
      <c r="AR958" s="165"/>
      <c r="AS958" s="165"/>
      <c r="AT958" s="165"/>
      <c r="AU958" s="165"/>
      <c r="AV958" s="165"/>
      <c r="AW958" s="165"/>
      <c r="AX958" s="165"/>
      <c r="AY958" s="165"/>
      <c r="AZ958" s="165"/>
      <c r="BA958" s="165"/>
      <c r="BB958" s="165"/>
      <c r="BC958" s="165"/>
      <c r="BD958" s="165"/>
      <c r="BE958" s="165"/>
      <c r="BF958" s="165"/>
      <c r="BG958" s="165"/>
      <c r="BH958" s="165"/>
    </row>
    <row r="959" spans="1:60" outlineLevel="1" x14ac:dyDescent="0.2">
      <c r="A959" s="205">
        <v>263</v>
      </c>
      <c r="B959" s="176" t="s">
        <v>534</v>
      </c>
      <c r="C959" s="242" t="s">
        <v>1783</v>
      </c>
      <c r="D959" s="180" t="s">
        <v>214</v>
      </c>
      <c r="E959" s="184">
        <v>27.873999999999999</v>
      </c>
      <c r="F959" s="191"/>
      <c r="G959" s="189">
        <f>ROUND(E959*F959,2)</f>
        <v>0</v>
      </c>
      <c r="H959" s="189">
        <v>0</v>
      </c>
      <c r="I959" s="189">
        <f>ROUND(E959*H959,2)</f>
        <v>0</v>
      </c>
      <c r="J959" s="189">
        <v>0</v>
      </c>
      <c r="K959" s="189">
        <f>ROUND(E959*J959,2)</f>
        <v>0</v>
      </c>
      <c r="L959" s="190" t="s">
        <v>192</v>
      </c>
      <c r="M959" s="207" t="s">
        <v>193</v>
      </c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  <c r="AE959" s="165"/>
      <c r="AF959" s="165"/>
      <c r="AG959" s="165"/>
      <c r="AH959" s="165"/>
      <c r="AI959" s="165"/>
      <c r="AJ959" s="165"/>
      <c r="AK959" s="165"/>
      <c r="AL959" s="165"/>
      <c r="AM959" s="165"/>
      <c r="AN959" s="165"/>
      <c r="AO959" s="165"/>
      <c r="AP959" s="165"/>
      <c r="AQ959" s="165"/>
      <c r="AR959" s="165"/>
      <c r="AS959" s="165"/>
      <c r="AT959" s="165"/>
      <c r="AU959" s="165"/>
      <c r="AV959" s="165"/>
      <c r="AW959" s="165"/>
      <c r="AX959" s="165"/>
      <c r="AY959" s="165"/>
      <c r="AZ959" s="165"/>
      <c r="BA959" s="165"/>
      <c r="BB959" s="165"/>
      <c r="BC959" s="165"/>
      <c r="BD959" s="165"/>
      <c r="BE959" s="165"/>
      <c r="BF959" s="165"/>
      <c r="BG959" s="165"/>
      <c r="BH959" s="165"/>
    </row>
    <row r="960" spans="1:60" outlineLevel="1" x14ac:dyDescent="0.2">
      <c r="A960" s="204"/>
      <c r="B960" s="177"/>
      <c r="C960" s="201" t="s">
        <v>535</v>
      </c>
      <c r="D960" s="181"/>
      <c r="E960" s="185">
        <v>27.87</v>
      </c>
      <c r="F960" s="189"/>
      <c r="G960" s="189"/>
      <c r="H960" s="189"/>
      <c r="I960" s="189"/>
      <c r="J960" s="189"/>
      <c r="K960" s="189"/>
      <c r="L960" s="190"/>
      <c r="M960" s="207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  <c r="AE960" s="165" t="s">
        <v>233</v>
      </c>
      <c r="AF960" s="165" t="s">
        <v>234</v>
      </c>
      <c r="AG960" s="165"/>
      <c r="AH960" s="165"/>
      <c r="AI960" s="165"/>
      <c r="AJ960" s="165"/>
      <c r="AK960" s="165"/>
      <c r="AL960" s="165"/>
      <c r="AM960" s="165">
        <v>21</v>
      </c>
      <c r="AN960" s="165"/>
      <c r="AO960" s="165"/>
      <c r="AP960" s="165"/>
      <c r="AQ960" s="165"/>
      <c r="AR960" s="165"/>
      <c r="AS960" s="165"/>
      <c r="AT960" s="165"/>
      <c r="AU960" s="165"/>
      <c r="AV960" s="165"/>
      <c r="AW960" s="165"/>
      <c r="AX960" s="165"/>
      <c r="AY960" s="165"/>
      <c r="AZ960" s="165"/>
      <c r="BA960" s="165"/>
      <c r="BB960" s="165"/>
      <c r="BC960" s="165"/>
      <c r="BD960" s="165"/>
      <c r="BE960" s="165"/>
      <c r="BF960" s="165"/>
      <c r="BG960" s="165"/>
      <c r="BH960" s="165"/>
    </row>
    <row r="961" spans="1:60" outlineLevel="1" x14ac:dyDescent="0.2">
      <c r="A961" s="204"/>
      <c r="B961" s="177"/>
      <c r="C961" s="300"/>
      <c r="D961" s="301"/>
      <c r="E961" s="302"/>
      <c r="F961" s="303"/>
      <c r="G961" s="304"/>
      <c r="H961" s="189"/>
      <c r="I961" s="189"/>
      <c r="J961" s="189"/>
      <c r="K961" s="189"/>
      <c r="L961" s="190"/>
      <c r="M961" s="207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  <c r="AE961" s="165"/>
      <c r="AF961" s="165"/>
      <c r="AG961" s="165"/>
      <c r="AH961" s="165"/>
      <c r="AI961" s="165"/>
      <c r="AJ961" s="165"/>
      <c r="AK961" s="165"/>
      <c r="AL961" s="165"/>
      <c r="AM961" s="165"/>
      <c r="AN961" s="165"/>
      <c r="AO961" s="165"/>
      <c r="AP961" s="165"/>
      <c r="AQ961" s="165"/>
      <c r="AR961" s="165"/>
      <c r="AS961" s="165"/>
      <c r="AT961" s="165"/>
      <c r="AU961" s="165"/>
      <c r="AV961" s="165"/>
      <c r="AW961" s="165"/>
      <c r="AX961" s="165"/>
      <c r="AY961" s="165"/>
      <c r="AZ961" s="165"/>
      <c r="BA961" s="165"/>
      <c r="BB961" s="165"/>
      <c r="BC961" s="165"/>
      <c r="BD961" s="165"/>
      <c r="BE961" s="165"/>
      <c r="BF961" s="165"/>
      <c r="BG961" s="165"/>
      <c r="BH961" s="165"/>
    </row>
    <row r="962" spans="1:60" outlineLevel="1" x14ac:dyDescent="0.2">
      <c r="A962" s="205">
        <v>264</v>
      </c>
      <c r="B962" s="176" t="s">
        <v>534</v>
      </c>
      <c r="C962" s="242" t="s">
        <v>1784</v>
      </c>
      <c r="D962" s="180" t="s">
        <v>214</v>
      </c>
      <c r="E962" s="184">
        <v>0.36</v>
      </c>
      <c r="F962" s="191"/>
      <c r="G962" s="189">
        <f>ROUND(E962*F962,2)</f>
        <v>0</v>
      </c>
      <c r="H962" s="189">
        <v>0</v>
      </c>
      <c r="I962" s="189">
        <f>ROUND(E962*H962,2)</f>
        <v>0</v>
      </c>
      <c r="J962" s="189">
        <v>0</v>
      </c>
      <c r="K962" s="189">
        <f>ROUND(E962*J962,2)</f>
        <v>0</v>
      </c>
      <c r="L962" s="190" t="s">
        <v>192</v>
      </c>
      <c r="M962" s="207" t="s">
        <v>193</v>
      </c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  <c r="AE962" s="165" t="s">
        <v>233</v>
      </c>
      <c r="AF962" s="165" t="s">
        <v>302</v>
      </c>
      <c r="AG962" s="165"/>
      <c r="AH962" s="165"/>
      <c r="AI962" s="165"/>
      <c r="AJ962" s="165"/>
      <c r="AK962" s="165"/>
      <c r="AL962" s="165"/>
      <c r="AM962" s="165">
        <v>21</v>
      </c>
      <c r="AN962" s="165"/>
      <c r="AO962" s="165"/>
      <c r="AP962" s="165"/>
      <c r="AQ962" s="165"/>
      <c r="AR962" s="165"/>
      <c r="AS962" s="165"/>
      <c r="AT962" s="165"/>
      <c r="AU962" s="165"/>
      <c r="AV962" s="165"/>
      <c r="AW962" s="165"/>
      <c r="AX962" s="165"/>
      <c r="AY962" s="165"/>
      <c r="AZ962" s="165"/>
      <c r="BA962" s="165"/>
      <c r="BB962" s="165"/>
      <c r="BC962" s="165"/>
      <c r="BD962" s="165"/>
      <c r="BE962" s="165"/>
      <c r="BF962" s="165"/>
      <c r="BG962" s="165"/>
      <c r="BH962" s="165"/>
    </row>
    <row r="963" spans="1:60" outlineLevel="1" x14ac:dyDescent="0.2">
      <c r="A963" s="204"/>
      <c r="B963" s="177"/>
      <c r="C963" s="201" t="s">
        <v>536</v>
      </c>
      <c r="D963" s="181"/>
      <c r="E963" s="185">
        <v>0.36</v>
      </c>
      <c r="F963" s="189"/>
      <c r="G963" s="189"/>
      <c r="H963" s="189"/>
      <c r="I963" s="189"/>
      <c r="J963" s="189"/>
      <c r="K963" s="189"/>
      <c r="L963" s="190"/>
      <c r="M963" s="207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  <c r="AE963" s="165"/>
      <c r="AF963" s="165"/>
      <c r="AG963" s="165"/>
      <c r="AH963" s="165"/>
      <c r="AI963" s="165"/>
      <c r="AJ963" s="165"/>
      <c r="AK963" s="165"/>
      <c r="AL963" s="165"/>
      <c r="AM963" s="165"/>
      <c r="AN963" s="165"/>
      <c r="AO963" s="165"/>
      <c r="AP963" s="165"/>
      <c r="AQ963" s="165"/>
      <c r="AR963" s="165"/>
      <c r="AS963" s="165"/>
      <c r="AT963" s="165"/>
      <c r="AU963" s="165"/>
      <c r="AV963" s="165"/>
      <c r="AW963" s="165"/>
      <c r="AX963" s="165"/>
      <c r="AY963" s="165"/>
      <c r="AZ963" s="165"/>
      <c r="BA963" s="165"/>
      <c r="BB963" s="165"/>
      <c r="BC963" s="165"/>
      <c r="BD963" s="165"/>
      <c r="BE963" s="165"/>
      <c r="BF963" s="165"/>
      <c r="BG963" s="165"/>
      <c r="BH963" s="165"/>
    </row>
    <row r="964" spans="1:60" outlineLevel="1" x14ac:dyDescent="0.2">
      <c r="A964" s="204"/>
      <c r="B964" s="177"/>
      <c r="C964" s="300"/>
      <c r="D964" s="301"/>
      <c r="E964" s="302"/>
      <c r="F964" s="303"/>
      <c r="G964" s="304"/>
      <c r="H964" s="189"/>
      <c r="I964" s="189"/>
      <c r="J964" s="189"/>
      <c r="K964" s="189"/>
      <c r="L964" s="190"/>
      <c r="M964" s="207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  <c r="AE964" s="165" t="s">
        <v>233</v>
      </c>
      <c r="AF964" s="165" t="s">
        <v>302</v>
      </c>
      <c r="AG964" s="165"/>
      <c r="AH964" s="165"/>
      <c r="AI964" s="165"/>
      <c r="AJ964" s="165"/>
      <c r="AK964" s="165"/>
      <c r="AL964" s="165"/>
      <c r="AM964" s="165">
        <v>21</v>
      </c>
      <c r="AN964" s="165"/>
      <c r="AO964" s="165"/>
      <c r="AP964" s="165"/>
      <c r="AQ964" s="165"/>
      <c r="AR964" s="165"/>
      <c r="AS964" s="165"/>
      <c r="AT964" s="165"/>
      <c r="AU964" s="165"/>
      <c r="AV964" s="165"/>
      <c r="AW964" s="165"/>
      <c r="AX964" s="165"/>
      <c r="AY964" s="165"/>
      <c r="AZ964" s="165"/>
      <c r="BA964" s="165"/>
      <c r="BB964" s="165"/>
      <c r="BC964" s="165"/>
      <c r="BD964" s="165"/>
      <c r="BE964" s="165"/>
      <c r="BF964" s="165"/>
      <c r="BG964" s="165"/>
      <c r="BH964" s="165"/>
    </row>
    <row r="965" spans="1:60" outlineLevel="1" x14ac:dyDescent="0.2">
      <c r="A965" s="205">
        <v>265</v>
      </c>
      <c r="B965" s="176" t="s">
        <v>537</v>
      </c>
      <c r="C965" s="200" t="s">
        <v>538</v>
      </c>
      <c r="D965" s="180" t="s">
        <v>214</v>
      </c>
      <c r="E965" s="184">
        <v>103.89</v>
      </c>
      <c r="F965" s="191"/>
      <c r="G965" s="189">
        <f>ROUND(E965*F965,2)</f>
        <v>0</v>
      </c>
      <c r="H965" s="189">
        <v>0</v>
      </c>
      <c r="I965" s="189">
        <f>ROUND(E965*H965,2)</f>
        <v>0</v>
      </c>
      <c r="J965" s="189">
        <v>0</v>
      </c>
      <c r="K965" s="189">
        <f>ROUND(E965*J965,2)</f>
        <v>0</v>
      </c>
      <c r="L965" s="190"/>
      <c r="M965" s="207" t="s">
        <v>232</v>
      </c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  <c r="AE965" s="165"/>
      <c r="AF965" s="165"/>
      <c r="AG965" s="165"/>
      <c r="AH965" s="165"/>
      <c r="AI965" s="165"/>
      <c r="AJ965" s="165"/>
      <c r="AK965" s="165"/>
      <c r="AL965" s="165"/>
      <c r="AM965" s="165"/>
      <c r="AN965" s="165"/>
      <c r="AO965" s="165"/>
      <c r="AP965" s="165"/>
      <c r="AQ965" s="165"/>
      <c r="AR965" s="165"/>
      <c r="AS965" s="165"/>
      <c r="AT965" s="165"/>
      <c r="AU965" s="165"/>
      <c r="AV965" s="165"/>
      <c r="AW965" s="165"/>
      <c r="AX965" s="165"/>
      <c r="AY965" s="165"/>
      <c r="AZ965" s="165"/>
      <c r="BA965" s="165"/>
      <c r="BB965" s="165"/>
      <c r="BC965" s="165"/>
      <c r="BD965" s="165"/>
      <c r="BE965" s="165"/>
      <c r="BF965" s="165"/>
      <c r="BG965" s="165"/>
      <c r="BH965" s="165"/>
    </row>
    <row r="966" spans="1:60" outlineLevel="1" x14ac:dyDescent="0.2">
      <c r="A966" s="204"/>
      <c r="B966" s="177"/>
      <c r="C966" s="300"/>
      <c r="D966" s="301"/>
      <c r="E966" s="302"/>
      <c r="F966" s="303"/>
      <c r="G966" s="304"/>
      <c r="H966" s="189"/>
      <c r="I966" s="189"/>
      <c r="J966" s="189"/>
      <c r="K966" s="189"/>
      <c r="L966" s="190"/>
      <c r="M966" s="207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>
        <v>0</v>
      </c>
      <c r="AD966" s="165"/>
      <c r="AE966" s="165"/>
      <c r="AF966" s="165"/>
      <c r="AG966" s="165"/>
      <c r="AH966" s="165"/>
      <c r="AI966" s="165"/>
      <c r="AJ966" s="165"/>
      <c r="AK966" s="165"/>
      <c r="AL966" s="165"/>
      <c r="AM966" s="165"/>
      <c r="AN966" s="165"/>
      <c r="AO966" s="165"/>
      <c r="AP966" s="165"/>
      <c r="AQ966" s="165"/>
      <c r="AR966" s="165"/>
      <c r="AS966" s="165"/>
      <c r="AT966" s="165"/>
      <c r="AU966" s="165"/>
      <c r="AV966" s="165"/>
      <c r="AW966" s="165"/>
      <c r="AX966" s="165"/>
      <c r="AY966" s="165"/>
      <c r="AZ966" s="165"/>
      <c r="BA966" s="165"/>
      <c r="BB966" s="165"/>
      <c r="BC966" s="165"/>
      <c r="BD966" s="165"/>
      <c r="BE966" s="165"/>
      <c r="BF966" s="165"/>
      <c r="BG966" s="165"/>
      <c r="BH966" s="165"/>
    </row>
    <row r="967" spans="1:60" outlineLevel="1" x14ac:dyDescent="0.2">
      <c r="A967" s="205">
        <v>266</v>
      </c>
      <c r="B967" s="176" t="s">
        <v>537</v>
      </c>
      <c r="C967" s="200" t="s">
        <v>539</v>
      </c>
      <c r="D967" s="180" t="s">
        <v>214</v>
      </c>
      <c r="E967" s="184">
        <v>103.89</v>
      </c>
      <c r="F967" s="191"/>
      <c r="G967" s="189">
        <f>ROUND(E967*F967,2)</f>
        <v>0</v>
      </c>
      <c r="H967" s="189">
        <v>0</v>
      </c>
      <c r="I967" s="189">
        <f>ROUND(E967*H967,2)</f>
        <v>0</v>
      </c>
      <c r="J967" s="189">
        <v>0</v>
      </c>
      <c r="K967" s="189">
        <f>ROUND(E967*J967,2)</f>
        <v>0</v>
      </c>
      <c r="L967" s="190"/>
      <c r="M967" s="207" t="s">
        <v>232</v>
      </c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  <c r="AE967" s="165" t="s">
        <v>194</v>
      </c>
      <c r="AF967" s="165"/>
      <c r="AG967" s="165"/>
      <c r="AH967" s="165"/>
      <c r="AI967" s="165"/>
      <c r="AJ967" s="165"/>
      <c r="AK967" s="165"/>
      <c r="AL967" s="165"/>
      <c r="AM967" s="165">
        <v>21</v>
      </c>
      <c r="AN967" s="165"/>
      <c r="AO967" s="165"/>
      <c r="AP967" s="165"/>
      <c r="AQ967" s="165"/>
      <c r="AR967" s="165"/>
      <c r="AS967" s="165"/>
      <c r="AT967" s="165"/>
      <c r="AU967" s="165"/>
      <c r="AV967" s="165"/>
      <c r="AW967" s="165"/>
      <c r="AX967" s="165"/>
      <c r="AY967" s="165"/>
      <c r="AZ967" s="165"/>
      <c r="BA967" s="165"/>
      <c r="BB967" s="165"/>
      <c r="BC967" s="165"/>
      <c r="BD967" s="165"/>
      <c r="BE967" s="165"/>
      <c r="BF967" s="165"/>
      <c r="BG967" s="165"/>
      <c r="BH967" s="165"/>
    </row>
    <row r="968" spans="1:60" outlineLevel="1" x14ac:dyDescent="0.2">
      <c r="A968" s="204"/>
      <c r="B968" s="177"/>
      <c r="C968" s="300"/>
      <c r="D968" s="301"/>
      <c r="E968" s="302"/>
      <c r="F968" s="303"/>
      <c r="G968" s="304"/>
      <c r="H968" s="189"/>
      <c r="I968" s="189"/>
      <c r="J968" s="189"/>
      <c r="K968" s="189"/>
      <c r="L968" s="190"/>
      <c r="M968" s="207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  <c r="AE968" s="165"/>
      <c r="AF968" s="165"/>
      <c r="AG968" s="165"/>
      <c r="AH968" s="165"/>
      <c r="AI968" s="165"/>
      <c r="AJ968" s="165"/>
      <c r="AK968" s="165"/>
      <c r="AL968" s="165"/>
      <c r="AM968" s="165"/>
      <c r="AN968" s="165"/>
      <c r="AO968" s="165"/>
      <c r="AP968" s="165"/>
      <c r="AQ968" s="165"/>
      <c r="AR968" s="165"/>
      <c r="AS968" s="165"/>
      <c r="AT968" s="165"/>
      <c r="AU968" s="165"/>
      <c r="AV968" s="165"/>
      <c r="AW968" s="165"/>
      <c r="AX968" s="165"/>
      <c r="AY968" s="165"/>
      <c r="AZ968" s="165"/>
      <c r="BA968" s="165"/>
      <c r="BB968" s="165"/>
      <c r="BC968" s="165"/>
      <c r="BD968" s="165"/>
      <c r="BE968" s="165"/>
      <c r="BF968" s="165"/>
      <c r="BG968" s="165"/>
      <c r="BH968" s="165"/>
    </row>
    <row r="969" spans="1:60" outlineLevel="1" x14ac:dyDescent="0.2">
      <c r="A969" s="205">
        <v>267</v>
      </c>
      <c r="B969" s="176" t="s">
        <v>537</v>
      </c>
      <c r="C969" s="200" t="s">
        <v>540</v>
      </c>
      <c r="D969" s="180" t="s">
        <v>214</v>
      </c>
      <c r="E969" s="184">
        <v>103.89</v>
      </c>
      <c r="F969" s="191"/>
      <c r="G969" s="189">
        <f>ROUND(E969*F969,2)</f>
        <v>0</v>
      </c>
      <c r="H969" s="189">
        <v>0</v>
      </c>
      <c r="I969" s="189">
        <f>ROUND(E969*H969,2)</f>
        <v>0</v>
      </c>
      <c r="J969" s="189">
        <v>0</v>
      </c>
      <c r="K969" s="189">
        <f>ROUND(E969*J969,2)</f>
        <v>0</v>
      </c>
      <c r="L969" s="190"/>
      <c r="M969" s="207" t="s">
        <v>232</v>
      </c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  <c r="AE969" s="165"/>
      <c r="AF969" s="165"/>
      <c r="AG969" s="165"/>
      <c r="AH969" s="165"/>
      <c r="AI969" s="165"/>
      <c r="AJ969" s="165"/>
      <c r="AK969" s="165"/>
      <c r="AL969" s="165"/>
      <c r="AM969" s="165"/>
      <c r="AN969" s="165"/>
      <c r="AO969" s="165"/>
      <c r="AP969" s="165"/>
      <c r="AQ969" s="165"/>
      <c r="AR969" s="165"/>
      <c r="AS969" s="165"/>
      <c r="AT969" s="165"/>
      <c r="AU969" s="165"/>
      <c r="AV969" s="165"/>
      <c r="AW969" s="165"/>
      <c r="AX969" s="165"/>
      <c r="AY969" s="165"/>
      <c r="AZ969" s="165"/>
      <c r="BA969" s="165"/>
      <c r="BB969" s="165"/>
      <c r="BC969" s="165"/>
      <c r="BD969" s="165"/>
      <c r="BE969" s="165"/>
      <c r="BF969" s="165"/>
      <c r="BG969" s="165"/>
      <c r="BH969" s="165"/>
    </row>
    <row r="970" spans="1:60" outlineLevel="1" x14ac:dyDescent="0.2">
      <c r="A970" s="204"/>
      <c r="B970" s="177"/>
      <c r="C970" s="300"/>
      <c r="D970" s="301"/>
      <c r="E970" s="302"/>
      <c r="F970" s="303"/>
      <c r="G970" s="304"/>
      <c r="H970" s="189"/>
      <c r="I970" s="189"/>
      <c r="J970" s="189"/>
      <c r="K970" s="189"/>
      <c r="L970" s="190"/>
      <c r="M970" s="207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  <c r="AE970" s="165" t="s">
        <v>233</v>
      </c>
      <c r="AF970" s="165" t="s">
        <v>341</v>
      </c>
      <c r="AG970" s="165"/>
      <c r="AH970" s="165"/>
      <c r="AI970" s="165"/>
      <c r="AJ970" s="165"/>
      <c r="AK970" s="165"/>
      <c r="AL970" s="165"/>
      <c r="AM970" s="165">
        <v>21</v>
      </c>
      <c r="AN970" s="165"/>
      <c r="AO970" s="165"/>
      <c r="AP970" s="165"/>
      <c r="AQ970" s="165"/>
      <c r="AR970" s="165"/>
      <c r="AS970" s="165"/>
      <c r="AT970" s="165"/>
      <c r="AU970" s="165"/>
      <c r="AV970" s="165"/>
      <c r="AW970" s="165"/>
      <c r="AX970" s="165"/>
      <c r="AY970" s="165"/>
      <c r="AZ970" s="165"/>
      <c r="BA970" s="165"/>
      <c r="BB970" s="165"/>
      <c r="BC970" s="165"/>
      <c r="BD970" s="165"/>
      <c r="BE970" s="165"/>
      <c r="BF970" s="165"/>
      <c r="BG970" s="165"/>
      <c r="BH970" s="165"/>
    </row>
    <row r="971" spans="1:60" outlineLevel="1" x14ac:dyDescent="0.2">
      <c r="A971" s="204"/>
      <c r="B971" s="305" t="s">
        <v>541</v>
      </c>
      <c r="C971" s="306"/>
      <c r="D971" s="307"/>
      <c r="E971" s="308"/>
      <c r="F971" s="309"/>
      <c r="G971" s="310"/>
      <c r="H971" s="189"/>
      <c r="I971" s="189"/>
      <c r="J971" s="189"/>
      <c r="K971" s="189"/>
      <c r="L971" s="190"/>
      <c r="M971" s="207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  <c r="AE971" s="165"/>
      <c r="AF971" s="165"/>
      <c r="AG971" s="165"/>
      <c r="AH971" s="165"/>
      <c r="AI971" s="165"/>
      <c r="AJ971" s="165"/>
      <c r="AK971" s="165"/>
      <c r="AL971" s="165"/>
      <c r="AM971" s="165"/>
      <c r="AN971" s="165"/>
      <c r="AO971" s="165"/>
      <c r="AP971" s="165"/>
      <c r="AQ971" s="165"/>
      <c r="AR971" s="165"/>
      <c r="AS971" s="165"/>
      <c r="AT971" s="165"/>
      <c r="AU971" s="165"/>
      <c r="AV971" s="165"/>
      <c r="AW971" s="165"/>
      <c r="AX971" s="165"/>
      <c r="AY971" s="165"/>
      <c r="AZ971" s="165"/>
      <c r="BA971" s="165"/>
      <c r="BB971" s="165"/>
      <c r="BC971" s="165"/>
      <c r="BD971" s="165"/>
      <c r="BE971" s="165"/>
      <c r="BF971" s="165"/>
      <c r="BG971" s="165"/>
      <c r="BH971" s="165"/>
    </row>
    <row r="972" spans="1:60" outlineLevel="1" x14ac:dyDescent="0.2">
      <c r="A972" s="205">
        <v>268</v>
      </c>
      <c r="B972" s="176" t="s">
        <v>542</v>
      </c>
      <c r="C972" s="242" t="s">
        <v>1785</v>
      </c>
      <c r="D972" s="180" t="s">
        <v>543</v>
      </c>
      <c r="E972" s="184">
        <v>330</v>
      </c>
      <c r="F972" s="191"/>
      <c r="G972" s="189">
        <f>ROUND(E972*F972,2)</f>
        <v>0</v>
      </c>
      <c r="H972" s="189">
        <v>6.0000000000000002E-5</v>
      </c>
      <c r="I972" s="189">
        <f>ROUND(E972*H972,2)</f>
        <v>0.02</v>
      </c>
      <c r="J972" s="189">
        <v>0</v>
      </c>
      <c r="K972" s="189">
        <f>ROUND(E972*J972,2)</f>
        <v>0</v>
      </c>
      <c r="L972" s="190" t="s">
        <v>487</v>
      </c>
      <c r="M972" s="207" t="s">
        <v>193</v>
      </c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  <c r="AE972" s="165" t="s">
        <v>233</v>
      </c>
      <c r="AF972" s="165" t="s">
        <v>404</v>
      </c>
      <c r="AG972" s="165"/>
      <c r="AH972" s="165"/>
      <c r="AI972" s="165"/>
      <c r="AJ972" s="165"/>
      <c r="AK972" s="165"/>
      <c r="AL972" s="165"/>
      <c r="AM972" s="165">
        <v>21</v>
      </c>
      <c r="AN972" s="165"/>
      <c r="AO972" s="165"/>
      <c r="AP972" s="165"/>
      <c r="AQ972" s="165"/>
      <c r="AR972" s="165"/>
      <c r="AS972" s="165"/>
      <c r="AT972" s="165"/>
      <c r="AU972" s="165"/>
      <c r="AV972" s="165"/>
      <c r="AW972" s="165"/>
      <c r="AX972" s="165"/>
      <c r="AY972" s="165"/>
      <c r="AZ972" s="165"/>
      <c r="BA972" s="165"/>
      <c r="BB972" s="165"/>
      <c r="BC972" s="165"/>
      <c r="BD972" s="165"/>
      <c r="BE972" s="165"/>
      <c r="BF972" s="165"/>
      <c r="BG972" s="165"/>
      <c r="BH972" s="165"/>
    </row>
    <row r="973" spans="1:60" outlineLevel="1" x14ac:dyDescent="0.2">
      <c r="A973" s="204"/>
      <c r="B973" s="177"/>
      <c r="C973" s="201" t="s">
        <v>544</v>
      </c>
      <c r="D973" s="181"/>
      <c r="E973" s="185">
        <v>330</v>
      </c>
      <c r="F973" s="189"/>
      <c r="G973" s="189"/>
      <c r="H973" s="189"/>
      <c r="I973" s="189"/>
      <c r="J973" s="189"/>
      <c r="K973" s="189"/>
      <c r="L973" s="190"/>
      <c r="M973" s="207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  <c r="AE973" s="165"/>
      <c r="AF973" s="165"/>
      <c r="AG973" s="165"/>
      <c r="AH973" s="165"/>
      <c r="AI973" s="165"/>
      <c r="AJ973" s="165"/>
      <c r="AK973" s="165"/>
      <c r="AL973" s="165"/>
      <c r="AM973" s="165"/>
      <c r="AN973" s="165"/>
      <c r="AO973" s="165"/>
      <c r="AP973" s="165"/>
      <c r="AQ973" s="165"/>
      <c r="AR973" s="165"/>
      <c r="AS973" s="165"/>
      <c r="AT973" s="165"/>
      <c r="AU973" s="165"/>
      <c r="AV973" s="165"/>
      <c r="AW973" s="165"/>
      <c r="AX973" s="165"/>
      <c r="AY973" s="165"/>
      <c r="AZ973" s="165"/>
      <c r="BA973" s="165"/>
      <c r="BB973" s="165"/>
      <c r="BC973" s="165"/>
      <c r="BD973" s="165"/>
      <c r="BE973" s="165"/>
      <c r="BF973" s="165"/>
      <c r="BG973" s="165"/>
      <c r="BH973" s="165"/>
    </row>
    <row r="974" spans="1:60" outlineLevel="1" x14ac:dyDescent="0.2">
      <c r="A974" s="204"/>
      <c r="B974" s="177"/>
      <c r="C974" s="300"/>
      <c r="D974" s="301"/>
      <c r="E974" s="302"/>
      <c r="F974" s="303"/>
      <c r="G974" s="304"/>
      <c r="H974" s="189"/>
      <c r="I974" s="189"/>
      <c r="J974" s="189"/>
      <c r="K974" s="189"/>
      <c r="L974" s="190"/>
      <c r="M974" s="207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  <c r="AE974" s="165" t="s">
        <v>233</v>
      </c>
      <c r="AF974" s="165" t="s">
        <v>234</v>
      </c>
      <c r="AG974" s="165"/>
      <c r="AH974" s="165"/>
      <c r="AI974" s="165"/>
      <c r="AJ974" s="165"/>
      <c r="AK974" s="165"/>
      <c r="AL974" s="165"/>
      <c r="AM974" s="165">
        <v>21</v>
      </c>
      <c r="AN974" s="165"/>
      <c r="AO974" s="165"/>
      <c r="AP974" s="165"/>
      <c r="AQ974" s="165"/>
      <c r="AR974" s="165"/>
      <c r="AS974" s="165"/>
      <c r="AT974" s="165"/>
      <c r="AU974" s="165"/>
      <c r="AV974" s="165"/>
      <c r="AW974" s="165"/>
      <c r="AX974" s="165"/>
      <c r="AY974" s="165"/>
      <c r="AZ974" s="165"/>
      <c r="BA974" s="165"/>
      <c r="BB974" s="165"/>
      <c r="BC974" s="165"/>
      <c r="BD974" s="165"/>
      <c r="BE974" s="165"/>
      <c r="BF974" s="165"/>
      <c r="BG974" s="165"/>
      <c r="BH974" s="165"/>
    </row>
    <row r="975" spans="1:60" outlineLevel="1" x14ac:dyDescent="0.2">
      <c r="A975" s="205">
        <v>269</v>
      </c>
      <c r="B975" s="176" t="s">
        <v>545</v>
      </c>
      <c r="C975" s="242" t="s">
        <v>546</v>
      </c>
      <c r="D975" s="180" t="s">
        <v>496</v>
      </c>
      <c r="E975" s="184">
        <v>1</v>
      </c>
      <c r="F975" s="191"/>
      <c r="G975" s="189">
        <f>ROUND(E975*F975,2)</f>
        <v>0</v>
      </c>
      <c r="H975" s="189">
        <v>0</v>
      </c>
      <c r="I975" s="189">
        <f>ROUND(E975*H975,2)</f>
        <v>0</v>
      </c>
      <c r="J975" s="189">
        <v>0</v>
      </c>
      <c r="K975" s="189">
        <f>ROUND(E975*J975,2)</f>
        <v>0</v>
      </c>
      <c r="L975" s="190"/>
      <c r="M975" s="207" t="s">
        <v>232</v>
      </c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5"/>
      <c r="AH975" s="165"/>
      <c r="AI975" s="165"/>
      <c r="AJ975" s="165"/>
      <c r="AK975" s="165"/>
      <c r="AL975" s="165"/>
      <c r="AM975" s="165"/>
      <c r="AN975" s="165"/>
      <c r="AO975" s="165"/>
      <c r="AP975" s="165"/>
      <c r="AQ975" s="165"/>
      <c r="AR975" s="165"/>
      <c r="AS975" s="165"/>
      <c r="AT975" s="165"/>
      <c r="AU975" s="165"/>
      <c r="AV975" s="165"/>
      <c r="AW975" s="165"/>
      <c r="AX975" s="165"/>
      <c r="AY975" s="165"/>
      <c r="AZ975" s="165"/>
      <c r="BA975" s="165"/>
      <c r="BB975" s="165"/>
      <c r="BC975" s="165"/>
      <c r="BD975" s="165"/>
      <c r="BE975" s="165"/>
      <c r="BF975" s="165"/>
      <c r="BG975" s="165"/>
      <c r="BH975" s="165"/>
    </row>
    <row r="976" spans="1:60" outlineLevel="1" x14ac:dyDescent="0.2">
      <c r="A976" s="204"/>
      <c r="B976" s="177"/>
      <c r="C976" s="300"/>
      <c r="D976" s="301"/>
      <c r="E976" s="302"/>
      <c r="F976" s="303"/>
      <c r="G976" s="304"/>
      <c r="H976" s="189"/>
      <c r="I976" s="189"/>
      <c r="J976" s="189"/>
      <c r="K976" s="189"/>
      <c r="L976" s="190"/>
      <c r="M976" s="207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  <c r="AE976" s="165" t="s">
        <v>233</v>
      </c>
      <c r="AF976" s="165" t="s">
        <v>234</v>
      </c>
      <c r="AG976" s="165"/>
      <c r="AH976" s="165"/>
      <c r="AI976" s="165"/>
      <c r="AJ976" s="165"/>
      <c r="AK976" s="165"/>
      <c r="AL976" s="165"/>
      <c r="AM976" s="165">
        <v>21</v>
      </c>
      <c r="AN976" s="165"/>
      <c r="AO976" s="165"/>
      <c r="AP976" s="165"/>
      <c r="AQ976" s="165"/>
      <c r="AR976" s="165"/>
      <c r="AS976" s="165"/>
      <c r="AT976" s="165"/>
      <c r="AU976" s="165"/>
      <c r="AV976" s="165"/>
      <c r="AW976" s="165"/>
      <c r="AX976" s="165"/>
      <c r="AY976" s="165"/>
      <c r="AZ976" s="165"/>
      <c r="BA976" s="165"/>
      <c r="BB976" s="165"/>
      <c r="BC976" s="165"/>
      <c r="BD976" s="165"/>
      <c r="BE976" s="165"/>
      <c r="BF976" s="165"/>
      <c r="BG976" s="165"/>
      <c r="BH976" s="165"/>
    </row>
    <row r="977" spans="1:60" outlineLevel="1" x14ac:dyDescent="0.2">
      <c r="A977" s="205">
        <v>270</v>
      </c>
      <c r="B977" s="176" t="s">
        <v>545</v>
      </c>
      <c r="C977" s="200" t="s">
        <v>547</v>
      </c>
      <c r="D977" s="180" t="s">
        <v>496</v>
      </c>
      <c r="E977" s="184">
        <v>1</v>
      </c>
      <c r="F977" s="191"/>
      <c r="G977" s="189">
        <f>ROUND(E977*F977,2)</f>
        <v>0</v>
      </c>
      <c r="H977" s="189">
        <v>0</v>
      </c>
      <c r="I977" s="189">
        <f>ROUND(E977*H977,2)</f>
        <v>0</v>
      </c>
      <c r="J977" s="189">
        <v>0</v>
      </c>
      <c r="K977" s="189">
        <f>ROUND(E977*J977,2)</f>
        <v>0</v>
      </c>
      <c r="L977" s="190"/>
      <c r="M977" s="207" t="s">
        <v>232</v>
      </c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  <c r="AE977" s="165"/>
      <c r="AF977" s="165"/>
      <c r="AG977" s="165"/>
      <c r="AH977" s="165"/>
      <c r="AI977" s="165"/>
      <c r="AJ977" s="165"/>
      <c r="AK977" s="165"/>
      <c r="AL977" s="165"/>
      <c r="AM977" s="165"/>
      <c r="AN977" s="165"/>
      <c r="AO977" s="165"/>
      <c r="AP977" s="165"/>
      <c r="AQ977" s="165"/>
      <c r="AR977" s="165"/>
      <c r="AS977" s="165"/>
      <c r="AT977" s="165"/>
      <c r="AU977" s="165"/>
      <c r="AV977" s="165"/>
      <c r="AW977" s="165"/>
      <c r="AX977" s="165"/>
      <c r="AY977" s="165"/>
      <c r="AZ977" s="165"/>
      <c r="BA977" s="165"/>
      <c r="BB977" s="165"/>
      <c r="BC977" s="165"/>
      <c r="BD977" s="165"/>
      <c r="BE977" s="165"/>
      <c r="BF977" s="165"/>
      <c r="BG977" s="165"/>
      <c r="BH977" s="165"/>
    </row>
    <row r="978" spans="1:60" outlineLevel="1" x14ac:dyDescent="0.2">
      <c r="A978" s="204"/>
      <c r="B978" s="177"/>
      <c r="C978" s="300"/>
      <c r="D978" s="301"/>
      <c r="E978" s="302"/>
      <c r="F978" s="303"/>
      <c r="G978" s="304"/>
      <c r="H978" s="189"/>
      <c r="I978" s="189"/>
      <c r="J978" s="189"/>
      <c r="K978" s="189"/>
      <c r="L978" s="190"/>
      <c r="M978" s="207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>
        <v>0</v>
      </c>
      <c r="AD978" s="165"/>
      <c r="AE978" s="165"/>
      <c r="AF978" s="165"/>
      <c r="AG978" s="165"/>
      <c r="AH978" s="165"/>
      <c r="AI978" s="165"/>
      <c r="AJ978" s="165"/>
      <c r="AK978" s="165"/>
      <c r="AL978" s="165"/>
      <c r="AM978" s="165"/>
      <c r="AN978" s="165"/>
      <c r="AO978" s="165"/>
      <c r="AP978" s="165"/>
      <c r="AQ978" s="165"/>
      <c r="AR978" s="165"/>
      <c r="AS978" s="165"/>
      <c r="AT978" s="165"/>
      <c r="AU978" s="165"/>
      <c r="AV978" s="165"/>
      <c r="AW978" s="165"/>
      <c r="AX978" s="165"/>
      <c r="AY978" s="165"/>
      <c r="AZ978" s="165"/>
      <c r="BA978" s="165"/>
      <c r="BB978" s="165"/>
      <c r="BC978" s="165"/>
      <c r="BD978" s="165"/>
      <c r="BE978" s="165"/>
      <c r="BF978" s="165"/>
      <c r="BG978" s="165"/>
      <c r="BH978" s="165"/>
    </row>
    <row r="979" spans="1:60" ht="22.5" outlineLevel="1" x14ac:dyDescent="0.2">
      <c r="A979" s="205">
        <v>271</v>
      </c>
      <c r="B979" s="176" t="s">
        <v>545</v>
      </c>
      <c r="C979" s="200" t="s">
        <v>548</v>
      </c>
      <c r="D979" s="180" t="s">
        <v>496</v>
      </c>
      <c r="E979" s="184">
        <v>1</v>
      </c>
      <c r="F979" s="191"/>
      <c r="G979" s="189">
        <f>ROUND(E979*F979,2)</f>
        <v>0</v>
      </c>
      <c r="H979" s="189">
        <v>0</v>
      </c>
      <c r="I979" s="189">
        <f>ROUND(E979*H979,2)</f>
        <v>0</v>
      </c>
      <c r="J979" s="189">
        <v>0</v>
      </c>
      <c r="K979" s="189">
        <f>ROUND(E979*J979,2)</f>
        <v>0</v>
      </c>
      <c r="L979" s="190"/>
      <c r="M979" s="207" t="s">
        <v>232</v>
      </c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  <c r="AE979" s="165" t="s">
        <v>194</v>
      </c>
      <c r="AF979" s="165"/>
      <c r="AG979" s="165"/>
      <c r="AH979" s="165"/>
      <c r="AI979" s="165"/>
      <c r="AJ979" s="165"/>
      <c r="AK979" s="165"/>
      <c r="AL979" s="165"/>
      <c r="AM979" s="165">
        <v>21</v>
      </c>
      <c r="AN979" s="165"/>
      <c r="AO979" s="165"/>
      <c r="AP979" s="165"/>
      <c r="AQ979" s="165"/>
      <c r="AR979" s="165"/>
      <c r="AS979" s="165"/>
      <c r="AT979" s="165"/>
      <c r="AU979" s="165"/>
      <c r="AV979" s="165"/>
      <c r="AW979" s="165"/>
      <c r="AX979" s="165"/>
      <c r="AY979" s="165"/>
      <c r="AZ979" s="165"/>
      <c r="BA979" s="165"/>
      <c r="BB979" s="165"/>
      <c r="BC979" s="165"/>
      <c r="BD979" s="165"/>
      <c r="BE979" s="165"/>
      <c r="BF979" s="165"/>
      <c r="BG979" s="165"/>
      <c r="BH979" s="165"/>
    </row>
    <row r="980" spans="1:60" outlineLevel="1" x14ac:dyDescent="0.2">
      <c r="A980" s="204"/>
      <c r="B980" s="177"/>
      <c r="C980" s="300"/>
      <c r="D980" s="301"/>
      <c r="E980" s="302"/>
      <c r="F980" s="303"/>
      <c r="G980" s="304"/>
      <c r="H980" s="189"/>
      <c r="I980" s="189"/>
      <c r="J980" s="189"/>
      <c r="K980" s="189"/>
      <c r="L980" s="190"/>
      <c r="M980" s="207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  <c r="AE980" s="165"/>
      <c r="AF980" s="165"/>
      <c r="AG980" s="165"/>
      <c r="AH980" s="165"/>
      <c r="AI980" s="165"/>
      <c r="AJ980" s="165"/>
      <c r="AK980" s="165"/>
      <c r="AL980" s="165"/>
      <c r="AM980" s="165"/>
      <c r="AN980" s="165"/>
      <c r="AO980" s="165"/>
      <c r="AP980" s="165"/>
      <c r="AQ980" s="165"/>
      <c r="AR980" s="165"/>
      <c r="AS980" s="165"/>
      <c r="AT980" s="165"/>
      <c r="AU980" s="165"/>
      <c r="AV980" s="165"/>
      <c r="AW980" s="165"/>
      <c r="AX980" s="165"/>
      <c r="AY980" s="165"/>
      <c r="AZ980" s="165"/>
      <c r="BA980" s="165"/>
      <c r="BB980" s="165"/>
      <c r="BC980" s="165"/>
      <c r="BD980" s="165"/>
      <c r="BE980" s="165"/>
      <c r="BF980" s="165"/>
      <c r="BG980" s="165"/>
      <c r="BH980" s="165"/>
    </row>
    <row r="981" spans="1:60" outlineLevel="1" x14ac:dyDescent="0.2">
      <c r="A981" s="205">
        <v>272</v>
      </c>
      <c r="B981" s="176" t="s">
        <v>549</v>
      </c>
      <c r="C981" s="200" t="s">
        <v>550</v>
      </c>
      <c r="D981" s="180" t="s">
        <v>551</v>
      </c>
      <c r="E981" s="184">
        <v>100</v>
      </c>
      <c r="F981" s="191"/>
      <c r="G981" s="189">
        <f>ROUND(E981*F981,2)</f>
        <v>0</v>
      </c>
      <c r="H981" s="189">
        <v>0</v>
      </c>
      <c r="I981" s="189">
        <f>ROUND(E981*H981,2)</f>
        <v>0</v>
      </c>
      <c r="J981" s="189">
        <v>0</v>
      </c>
      <c r="K981" s="189">
        <f>ROUND(E981*J981,2)</f>
        <v>0</v>
      </c>
      <c r="L981" s="190"/>
      <c r="M981" s="207" t="s">
        <v>232</v>
      </c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  <c r="AE981" s="165"/>
      <c r="AF981" s="165"/>
      <c r="AG981" s="165"/>
      <c r="AH981" s="165"/>
      <c r="AI981" s="165"/>
      <c r="AJ981" s="165"/>
      <c r="AK981" s="165"/>
      <c r="AL981" s="165"/>
      <c r="AM981" s="165"/>
      <c r="AN981" s="165"/>
      <c r="AO981" s="165"/>
      <c r="AP981" s="165"/>
      <c r="AQ981" s="165"/>
      <c r="AR981" s="165"/>
      <c r="AS981" s="165"/>
      <c r="AT981" s="165"/>
      <c r="AU981" s="165"/>
      <c r="AV981" s="165"/>
      <c r="AW981" s="165"/>
      <c r="AX981" s="165"/>
      <c r="AY981" s="165"/>
      <c r="AZ981" s="165"/>
      <c r="BA981" s="165"/>
      <c r="BB981" s="165"/>
      <c r="BC981" s="165"/>
      <c r="BD981" s="165"/>
      <c r="BE981" s="165"/>
      <c r="BF981" s="165"/>
      <c r="BG981" s="165"/>
      <c r="BH981" s="165"/>
    </row>
    <row r="982" spans="1:60" outlineLevel="1" x14ac:dyDescent="0.2">
      <c r="A982" s="204"/>
      <c r="B982" s="177"/>
      <c r="C982" s="300"/>
      <c r="D982" s="301"/>
      <c r="E982" s="302"/>
      <c r="F982" s="303"/>
      <c r="G982" s="304"/>
      <c r="H982" s="189"/>
      <c r="I982" s="189"/>
      <c r="J982" s="189"/>
      <c r="K982" s="189"/>
      <c r="L982" s="190"/>
      <c r="M982" s="207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  <c r="AE982" s="165" t="s">
        <v>194</v>
      </c>
      <c r="AF982" s="165"/>
      <c r="AG982" s="165"/>
      <c r="AH982" s="165"/>
      <c r="AI982" s="165"/>
      <c r="AJ982" s="165"/>
      <c r="AK982" s="165"/>
      <c r="AL982" s="165"/>
      <c r="AM982" s="165">
        <v>21</v>
      </c>
      <c r="AN982" s="165"/>
      <c r="AO982" s="165"/>
      <c r="AP982" s="165"/>
      <c r="AQ982" s="165"/>
      <c r="AR982" s="165"/>
      <c r="AS982" s="165"/>
      <c r="AT982" s="165"/>
      <c r="AU982" s="165"/>
      <c r="AV982" s="165"/>
      <c r="AW982" s="165"/>
      <c r="AX982" s="165"/>
      <c r="AY982" s="165"/>
      <c r="AZ982" s="165"/>
      <c r="BA982" s="165"/>
      <c r="BB982" s="165"/>
      <c r="BC982" s="165"/>
      <c r="BD982" s="165"/>
      <c r="BE982" s="165"/>
      <c r="BF982" s="165"/>
      <c r="BG982" s="165"/>
      <c r="BH982" s="165"/>
    </row>
    <row r="983" spans="1:60" outlineLevel="1" x14ac:dyDescent="0.2">
      <c r="A983" s="204"/>
      <c r="B983" s="305" t="s">
        <v>552</v>
      </c>
      <c r="C983" s="306"/>
      <c r="D983" s="307"/>
      <c r="E983" s="308"/>
      <c r="F983" s="309"/>
      <c r="G983" s="310"/>
      <c r="H983" s="189"/>
      <c r="I983" s="189"/>
      <c r="J983" s="189"/>
      <c r="K983" s="189"/>
      <c r="L983" s="190"/>
      <c r="M983" s="207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  <c r="AE983" s="165"/>
      <c r="AF983" s="165"/>
      <c r="AG983" s="165"/>
      <c r="AH983" s="165"/>
      <c r="AI983" s="165"/>
      <c r="AJ983" s="165"/>
      <c r="AK983" s="165"/>
      <c r="AL983" s="165"/>
      <c r="AM983" s="165"/>
      <c r="AN983" s="165"/>
      <c r="AO983" s="165"/>
      <c r="AP983" s="165"/>
      <c r="AQ983" s="165"/>
      <c r="AR983" s="165"/>
      <c r="AS983" s="165"/>
      <c r="AT983" s="165"/>
      <c r="AU983" s="165"/>
      <c r="AV983" s="165"/>
      <c r="AW983" s="165"/>
      <c r="AX983" s="165"/>
      <c r="AY983" s="165"/>
      <c r="AZ983" s="165"/>
      <c r="BA983" s="165"/>
      <c r="BB983" s="165"/>
      <c r="BC983" s="165"/>
      <c r="BD983" s="165"/>
      <c r="BE983" s="165"/>
      <c r="BF983" s="165"/>
      <c r="BG983" s="165"/>
      <c r="BH983" s="165"/>
    </row>
    <row r="984" spans="1:60" x14ac:dyDescent="0.2">
      <c r="A984" s="205">
        <v>273</v>
      </c>
      <c r="B984" s="176" t="s">
        <v>553</v>
      </c>
      <c r="C984" s="242" t="s">
        <v>1786</v>
      </c>
      <c r="D984" s="180" t="s">
        <v>243</v>
      </c>
      <c r="E984" s="184">
        <v>624.86400000000003</v>
      </c>
      <c r="F984" s="191"/>
      <c r="G984" s="189">
        <f>ROUND(E984*F984,2)</f>
        <v>0</v>
      </c>
      <c r="H984" s="189">
        <v>0</v>
      </c>
      <c r="I984" s="189">
        <f>ROUND(E984*H984,2)</f>
        <v>0</v>
      </c>
      <c r="J984" s="189">
        <v>0</v>
      </c>
      <c r="K984" s="189">
        <f>ROUND(E984*J984,2)</f>
        <v>0</v>
      </c>
      <c r="L984" s="190" t="s">
        <v>554</v>
      </c>
      <c r="M984" s="207" t="s">
        <v>193</v>
      </c>
      <c r="AE984" t="s">
        <v>188</v>
      </c>
    </row>
    <row r="985" spans="1:60" outlineLevel="1" x14ac:dyDescent="0.2">
      <c r="A985" s="204"/>
      <c r="B985" s="177"/>
      <c r="C985" s="201" t="s">
        <v>555</v>
      </c>
      <c r="D985" s="181"/>
      <c r="E985" s="185">
        <v>624.86</v>
      </c>
      <c r="F985" s="189"/>
      <c r="G985" s="189"/>
      <c r="H985" s="189"/>
      <c r="I985" s="189"/>
      <c r="J985" s="189"/>
      <c r="K985" s="189"/>
      <c r="L985" s="190"/>
      <c r="M985" s="207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>
        <v>0</v>
      </c>
      <c r="AD985" s="165"/>
      <c r="AE985" s="165"/>
      <c r="AF985" s="165"/>
      <c r="AG985" s="165"/>
      <c r="AH985" s="165"/>
      <c r="AI985" s="165"/>
      <c r="AJ985" s="165"/>
      <c r="AK985" s="165"/>
      <c r="AL985" s="165"/>
      <c r="AM985" s="165"/>
      <c r="AN985" s="165"/>
      <c r="AO985" s="165"/>
      <c r="AP985" s="165"/>
      <c r="AQ985" s="165"/>
      <c r="AR985" s="165"/>
      <c r="AS985" s="165"/>
      <c r="AT985" s="165"/>
      <c r="AU985" s="165"/>
      <c r="AV985" s="165"/>
      <c r="AW985" s="165"/>
      <c r="AX985" s="165"/>
      <c r="AY985" s="165"/>
      <c r="AZ985" s="165"/>
      <c r="BA985" s="165"/>
      <c r="BB985" s="165"/>
      <c r="BC985" s="165"/>
      <c r="BD985" s="165"/>
      <c r="BE985" s="165"/>
      <c r="BF985" s="165"/>
      <c r="BG985" s="165"/>
      <c r="BH985" s="165"/>
    </row>
    <row r="986" spans="1:60" outlineLevel="1" x14ac:dyDescent="0.2">
      <c r="A986" s="204"/>
      <c r="B986" s="177"/>
      <c r="C986" s="300"/>
      <c r="D986" s="301"/>
      <c r="E986" s="302"/>
      <c r="F986" s="303"/>
      <c r="G986" s="304"/>
      <c r="H986" s="189"/>
      <c r="I986" s="189"/>
      <c r="J986" s="189"/>
      <c r="K986" s="189"/>
      <c r="L986" s="190"/>
      <c r="M986" s="207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>
        <v>1</v>
      </c>
      <c r="AD986" s="165"/>
      <c r="AE986" s="165"/>
      <c r="AF986" s="165"/>
      <c r="AG986" s="165"/>
      <c r="AH986" s="165"/>
      <c r="AI986" s="165"/>
      <c r="AJ986" s="165"/>
      <c r="AK986" s="165"/>
      <c r="AL986" s="165"/>
      <c r="AM986" s="165"/>
      <c r="AN986" s="165"/>
      <c r="AO986" s="165"/>
      <c r="AP986" s="165"/>
      <c r="AQ986" s="165"/>
      <c r="AR986" s="165"/>
      <c r="AS986" s="165"/>
      <c r="AT986" s="165"/>
      <c r="AU986" s="165"/>
      <c r="AV986" s="165"/>
      <c r="AW986" s="165"/>
      <c r="AX986" s="165"/>
      <c r="AY986" s="165"/>
      <c r="AZ986" s="165"/>
      <c r="BA986" s="165"/>
      <c r="BB986" s="165"/>
      <c r="BC986" s="165"/>
      <c r="BD986" s="165"/>
      <c r="BE986" s="165"/>
      <c r="BF986" s="165"/>
      <c r="BG986" s="165"/>
      <c r="BH986" s="165"/>
    </row>
    <row r="987" spans="1:60" outlineLevel="1" x14ac:dyDescent="0.2">
      <c r="A987" s="205">
        <v>274</v>
      </c>
      <c r="B987" s="176" t="s">
        <v>556</v>
      </c>
      <c r="C987" s="200" t="s">
        <v>557</v>
      </c>
      <c r="D987" s="180" t="s">
        <v>243</v>
      </c>
      <c r="E987" s="184">
        <v>624.86400000000003</v>
      </c>
      <c r="F987" s="191"/>
      <c r="G987" s="189">
        <f>ROUND(E987*F987,2)</f>
        <v>0</v>
      </c>
      <c r="H987" s="189">
        <v>0</v>
      </c>
      <c r="I987" s="189">
        <f>ROUND(E987*H987,2)</f>
        <v>0</v>
      </c>
      <c r="J987" s="189">
        <v>0</v>
      </c>
      <c r="K987" s="189">
        <f>ROUND(E987*J987,2)</f>
        <v>0</v>
      </c>
      <c r="L987" s="190"/>
      <c r="M987" s="207" t="s">
        <v>232</v>
      </c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  <c r="AE987" s="165" t="s">
        <v>194</v>
      </c>
      <c r="AF987" s="165"/>
      <c r="AG987" s="165"/>
      <c r="AH987" s="165"/>
      <c r="AI987" s="165"/>
      <c r="AJ987" s="165"/>
      <c r="AK987" s="165"/>
      <c r="AL987" s="165"/>
      <c r="AM987" s="165">
        <v>21</v>
      </c>
      <c r="AN987" s="165"/>
      <c r="AO987" s="165"/>
      <c r="AP987" s="165"/>
      <c r="AQ987" s="165"/>
      <c r="AR987" s="165"/>
      <c r="AS987" s="165"/>
      <c r="AT987" s="165"/>
      <c r="AU987" s="165"/>
      <c r="AV987" s="165"/>
      <c r="AW987" s="165"/>
      <c r="AX987" s="165"/>
      <c r="AY987" s="165"/>
      <c r="AZ987" s="165"/>
      <c r="BA987" s="165"/>
      <c r="BB987" s="165"/>
      <c r="BC987" s="165"/>
      <c r="BD987" s="165"/>
      <c r="BE987" s="165"/>
      <c r="BF987" s="165"/>
      <c r="BG987" s="165"/>
      <c r="BH987" s="165"/>
    </row>
    <row r="988" spans="1:60" outlineLevel="1" x14ac:dyDescent="0.2">
      <c r="A988" s="204"/>
      <c r="B988" s="177"/>
      <c r="C988" s="300"/>
      <c r="D988" s="301"/>
      <c r="E988" s="302"/>
      <c r="F988" s="303"/>
      <c r="G988" s="304"/>
      <c r="H988" s="189"/>
      <c r="I988" s="189"/>
      <c r="J988" s="189"/>
      <c r="K988" s="189"/>
      <c r="L988" s="190"/>
      <c r="M988" s="207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  <c r="AE988" s="165"/>
      <c r="AF988" s="165"/>
      <c r="AG988" s="165"/>
      <c r="AH988" s="165"/>
      <c r="AI988" s="165"/>
      <c r="AJ988" s="165"/>
      <c r="AK988" s="165"/>
      <c r="AL988" s="165"/>
      <c r="AM988" s="165"/>
      <c r="AN988" s="165"/>
      <c r="AO988" s="165"/>
      <c r="AP988" s="165"/>
      <c r="AQ988" s="165"/>
      <c r="AR988" s="165"/>
      <c r="AS988" s="165"/>
      <c r="AT988" s="165"/>
      <c r="AU988" s="165"/>
      <c r="AV988" s="165"/>
      <c r="AW988" s="165"/>
      <c r="AX988" s="165"/>
      <c r="AY988" s="165"/>
      <c r="AZ988" s="165"/>
      <c r="BA988" s="165"/>
      <c r="BB988" s="165"/>
      <c r="BC988" s="165"/>
      <c r="BD988" s="165"/>
      <c r="BE988" s="165"/>
      <c r="BF988" s="165"/>
      <c r="BG988" s="165"/>
      <c r="BH988" s="165"/>
    </row>
    <row r="989" spans="1:60" outlineLevel="1" x14ac:dyDescent="0.2">
      <c r="A989" s="203" t="s">
        <v>187</v>
      </c>
      <c r="B989" s="175" t="s">
        <v>115</v>
      </c>
      <c r="C989" s="199" t="s">
        <v>116</v>
      </c>
      <c r="D989" s="179"/>
      <c r="E989" s="183"/>
      <c r="F989" s="316">
        <f>SUM(G990:G1037)</f>
        <v>0</v>
      </c>
      <c r="G989" s="317"/>
      <c r="H989" s="187"/>
      <c r="I989" s="187">
        <f>SUM(I990:I1037)</f>
        <v>7.5200000000000005</v>
      </c>
      <c r="J989" s="187"/>
      <c r="K989" s="187">
        <f>SUM(K990:K1037)</f>
        <v>0</v>
      </c>
      <c r="L989" s="241"/>
      <c r="M989" s="206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  <c r="AE989" s="165"/>
      <c r="AF989" s="165"/>
      <c r="AG989" s="165"/>
      <c r="AH989" s="165"/>
      <c r="AI989" s="165"/>
      <c r="AJ989" s="165"/>
      <c r="AK989" s="165"/>
      <c r="AL989" s="165"/>
      <c r="AM989" s="165"/>
      <c r="AN989" s="165"/>
      <c r="AO989" s="165"/>
      <c r="AP989" s="165"/>
      <c r="AQ989" s="165"/>
      <c r="AR989" s="165"/>
      <c r="AS989" s="165"/>
      <c r="AT989" s="165"/>
      <c r="AU989" s="165"/>
      <c r="AV989" s="165"/>
      <c r="AW989" s="165"/>
      <c r="AX989" s="165"/>
      <c r="AY989" s="165"/>
      <c r="AZ989" s="165"/>
      <c r="BA989" s="165"/>
      <c r="BB989" s="165"/>
      <c r="BC989" s="165"/>
      <c r="BD989" s="165"/>
      <c r="BE989" s="165"/>
      <c r="BF989" s="165"/>
      <c r="BG989" s="165"/>
      <c r="BH989" s="165"/>
    </row>
    <row r="990" spans="1:60" outlineLevel="1" x14ac:dyDescent="0.2">
      <c r="A990" s="204"/>
      <c r="B990" s="318" t="s">
        <v>558</v>
      </c>
      <c r="C990" s="319"/>
      <c r="D990" s="320"/>
      <c r="E990" s="321"/>
      <c r="F990" s="322"/>
      <c r="G990" s="323"/>
      <c r="H990" s="189"/>
      <c r="I990" s="189"/>
      <c r="J990" s="189"/>
      <c r="K990" s="189"/>
      <c r="L990" s="190"/>
      <c r="M990" s="207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>
        <v>0</v>
      </c>
      <c r="AD990" s="165"/>
      <c r="AE990" s="165"/>
      <c r="AF990" s="165"/>
      <c r="AG990" s="165"/>
      <c r="AH990" s="165"/>
      <c r="AI990" s="165"/>
      <c r="AJ990" s="165"/>
      <c r="AK990" s="165"/>
      <c r="AL990" s="165"/>
      <c r="AM990" s="165"/>
      <c r="AN990" s="165"/>
      <c r="AO990" s="165"/>
      <c r="AP990" s="165"/>
      <c r="AQ990" s="165"/>
      <c r="AR990" s="165"/>
      <c r="AS990" s="165"/>
      <c r="AT990" s="165"/>
      <c r="AU990" s="165"/>
      <c r="AV990" s="165"/>
      <c r="AW990" s="165"/>
      <c r="AX990" s="165"/>
      <c r="AY990" s="165"/>
      <c r="AZ990" s="165"/>
      <c r="BA990" s="165"/>
      <c r="BB990" s="165"/>
      <c r="BC990" s="165"/>
      <c r="BD990" s="165"/>
      <c r="BE990" s="165"/>
      <c r="BF990" s="165"/>
      <c r="BG990" s="165"/>
      <c r="BH990" s="165"/>
    </row>
    <row r="991" spans="1:60" outlineLevel="1" x14ac:dyDescent="0.2">
      <c r="A991" s="204"/>
      <c r="B991" s="305" t="s">
        <v>559</v>
      </c>
      <c r="C991" s="306"/>
      <c r="D991" s="307"/>
      <c r="E991" s="308"/>
      <c r="F991" s="309"/>
      <c r="G991" s="310"/>
      <c r="H991" s="189"/>
      <c r="I991" s="189"/>
      <c r="J991" s="189"/>
      <c r="K991" s="189"/>
      <c r="L991" s="190"/>
      <c r="M991" s="207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>
        <v>1</v>
      </c>
      <c r="AD991" s="165"/>
      <c r="AE991" s="165"/>
      <c r="AF991" s="165"/>
      <c r="AG991" s="165"/>
      <c r="AH991" s="165"/>
      <c r="AI991" s="165"/>
      <c r="AJ991" s="165"/>
      <c r="AK991" s="165"/>
      <c r="AL991" s="165"/>
      <c r="AM991" s="165"/>
      <c r="AN991" s="165"/>
      <c r="AO991" s="165"/>
      <c r="AP991" s="165"/>
      <c r="AQ991" s="165"/>
      <c r="AR991" s="165"/>
      <c r="AS991" s="165"/>
      <c r="AT991" s="165"/>
      <c r="AU991" s="165"/>
      <c r="AV991" s="165"/>
      <c r="AW991" s="165"/>
      <c r="AX991" s="165"/>
      <c r="AY991" s="165"/>
      <c r="AZ991" s="165"/>
      <c r="BA991" s="165"/>
      <c r="BB991" s="165"/>
      <c r="BC991" s="165"/>
      <c r="BD991" s="165"/>
      <c r="BE991" s="165"/>
      <c r="BF991" s="165"/>
      <c r="BG991" s="165"/>
      <c r="BH991" s="165"/>
    </row>
    <row r="992" spans="1:60" outlineLevel="1" x14ac:dyDescent="0.2">
      <c r="A992" s="205">
        <v>275</v>
      </c>
      <c r="B992" s="176" t="s">
        <v>560</v>
      </c>
      <c r="C992" s="242" t="s">
        <v>1787</v>
      </c>
      <c r="D992" s="180" t="s">
        <v>214</v>
      </c>
      <c r="E992" s="184">
        <v>415.42</v>
      </c>
      <c r="F992" s="191"/>
      <c r="G992" s="189">
        <f>ROUND(E992*F992,2)</f>
        <v>0</v>
      </c>
      <c r="H992" s="189">
        <v>1.58E-3</v>
      </c>
      <c r="I992" s="189">
        <f>ROUND(E992*H992,2)</f>
        <v>0.66</v>
      </c>
      <c r="J992" s="189">
        <v>0</v>
      </c>
      <c r="K992" s="189">
        <f>ROUND(E992*J992,2)</f>
        <v>0</v>
      </c>
      <c r="L992" s="190" t="s">
        <v>561</v>
      </c>
      <c r="M992" s="207" t="s">
        <v>193</v>
      </c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  <c r="AE992" s="165" t="s">
        <v>194</v>
      </c>
      <c r="AF992" s="165"/>
      <c r="AG992" s="165"/>
      <c r="AH992" s="165"/>
      <c r="AI992" s="165"/>
      <c r="AJ992" s="165"/>
      <c r="AK992" s="165"/>
      <c r="AL992" s="165"/>
      <c r="AM992" s="165">
        <v>21</v>
      </c>
      <c r="AN992" s="165"/>
      <c r="AO992" s="165"/>
      <c r="AP992" s="165"/>
      <c r="AQ992" s="165"/>
      <c r="AR992" s="165"/>
      <c r="AS992" s="165"/>
      <c r="AT992" s="165"/>
      <c r="AU992" s="165"/>
      <c r="AV992" s="165"/>
      <c r="AW992" s="165"/>
      <c r="AX992" s="165"/>
      <c r="AY992" s="165"/>
      <c r="AZ992" s="165"/>
      <c r="BA992" s="165"/>
      <c r="BB992" s="165"/>
      <c r="BC992" s="165"/>
      <c r="BD992" s="165"/>
      <c r="BE992" s="165"/>
      <c r="BF992" s="165"/>
      <c r="BG992" s="165"/>
      <c r="BH992" s="165"/>
    </row>
    <row r="993" spans="1:60" outlineLevel="1" x14ac:dyDescent="0.2">
      <c r="A993" s="204"/>
      <c r="B993" s="177"/>
      <c r="C993" s="201" t="s">
        <v>562</v>
      </c>
      <c r="D993" s="181"/>
      <c r="E993" s="185">
        <v>415.42</v>
      </c>
      <c r="F993" s="189"/>
      <c r="G993" s="189"/>
      <c r="H993" s="189"/>
      <c r="I993" s="189"/>
      <c r="J993" s="189"/>
      <c r="K993" s="189"/>
      <c r="L993" s="190"/>
      <c r="M993" s="207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  <c r="AE993" s="165"/>
      <c r="AF993" s="165"/>
      <c r="AG993" s="165"/>
      <c r="AH993" s="165"/>
      <c r="AI993" s="165"/>
      <c r="AJ993" s="165"/>
      <c r="AK993" s="165"/>
      <c r="AL993" s="165"/>
      <c r="AM993" s="165"/>
      <c r="AN993" s="165"/>
      <c r="AO993" s="165"/>
      <c r="AP993" s="165"/>
      <c r="AQ993" s="165"/>
      <c r="AR993" s="165"/>
      <c r="AS993" s="165"/>
      <c r="AT993" s="165"/>
      <c r="AU993" s="165"/>
      <c r="AV993" s="165"/>
      <c r="AW993" s="165"/>
      <c r="AX993" s="165"/>
      <c r="AY993" s="165"/>
      <c r="AZ993" s="165"/>
      <c r="BA993" s="165"/>
      <c r="BB993" s="165"/>
      <c r="BC993" s="165"/>
      <c r="BD993" s="165"/>
      <c r="BE993" s="165"/>
      <c r="BF993" s="165"/>
      <c r="BG993" s="165"/>
      <c r="BH993" s="165"/>
    </row>
    <row r="994" spans="1:60" outlineLevel="1" x14ac:dyDescent="0.2">
      <c r="A994" s="204"/>
      <c r="B994" s="177"/>
      <c r="C994" s="300"/>
      <c r="D994" s="301"/>
      <c r="E994" s="302"/>
      <c r="F994" s="303"/>
      <c r="G994" s="304"/>
      <c r="H994" s="189"/>
      <c r="I994" s="189"/>
      <c r="J994" s="189"/>
      <c r="K994" s="189"/>
      <c r="L994" s="190"/>
      <c r="M994" s="207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  <c r="AE994" s="165"/>
      <c r="AF994" s="165"/>
      <c r="AG994" s="165"/>
      <c r="AH994" s="165"/>
      <c r="AI994" s="165"/>
      <c r="AJ994" s="165"/>
      <c r="AK994" s="165"/>
      <c r="AL994" s="165"/>
      <c r="AM994" s="165"/>
      <c r="AN994" s="165"/>
      <c r="AO994" s="165"/>
      <c r="AP994" s="165"/>
      <c r="AQ994" s="165"/>
      <c r="AR994" s="165"/>
      <c r="AS994" s="165"/>
      <c r="AT994" s="165"/>
      <c r="AU994" s="165"/>
      <c r="AV994" s="165"/>
      <c r="AW994" s="165"/>
      <c r="AX994" s="165"/>
      <c r="AY994" s="165"/>
      <c r="AZ994" s="165"/>
      <c r="BA994" s="165"/>
      <c r="BB994" s="165"/>
      <c r="BC994" s="165"/>
      <c r="BD994" s="165"/>
      <c r="BE994" s="165"/>
      <c r="BF994" s="165"/>
      <c r="BG994" s="165"/>
      <c r="BH994" s="165"/>
    </row>
    <row r="995" spans="1:60" outlineLevel="1" x14ac:dyDescent="0.2">
      <c r="A995" s="204"/>
      <c r="B995" s="305" t="s">
        <v>558</v>
      </c>
      <c r="C995" s="306"/>
      <c r="D995" s="307"/>
      <c r="E995" s="308"/>
      <c r="F995" s="309"/>
      <c r="G995" s="310"/>
      <c r="H995" s="189"/>
      <c r="I995" s="189"/>
      <c r="J995" s="189"/>
      <c r="K995" s="189"/>
      <c r="L995" s="190"/>
      <c r="M995" s="207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>
        <v>0</v>
      </c>
      <c r="AD995" s="165"/>
      <c r="AE995" s="165"/>
      <c r="AF995" s="165"/>
      <c r="AG995" s="165"/>
      <c r="AH995" s="165"/>
      <c r="AI995" s="165"/>
      <c r="AJ995" s="165"/>
      <c r="AK995" s="165"/>
      <c r="AL995" s="165"/>
      <c r="AM995" s="165"/>
      <c r="AN995" s="165"/>
      <c r="AO995" s="165"/>
      <c r="AP995" s="165"/>
      <c r="AQ995" s="165"/>
      <c r="AR995" s="165"/>
      <c r="AS995" s="165"/>
      <c r="AT995" s="165"/>
      <c r="AU995" s="165"/>
      <c r="AV995" s="165"/>
      <c r="AW995" s="165"/>
      <c r="AX995" s="165"/>
      <c r="AY995" s="165"/>
      <c r="AZ995" s="165"/>
      <c r="BA995" s="165"/>
      <c r="BB995" s="165"/>
      <c r="BC995" s="165"/>
      <c r="BD995" s="165"/>
      <c r="BE995" s="165"/>
      <c r="BF995" s="165"/>
      <c r="BG995" s="165"/>
      <c r="BH995" s="165"/>
    </row>
    <row r="996" spans="1:60" outlineLevel="1" x14ac:dyDescent="0.2">
      <c r="A996" s="204"/>
      <c r="B996" s="305" t="s">
        <v>559</v>
      </c>
      <c r="C996" s="306"/>
      <c r="D996" s="307"/>
      <c r="E996" s="308"/>
      <c r="F996" s="309"/>
      <c r="G996" s="310"/>
      <c r="H996" s="189"/>
      <c r="I996" s="189"/>
      <c r="J996" s="189"/>
      <c r="K996" s="189"/>
      <c r="L996" s="190"/>
      <c r="M996" s="207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>
        <v>1</v>
      </c>
      <c r="AD996" s="165"/>
      <c r="AE996" s="165"/>
      <c r="AF996" s="165"/>
      <c r="AG996" s="165"/>
      <c r="AH996" s="165"/>
      <c r="AI996" s="165"/>
      <c r="AJ996" s="165"/>
      <c r="AK996" s="165"/>
      <c r="AL996" s="165"/>
      <c r="AM996" s="165"/>
      <c r="AN996" s="165"/>
      <c r="AO996" s="165"/>
      <c r="AP996" s="165"/>
      <c r="AQ996" s="165"/>
      <c r="AR996" s="165"/>
      <c r="AS996" s="165"/>
      <c r="AT996" s="165"/>
      <c r="AU996" s="165"/>
      <c r="AV996" s="165"/>
      <c r="AW996" s="165"/>
      <c r="AX996" s="165"/>
      <c r="AY996" s="165"/>
      <c r="AZ996" s="165"/>
      <c r="BA996" s="165"/>
      <c r="BB996" s="165"/>
      <c r="BC996" s="165"/>
      <c r="BD996" s="165"/>
      <c r="BE996" s="165"/>
      <c r="BF996" s="165"/>
      <c r="BG996" s="165"/>
      <c r="BH996" s="165"/>
    </row>
    <row r="997" spans="1:60" outlineLevel="1" x14ac:dyDescent="0.2">
      <c r="A997" s="205">
        <v>276</v>
      </c>
      <c r="B997" s="176" t="s">
        <v>560</v>
      </c>
      <c r="C997" s="242" t="s">
        <v>1788</v>
      </c>
      <c r="D997" s="180" t="s">
        <v>214</v>
      </c>
      <c r="E997" s="184">
        <v>972.72</v>
      </c>
      <c r="F997" s="191"/>
      <c r="G997" s="189">
        <f>ROUND(E997*F997,2)</f>
        <v>0</v>
      </c>
      <c r="H997" s="189">
        <v>1.58E-3</v>
      </c>
      <c r="I997" s="189">
        <f>ROUND(E997*H997,2)</f>
        <v>1.54</v>
      </c>
      <c r="J997" s="189">
        <v>0</v>
      </c>
      <c r="K997" s="189">
        <f>ROUND(E997*J997,2)</f>
        <v>0</v>
      </c>
      <c r="L997" s="190" t="s">
        <v>561</v>
      </c>
      <c r="M997" s="207" t="s">
        <v>193</v>
      </c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  <c r="AE997" s="165" t="s">
        <v>194</v>
      </c>
      <c r="AF997" s="165"/>
      <c r="AG997" s="165"/>
      <c r="AH997" s="165"/>
      <c r="AI997" s="165"/>
      <c r="AJ997" s="165"/>
      <c r="AK997" s="165"/>
      <c r="AL997" s="165"/>
      <c r="AM997" s="165">
        <v>21</v>
      </c>
      <c r="AN997" s="165"/>
      <c r="AO997" s="165"/>
      <c r="AP997" s="165"/>
      <c r="AQ997" s="165"/>
      <c r="AR997" s="165"/>
      <c r="AS997" s="165"/>
      <c r="AT997" s="165"/>
      <c r="AU997" s="165"/>
      <c r="AV997" s="165"/>
      <c r="AW997" s="165"/>
      <c r="AX997" s="165"/>
      <c r="AY997" s="165"/>
      <c r="AZ997" s="165"/>
      <c r="BA997" s="165"/>
      <c r="BB997" s="165"/>
      <c r="BC997" s="165"/>
      <c r="BD997" s="165"/>
      <c r="BE997" s="165"/>
      <c r="BF997" s="165"/>
      <c r="BG997" s="165"/>
      <c r="BH997" s="165"/>
    </row>
    <row r="998" spans="1:60" outlineLevel="1" x14ac:dyDescent="0.2">
      <c r="A998" s="204"/>
      <c r="B998" s="177"/>
      <c r="C998" s="201" t="s">
        <v>563</v>
      </c>
      <c r="D998" s="181"/>
      <c r="E998" s="185">
        <v>972.72</v>
      </c>
      <c r="F998" s="189"/>
      <c r="G998" s="189"/>
      <c r="H998" s="189"/>
      <c r="I998" s="189"/>
      <c r="J998" s="189"/>
      <c r="K998" s="189"/>
      <c r="L998" s="190"/>
      <c r="M998" s="207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5"/>
      <c r="AK998" s="165"/>
      <c r="AL998" s="165"/>
      <c r="AM998" s="165"/>
      <c r="AN998" s="165"/>
      <c r="AO998" s="165"/>
      <c r="AP998" s="165"/>
      <c r="AQ998" s="165"/>
      <c r="AR998" s="165"/>
      <c r="AS998" s="165"/>
      <c r="AT998" s="165"/>
      <c r="AU998" s="165"/>
      <c r="AV998" s="165"/>
      <c r="AW998" s="165"/>
      <c r="AX998" s="165"/>
      <c r="AY998" s="165"/>
      <c r="AZ998" s="165"/>
      <c r="BA998" s="165"/>
      <c r="BB998" s="165"/>
      <c r="BC998" s="165"/>
      <c r="BD998" s="165"/>
      <c r="BE998" s="165"/>
      <c r="BF998" s="165"/>
      <c r="BG998" s="165"/>
      <c r="BH998" s="165"/>
    </row>
    <row r="999" spans="1:60" outlineLevel="1" x14ac:dyDescent="0.2">
      <c r="A999" s="204"/>
      <c r="B999" s="177"/>
      <c r="C999" s="300"/>
      <c r="D999" s="301"/>
      <c r="E999" s="302"/>
      <c r="F999" s="303"/>
      <c r="G999" s="304"/>
      <c r="H999" s="189"/>
      <c r="I999" s="189"/>
      <c r="J999" s="189"/>
      <c r="K999" s="189"/>
      <c r="L999" s="190"/>
      <c r="M999" s="207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  <c r="AE999" s="165"/>
      <c r="AF999" s="165"/>
      <c r="AG999" s="165"/>
      <c r="AH999" s="165"/>
      <c r="AI999" s="165"/>
      <c r="AJ999" s="165"/>
      <c r="AK999" s="165"/>
      <c r="AL999" s="165"/>
      <c r="AM999" s="165"/>
      <c r="AN999" s="165"/>
      <c r="AO999" s="165"/>
      <c r="AP999" s="165"/>
      <c r="AQ999" s="165"/>
      <c r="AR999" s="165"/>
      <c r="AS999" s="165"/>
      <c r="AT999" s="165"/>
      <c r="AU999" s="165"/>
      <c r="AV999" s="165"/>
      <c r="AW999" s="165"/>
      <c r="AX999" s="165"/>
      <c r="AY999" s="165"/>
      <c r="AZ999" s="165"/>
      <c r="BA999" s="165"/>
      <c r="BB999" s="165"/>
      <c r="BC999" s="165"/>
      <c r="BD999" s="165"/>
      <c r="BE999" s="165"/>
      <c r="BF999" s="165"/>
      <c r="BG999" s="165"/>
      <c r="BH999" s="165"/>
    </row>
    <row r="1000" spans="1:60" outlineLevel="1" x14ac:dyDescent="0.2">
      <c r="A1000" s="204"/>
      <c r="B1000" s="305" t="s">
        <v>558</v>
      </c>
      <c r="C1000" s="306"/>
      <c r="D1000" s="307"/>
      <c r="E1000" s="308"/>
      <c r="F1000" s="309"/>
      <c r="G1000" s="310"/>
      <c r="H1000" s="189"/>
      <c r="I1000" s="189"/>
      <c r="J1000" s="189"/>
      <c r="K1000" s="189"/>
      <c r="L1000" s="190"/>
      <c r="M1000" s="207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>
        <v>0</v>
      </c>
      <c r="AD1000" s="165"/>
      <c r="AE1000" s="165"/>
      <c r="AF1000" s="165"/>
      <c r="AG1000" s="165"/>
      <c r="AH1000" s="165"/>
      <c r="AI1000" s="165"/>
      <c r="AJ1000" s="165"/>
      <c r="AK1000" s="165"/>
      <c r="AL1000" s="165"/>
      <c r="AM1000" s="165"/>
      <c r="AN1000" s="165"/>
      <c r="AO1000" s="165"/>
      <c r="AP1000" s="165"/>
      <c r="AQ1000" s="165"/>
      <c r="AR1000" s="165"/>
      <c r="AS1000" s="165"/>
      <c r="AT1000" s="165"/>
      <c r="AU1000" s="165"/>
      <c r="AV1000" s="165"/>
      <c r="AW1000" s="165"/>
      <c r="AX1000" s="165"/>
      <c r="AY1000" s="165"/>
      <c r="AZ1000" s="165"/>
      <c r="BA1000" s="165"/>
      <c r="BB1000" s="165"/>
      <c r="BC1000" s="165"/>
      <c r="BD1000" s="165"/>
      <c r="BE1000" s="165"/>
      <c r="BF1000" s="165"/>
      <c r="BG1000" s="165"/>
      <c r="BH1000" s="165"/>
    </row>
    <row r="1001" spans="1:60" outlineLevel="1" x14ac:dyDescent="0.2">
      <c r="A1001" s="204"/>
      <c r="B1001" s="305" t="s">
        <v>559</v>
      </c>
      <c r="C1001" s="306"/>
      <c r="D1001" s="307"/>
      <c r="E1001" s="308"/>
      <c r="F1001" s="309"/>
      <c r="G1001" s="310"/>
      <c r="H1001" s="189"/>
      <c r="I1001" s="189"/>
      <c r="J1001" s="189"/>
      <c r="K1001" s="189"/>
      <c r="L1001" s="190"/>
      <c r="M1001" s="207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>
        <v>1</v>
      </c>
      <c r="AD1001" s="165"/>
      <c r="AE1001" s="165"/>
      <c r="AF1001" s="165"/>
      <c r="AG1001" s="165"/>
      <c r="AH1001" s="165"/>
      <c r="AI1001" s="165"/>
      <c r="AJ1001" s="165"/>
      <c r="AK1001" s="165"/>
      <c r="AL1001" s="165"/>
      <c r="AM1001" s="165"/>
      <c r="AN1001" s="165"/>
      <c r="AO1001" s="165"/>
      <c r="AP1001" s="165"/>
      <c r="AQ1001" s="165"/>
      <c r="AR1001" s="165"/>
      <c r="AS1001" s="165"/>
      <c r="AT1001" s="165"/>
      <c r="AU1001" s="165"/>
      <c r="AV1001" s="165"/>
      <c r="AW1001" s="165"/>
      <c r="AX1001" s="165"/>
      <c r="AY1001" s="165"/>
      <c r="AZ1001" s="165"/>
      <c r="BA1001" s="165"/>
      <c r="BB1001" s="165"/>
      <c r="BC1001" s="165"/>
      <c r="BD1001" s="165"/>
      <c r="BE1001" s="165"/>
      <c r="BF1001" s="165"/>
      <c r="BG1001" s="165"/>
      <c r="BH1001" s="165"/>
    </row>
    <row r="1002" spans="1:60" outlineLevel="1" x14ac:dyDescent="0.2">
      <c r="A1002" s="205">
        <v>277</v>
      </c>
      <c r="B1002" s="176" t="s">
        <v>560</v>
      </c>
      <c r="C1002" s="242" t="s">
        <v>1789</v>
      </c>
      <c r="D1002" s="180" t="s">
        <v>214</v>
      </c>
      <c r="E1002" s="184">
        <v>972.72</v>
      </c>
      <c r="F1002" s="191"/>
      <c r="G1002" s="189">
        <f>ROUND(E1002*F1002,2)</f>
        <v>0</v>
      </c>
      <c r="H1002" s="189">
        <v>1.58E-3</v>
      </c>
      <c r="I1002" s="189">
        <f>ROUND(E1002*H1002,2)</f>
        <v>1.54</v>
      </c>
      <c r="J1002" s="189">
        <v>0</v>
      </c>
      <c r="K1002" s="189">
        <f>ROUND(E1002*J1002,2)</f>
        <v>0</v>
      </c>
      <c r="L1002" s="190" t="s">
        <v>561</v>
      </c>
      <c r="M1002" s="207" t="s">
        <v>193</v>
      </c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  <c r="AD1002" s="165"/>
      <c r="AE1002" s="165" t="s">
        <v>194</v>
      </c>
      <c r="AF1002" s="165"/>
      <c r="AG1002" s="165"/>
      <c r="AH1002" s="165"/>
      <c r="AI1002" s="165"/>
      <c r="AJ1002" s="165"/>
      <c r="AK1002" s="165"/>
      <c r="AL1002" s="165"/>
      <c r="AM1002" s="165">
        <v>21</v>
      </c>
      <c r="AN1002" s="165"/>
      <c r="AO1002" s="165"/>
      <c r="AP1002" s="165"/>
      <c r="AQ1002" s="165"/>
      <c r="AR1002" s="165"/>
      <c r="AS1002" s="165"/>
      <c r="AT1002" s="165"/>
      <c r="AU1002" s="165"/>
      <c r="AV1002" s="165"/>
      <c r="AW1002" s="165"/>
      <c r="AX1002" s="165"/>
      <c r="AY1002" s="165"/>
      <c r="AZ1002" s="165"/>
      <c r="BA1002" s="165"/>
      <c r="BB1002" s="165"/>
      <c r="BC1002" s="165"/>
      <c r="BD1002" s="165"/>
      <c r="BE1002" s="165"/>
      <c r="BF1002" s="165"/>
      <c r="BG1002" s="165"/>
      <c r="BH1002" s="165"/>
    </row>
    <row r="1003" spans="1:60" outlineLevel="1" x14ac:dyDescent="0.2">
      <c r="A1003" s="204"/>
      <c r="B1003" s="177"/>
      <c r="C1003" s="201" t="s">
        <v>563</v>
      </c>
      <c r="D1003" s="181"/>
      <c r="E1003" s="185">
        <v>972.72</v>
      </c>
      <c r="F1003" s="189"/>
      <c r="G1003" s="189"/>
      <c r="H1003" s="189"/>
      <c r="I1003" s="189"/>
      <c r="J1003" s="189"/>
      <c r="K1003" s="189"/>
      <c r="L1003" s="190"/>
      <c r="M1003" s="207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  <c r="AD1003" s="165"/>
      <c r="AE1003" s="165"/>
      <c r="AF1003" s="165"/>
      <c r="AG1003" s="165"/>
      <c r="AH1003" s="165"/>
      <c r="AI1003" s="165"/>
      <c r="AJ1003" s="165"/>
      <c r="AK1003" s="165"/>
      <c r="AL1003" s="165"/>
      <c r="AM1003" s="165"/>
      <c r="AN1003" s="165"/>
      <c r="AO1003" s="165"/>
      <c r="AP1003" s="165"/>
      <c r="AQ1003" s="165"/>
      <c r="AR1003" s="165"/>
      <c r="AS1003" s="165"/>
      <c r="AT1003" s="165"/>
      <c r="AU1003" s="165"/>
      <c r="AV1003" s="165"/>
      <c r="AW1003" s="165"/>
      <c r="AX1003" s="165"/>
      <c r="AY1003" s="165"/>
      <c r="AZ1003" s="165"/>
      <c r="BA1003" s="165"/>
      <c r="BB1003" s="165"/>
      <c r="BC1003" s="165"/>
      <c r="BD1003" s="165"/>
      <c r="BE1003" s="165"/>
      <c r="BF1003" s="165"/>
      <c r="BG1003" s="165"/>
      <c r="BH1003" s="165"/>
    </row>
    <row r="1004" spans="1:60" outlineLevel="1" x14ac:dyDescent="0.2">
      <c r="A1004" s="204"/>
      <c r="B1004" s="177"/>
      <c r="C1004" s="300"/>
      <c r="D1004" s="301"/>
      <c r="E1004" s="302"/>
      <c r="F1004" s="303"/>
      <c r="G1004" s="304"/>
      <c r="H1004" s="189"/>
      <c r="I1004" s="189"/>
      <c r="J1004" s="189"/>
      <c r="K1004" s="189"/>
      <c r="L1004" s="190"/>
      <c r="M1004" s="207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  <c r="AD1004" s="165"/>
      <c r="AE1004" s="165"/>
      <c r="AF1004" s="165"/>
      <c r="AG1004" s="165"/>
      <c r="AH1004" s="165"/>
      <c r="AI1004" s="165"/>
      <c r="AJ1004" s="165"/>
      <c r="AK1004" s="165"/>
      <c r="AL1004" s="165"/>
      <c r="AM1004" s="165"/>
      <c r="AN1004" s="165"/>
      <c r="AO1004" s="165"/>
      <c r="AP1004" s="165"/>
      <c r="AQ1004" s="165"/>
      <c r="AR1004" s="165"/>
      <c r="AS1004" s="165"/>
      <c r="AT1004" s="165"/>
      <c r="AU1004" s="165"/>
      <c r="AV1004" s="165"/>
      <c r="AW1004" s="165"/>
      <c r="AX1004" s="165"/>
      <c r="AY1004" s="165"/>
      <c r="AZ1004" s="165"/>
      <c r="BA1004" s="165"/>
      <c r="BB1004" s="165"/>
      <c r="BC1004" s="165"/>
      <c r="BD1004" s="165"/>
      <c r="BE1004" s="165"/>
      <c r="BF1004" s="165"/>
      <c r="BG1004" s="165"/>
      <c r="BH1004" s="165"/>
    </row>
    <row r="1005" spans="1:60" outlineLevel="1" x14ac:dyDescent="0.2">
      <c r="A1005" s="204"/>
      <c r="B1005" s="305" t="s">
        <v>558</v>
      </c>
      <c r="C1005" s="306"/>
      <c r="D1005" s="307"/>
      <c r="E1005" s="308"/>
      <c r="F1005" s="309"/>
      <c r="G1005" s="310"/>
      <c r="H1005" s="189"/>
      <c r="I1005" s="189"/>
      <c r="J1005" s="189"/>
      <c r="K1005" s="189"/>
      <c r="L1005" s="190"/>
      <c r="M1005" s="207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>
        <v>0</v>
      </c>
      <c r="AD1005" s="165"/>
      <c r="AE1005" s="165"/>
      <c r="AF1005" s="165"/>
      <c r="AG1005" s="165"/>
      <c r="AH1005" s="165"/>
      <c r="AI1005" s="165"/>
      <c r="AJ1005" s="165"/>
      <c r="AK1005" s="165"/>
      <c r="AL1005" s="165"/>
      <c r="AM1005" s="165"/>
      <c r="AN1005" s="165"/>
      <c r="AO1005" s="165"/>
      <c r="AP1005" s="165"/>
      <c r="AQ1005" s="165"/>
      <c r="AR1005" s="165"/>
      <c r="AS1005" s="165"/>
      <c r="AT1005" s="165"/>
      <c r="AU1005" s="165"/>
      <c r="AV1005" s="165"/>
      <c r="AW1005" s="165"/>
      <c r="AX1005" s="165"/>
      <c r="AY1005" s="165"/>
      <c r="AZ1005" s="165"/>
      <c r="BA1005" s="165"/>
      <c r="BB1005" s="165"/>
      <c r="BC1005" s="165"/>
      <c r="BD1005" s="165"/>
      <c r="BE1005" s="165"/>
      <c r="BF1005" s="165"/>
      <c r="BG1005" s="165"/>
      <c r="BH1005" s="165"/>
    </row>
    <row r="1006" spans="1:60" outlineLevel="1" x14ac:dyDescent="0.2">
      <c r="A1006" s="204"/>
      <c r="B1006" s="305" t="s">
        <v>559</v>
      </c>
      <c r="C1006" s="306"/>
      <c r="D1006" s="307"/>
      <c r="E1006" s="308"/>
      <c r="F1006" s="309"/>
      <c r="G1006" s="310"/>
      <c r="H1006" s="189"/>
      <c r="I1006" s="189"/>
      <c r="J1006" s="189"/>
      <c r="K1006" s="189"/>
      <c r="L1006" s="190"/>
      <c r="M1006" s="207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>
        <v>1</v>
      </c>
      <c r="AD1006" s="165"/>
      <c r="AE1006" s="165"/>
      <c r="AF1006" s="165"/>
      <c r="AG1006" s="165"/>
      <c r="AH1006" s="165"/>
      <c r="AI1006" s="165"/>
      <c r="AJ1006" s="165"/>
      <c r="AK1006" s="165"/>
      <c r="AL1006" s="165"/>
      <c r="AM1006" s="165"/>
      <c r="AN1006" s="165"/>
      <c r="AO1006" s="165"/>
      <c r="AP1006" s="165"/>
      <c r="AQ1006" s="165"/>
      <c r="AR1006" s="165"/>
      <c r="AS1006" s="165"/>
      <c r="AT1006" s="165"/>
      <c r="AU1006" s="165"/>
      <c r="AV1006" s="165"/>
      <c r="AW1006" s="165"/>
      <c r="AX1006" s="165"/>
      <c r="AY1006" s="165"/>
      <c r="AZ1006" s="165"/>
      <c r="BA1006" s="165"/>
      <c r="BB1006" s="165"/>
      <c r="BC1006" s="165"/>
      <c r="BD1006" s="165"/>
      <c r="BE1006" s="165"/>
      <c r="BF1006" s="165"/>
      <c r="BG1006" s="165"/>
      <c r="BH1006" s="165"/>
    </row>
    <row r="1007" spans="1:60" outlineLevel="1" x14ac:dyDescent="0.2">
      <c r="A1007" s="205">
        <v>278</v>
      </c>
      <c r="B1007" s="176" t="s">
        <v>560</v>
      </c>
      <c r="C1007" s="242" t="s">
        <v>1790</v>
      </c>
      <c r="D1007" s="180" t="s">
        <v>214</v>
      </c>
      <c r="E1007" s="184">
        <v>972.72</v>
      </c>
      <c r="F1007" s="191"/>
      <c r="G1007" s="189">
        <f>ROUND(E1007*F1007,2)</f>
        <v>0</v>
      </c>
      <c r="H1007" s="189">
        <v>1.58E-3</v>
      </c>
      <c r="I1007" s="189">
        <f>ROUND(E1007*H1007,2)</f>
        <v>1.54</v>
      </c>
      <c r="J1007" s="189">
        <v>0</v>
      </c>
      <c r="K1007" s="189">
        <f>ROUND(E1007*J1007,2)</f>
        <v>0</v>
      </c>
      <c r="L1007" s="190" t="s">
        <v>561</v>
      </c>
      <c r="M1007" s="207" t="s">
        <v>193</v>
      </c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  <c r="AD1007" s="165"/>
      <c r="AE1007" s="165" t="s">
        <v>194</v>
      </c>
      <c r="AF1007" s="165"/>
      <c r="AG1007" s="165"/>
      <c r="AH1007" s="165"/>
      <c r="AI1007" s="165"/>
      <c r="AJ1007" s="165"/>
      <c r="AK1007" s="165"/>
      <c r="AL1007" s="165"/>
      <c r="AM1007" s="165">
        <v>21</v>
      </c>
      <c r="AN1007" s="165"/>
      <c r="AO1007" s="165"/>
      <c r="AP1007" s="165"/>
      <c r="AQ1007" s="165"/>
      <c r="AR1007" s="165"/>
      <c r="AS1007" s="165"/>
      <c r="AT1007" s="165"/>
      <c r="AU1007" s="165"/>
      <c r="AV1007" s="165"/>
      <c r="AW1007" s="165"/>
      <c r="AX1007" s="165"/>
      <c r="AY1007" s="165"/>
      <c r="AZ1007" s="165"/>
      <c r="BA1007" s="165"/>
      <c r="BB1007" s="165"/>
      <c r="BC1007" s="165"/>
      <c r="BD1007" s="165"/>
      <c r="BE1007" s="165"/>
      <c r="BF1007" s="165"/>
      <c r="BG1007" s="165"/>
      <c r="BH1007" s="165"/>
    </row>
    <row r="1008" spans="1:60" outlineLevel="1" x14ac:dyDescent="0.2">
      <c r="A1008" s="204"/>
      <c r="B1008" s="177"/>
      <c r="C1008" s="201" t="s">
        <v>563</v>
      </c>
      <c r="D1008" s="181"/>
      <c r="E1008" s="185">
        <v>972.72</v>
      </c>
      <c r="F1008" s="189"/>
      <c r="G1008" s="189"/>
      <c r="H1008" s="189"/>
      <c r="I1008" s="189"/>
      <c r="J1008" s="189"/>
      <c r="K1008" s="189"/>
      <c r="L1008" s="190"/>
      <c r="M1008" s="207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  <c r="AD1008" s="165"/>
      <c r="AE1008" s="165"/>
      <c r="AF1008" s="165"/>
      <c r="AG1008" s="165"/>
      <c r="AH1008" s="165"/>
      <c r="AI1008" s="165"/>
      <c r="AJ1008" s="165"/>
      <c r="AK1008" s="165"/>
      <c r="AL1008" s="165"/>
      <c r="AM1008" s="165"/>
      <c r="AN1008" s="165"/>
      <c r="AO1008" s="165"/>
      <c r="AP1008" s="165"/>
      <c r="AQ1008" s="165"/>
      <c r="AR1008" s="165"/>
      <c r="AS1008" s="165"/>
      <c r="AT1008" s="165"/>
      <c r="AU1008" s="165"/>
      <c r="AV1008" s="165"/>
      <c r="AW1008" s="165"/>
      <c r="AX1008" s="165"/>
      <c r="AY1008" s="165"/>
      <c r="AZ1008" s="165"/>
      <c r="BA1008" s="165"/>
      <c r="BB1008" s="165"/>
      <c r="BC1008" s="165"/>
      <c r="BD1008" s="165"/>
      <c r="BE1008" s="165"/>
      <c r="BF1008" s="165"/>
      <c r="BG1008" s="165"/>
      <c r="BH1008" s="165"/>
    </row>
    <row r="1009" spans="1:60" outlineLevel="1" x14ac:dyDescent="0.2">
      <c r="A1009" s="204"/>
      <c r="B1009" s="177"/>
      <c r="C1009" s="300"/>
      <c r="D1009" s="301"/>
      <c r="E1009" s="302"/>
      <c r="F1009" s="303"/>
      <c r="G1009" s="304"/>
      <c r="H1009" s="189"/>
      <c r="I1009" s="189"/>
      <c r="J1009" s="189"/>
      <c r="K1009" s="189"/>
      <c r="L1009" s="190"/>
      <c r="M1009" s="207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  <c r="AD1009" s="165"/>
      <c r="AE1009" s="165"/>
      <c r="AF1009" s="165"/>
      <c r="AG1009" s="165"/>
      <c r="AH1009" s="165"/>
      <c r="AI1009" s="165"/>
      <c r="AJ1009" s="165"/>
      <c r="AK1009" s="165"/>
      <c r="AL1009" s="165"/>
      <c r="AM1009" s="165"/>
      <c r="AN1009" s="165"/>
      <c r="AO1009" s="165"/>
      <c r="AP1009" s="165"/>
      <c r="AQ1009" s="165"/>
      <c r="AR1009" s="165"/>
      <c r="AS1009" s="165"/>
      <c r="AT1009" s="165"/>
      <c r="AU1009" s="165"/>
      <c r="AV1009" s="165"/>
      <c r="AW1009" s="165"/>
      <c r="AX1009" s="165"/>
      <c r="AY1009" s="165"/>
      <c r="AZ1009" s="165"/>
      <c r="BA1009" s="165"/>
      <c r="BB1009" s="165"/>
      <c r="BC1009" s="165"/>
      <c r="BD1009" s="165"/>
      <c r="BE1009" s="165"/>
      <c r="BF1009" s="165"/>
      <c r="BG1009" s="165"/>
      <c r="BH1009" s="165"/>
    </row>
    <row r="1010" spans="1:60" outlineLevel="1" x14ac:dyDescent="0.2">
      <c r="A1010" s="204"/>
      <c r="B1010" s="305" t="s">
        <v>558</v>
      </c>
      <c r="C1010" s="306"/>
      <c r="D1010" s="307"/>
      <c r="E1010" s="308"/>
      <c r="F1010" s="309"/>
      <c r="G1010" s="310"/>
      <c r="H1010" s="189"/>
      <c r="I1010" s="189"/>
      <c r="J1010" s="189"/>
      <c r="K1010" s="189"/>
      <c r="L1010" s="190"/>
      <c r="M1010" s="207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>
        <v>0</v>
      </c>
      <c r="AD1010" s="165"/>
      <c r="AE1010" s="165"/>
      <c r="AF1010" s="165"/>
      <c r="AG1010" s="165"/>
      <c r="AH1010" s="165"/>
      <c r="AI1010" s="165"/>
      <c r="AJ1010" s="165"/>
      <c r="AK1010" s="165"/>
      <c r="AL1010" s="165"/>
      <c r="AM1010" s="165"/>
      <c r="AN1010" s="165"/>
      <c r="AO1010" s="165"/>
      <c r="AP1010" s="165"/>
      <c r="AQ1010" s="165"/>
      <c r="AR1010" s="165"/>
      <c r="AS1010" s="165"/>
      <c r="AT1010" s="165"/>
      <c r="AU1010" s="165"/>
      <c r="AV1010" s="165"/>
      <c r="AW1010" s="165"/>
      <c r="AX1010" s="165"/>
      <c r="AY1010" s="165"/>
      <c r="AZ1010" s="165"/>
      <c r="BA1010" s="165"/>
      <c r="BB1010" s="165"/>
      <c r="BC1010" s="165"/>
      <c r="BD1010" s="165"/>
      <c r="BE1010" s="165"/>
      <c r="BF1010" s="165"/>
      <c r="BG1010" s="165"/>
      <c r="BH1010" s="165"/>
    </row>
    <row r="1011" spans="1:60" outlineLevel="1" x14ac:dyDescent="0.2">
      <c r="A1011" s="204"/>
      <c r="B1011" s="305" t="s">
        <v>559</v>
      </c>
      <c r="C1011" s="306"/>
      <c r="D1011" s="307"/>
      <c r="E1011" s="308"/>
      <c r="F1011" s="309"/>
      <c r="G1011" s="310"/>
      <c r="H1011" s="189"/>
      <c r="I1011" s="189"/>
      <c r="J1011" s="189"/>
      <c r="K1011" s="189"/>
      <c r="L1011" s="190"/>
      <c r="M1011" s="207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>
        <v>1</v>
      </c>
      <c r="AD1011" s="165"/>
      <c r="AE1011" s="165"/>
      <c r="AF1011" s="165"/>
      <c r="AG1011" s="165"/>
      <c r="AH1011" s="165"/>
      <c r="AI1011" s="165"/>
      <c r="AJ1011" s="165"/>
      <c r="AK1011" s="165"/>
      <c r="AL1011" s="165"/>
      <c r="AM1011" s="165"/>
      <c r="AN1011" s="165"/>
      <c r="AO1011" s="165"/>
      <c r="AP1011" s="165"/>
      <c r="AQ1011" s="165"/>
      <c r="AR1011" s="165"/>
      <c r="AS1011" s="165"/>
      <c r="AT1011" s="165"/>
      <c r="AU1011" s="165"/>
      <c r="AV1011" s="165"/>
      <c r="AW1011" s="165"/>
      <c r="AX1011" s="165"/>
      <c r="AY1011" s="165"/>
      <c r="AZ1011" s="165"/>
      <c r="BA1011" s="165"/>
      <c r="BB1011" s="165"/>
      <c r="BC1011" s="165"/>
      <c r="BD1011" s="165"/>
      <c r="BE1011" s="165"/>
      <c r="BF1011" s="165"/>
      <c r="BG1011" s="165"/>
      <c r="BH1011" s="165"/>
    </row>
    <row r="1012" spans="1:60" outlineLevel="1" x14ac:dyDescent="0.2">
      <c r="A1012" s="205">
        <v>279</v>
      </c>
      <c r="B1012" s="176" t="s">
        <v>560</v>
      </c>
      <c r="C1012" s="242" t="s">
        <v>1791</v>
      </c>
      <c r="D1012" s="180" t="s">
        <v>214</v>
      </c>
      <c r="E1012" s="184">
        <v>450.94</v>
      </c>
      <c r="F1012" s="191"/>
      <c r="G1012" s="189">
        <f>ROUND(E1012*F1012,2)</f>
        <v>0</v>
      </c>
      <c r="H1012" s="189">
        <v>1.58E-3</v>
      </c>
      <c r="I1012" s="189">
        <f>ROUND(E1012*H1012,2)</f>
        <v>0.71</v>
      </c>
      <c r="J1012" s="189">
        <v>0</v>
      </c>
      <c r="K1012" s="189">
        <f>ROUND(E1012*J1012,2)</f>
        <v>0</v>
      </c>
      <c r="L1012" s="190" t="s">
        <v>561</v>
      </c>
      <c r="M1012" s="207" t="s">
        <v>193</v>
      </c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  <c r="AD1012" s="165"/>
      <c r="AE1012" s="165" t="s">
        <v>194</v>
      </c>
      <c r="AF1012" s="165"/>
      <c r="AG1012" s="165"/>
      <c r="AH1012" s="165"/>
      <c r="AI1012" s="165"/>
      <c r="AJ1012" s="165"/>
      <c r="AK1012" s="165"/>
      <c r="AL1012" s="165"/>
      <c r="AM1012" s="165">
        <v>21</v>
      </c>
      <c r="AN1012" s="165"/>
      <c r="AO1012" s="165"/>
      <c r="AP1012" s="165"/>
      <c r="AQ1012" s="165"/>
      <c r="AR1012" s="165"/>
      <c r="AS1012" s="165"/>
      <c r="AT1012" s="165"/>
      <c r="AU1012" s="165"/>
      <c r="AV1012" s="165"/>
      <c r="AW1012" s="165"/>
      <c r="AX1012" s="165"/>
      <c r="AY1012" s="165"/>
      <c r="AZ1012" s="165"/>
      <c r="BA1012" s="165"/>
      <c r="BB1012" s="165"/>
      <c r="BC1012" s="165"/>
      <c r="BD1012" s="165"/>
      <c r="BE1012" s="165"/>
      <c r="BF1012" s="165"/>
      <c r="BG1012" s="165"/>
      <c r="BH1012" s="165"/>
    </row>
    <row r="1013" spans="1:60" outlineLevel="1" x14ac:dyDescent="0.2">
      <c r="A1013" s="204"/>
      <c r="B1013" s="177"/>
      <c r="C1013" s="201" t="s">
        <v>564</v>
      </c>
      <c r="D1013" s="181"/>
      <c r="E1013" s="185">
        <v>450.94</v>
      </c>
      <c r="F1013" s="189"/>
      <c r="G1013" s="189"/>
      <c r="H1013" s="189"/>
      <c r="I1013" s="189"/>
      <c r="J1013" s="189"/>
      <c r="K1013" s="189"/>
      <c r="L1013" s="190"/>
      <c r="M1013" s="207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  <c r="AD1013" s="165"/>
      <c r="AE1013" s="165"/>
      <c r="AF1013" s="165"/>
      <c r="AG1013" s="165"/>
      <c r="AH1013" s="165"/>
      <c r="AI1013" s="165"/>
      <c r="AJ1013" s="165"/>
      <c r="AK1013" s="165"/>
      <c r="AL1013" s="165"/>
      <c r="AM1013" s="165"/>
      <c r="AN1013" s="165"/>
      <c r="AO1013" s="165"/>
      <c r="AP1013" s="165"/>
      <c r="AQ1013" s="165"/>
      <c r="AR1013" s="165"/>
      <c r="AS1013" s="165"/>
      <c r="AT1013" s="165"/>
      <c r="AU1013" s="165"/>
      <c r="AV1013" s="165"/>
      <c r="AW1013" s="165"/>
      <c r="AX1013" s="165"/>
      <c r="AY1013" s="165"/>
      <c r="AZ1013" s="165"/>
      <c r="BA1013" s="165"/>
      <c r="BB1013" s="165"/>
      <c r="BC1013" s="165"/>
      <c r="BD1013" s="165"/>
      <c r="BE1013" s="165"/>
      <c r="BF1013" s="165"/>
      <c r="BG1013" s="165"/>
      <c r="BH1013" s="165"/>
    </row>
    <row r="1014" spans="1:60" outlineLevel="1" x14ac:dyDescent="0.2">
      <c r="A1014" s="204"/>
      <c r="B1014" s="177"/>
      <c r="C1014" s="300"/>
      <c r="D1014" s="301"/>
      <c r="E1014" s="302"/>
      <c r="F1014" s="303"/>
      <c r="G1014" s="304"/>
      <c r="H1014" s="189"/>
      <c r="I1014" s="189"/>
      <c r="J1014" s="189"/>
      <c r="K1014" s="189"/>
      <c r="L1014" s="190"/>
      <c r="M1014" s="207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  <c r="AD1014" s="165"/>
      <c r="AE1014" s="165"/>
      <c r="AF1014" s="165"/>
      <c r="AG1014" s="165"/>
      <c r="AH1014" s="165"/>
      <c r="AI1014" s="165"/>
      <c r="AJ1014" s="165"/>
      <c r="AK1014" s="165"/>
      <c r="AL1014" s="165"/>
      <c r="AM1014" s="165"/>
      <c r="AN1014" s="165"/>
      <c r="AO1014" s="165"/>
      <c r="AP1014" s="165"/>
      <c r="AQ1014" s="165"/>
      <c r="AR1014" s="165"/>
      <c r="AS1014" s="165"/>
      <c r="AT1014" s="165"/>
      <c r="AU1014" s="165"/>
      <c r="AV1014" s="165"/>
      <c r="AW1014" s="165"/>
      <c r="AX1014" s="165"/>
      <c r="AY1014" s="165"/>
      <c r="AZ1014" s="165"/>
      <c r="BA1014" s="165"/>
      <c r="BB1014" s="165"/>
      <c r="BC1014" s="165"/>
      <c r="BD1014" s="165"/>
      <c r="BE1014" s="165"/>
      <c r="BF1014" s="165"/>
      <c r="BG1014" s="165"/>
      <c r="BH1014" s="165"/>
    </row>
    <row r="1015" spans="1:60" outlineLevel="1" x14ac:dyDescent="0.2">
      <c r="A1015" s="204"/>
      <c r="B1015" s="305" t="s">
        <v>558</v>
      </c>
      <c r="C1015" s="306"/>
      <c r="D1015" s="307"/>
      <c r="E1015" s="308"/>
      <c r="F1015" s="309"/>
      <c r="G1015" s="310"/>
      <c r="H1015" s="189"/>
      <c r="I1015" s="189"/>
      <c r="J1015" s="189"/>
      <c r="K1015" s="189"/>
      <c r="L1015" s="190"/>
      <c r="M1015" s="207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5"/>
      <c r="Y1015" s="165"/>
      <c r="Z1015" s="165"/>
      <c r="AA1015" s="165"/>
      <c r="AB1015" s="165"/>
      <c r="AC1015" s="165">
        <v>0</v>
      </c>
      <c r="AD1015" s="165"/>
      <c r="AE1015" s="165"/>
      <c r="AF1015" s="165"/>
      <c r="AG1015" s="165"/>
      <c r="AH1015" s="165"/>
      <c r="AI1015" s="165"/>
      <c r="AJ1015" s="165"/>
      <c r="AK1015" s="165"/>
      <c r="AL1015" s="165"/>
      <c r="AM1015" s="165"/>
      <c r="AN1015" s="165"/>
      <c r="AO1015" s="165"/>
      <c r="AP1015" s="165"/>
      <c r="AQ1015" s="165"/>
      <c r="AR1015" s="165"/>
      <c r="AS1015" s="165"/>
      <c r="AT1015" s="165"/>
      <c r="AU1015" s="165"/>
      <c r="AV1015" s="165"/>
      <c r="AW1015" s="165"/>
      <c r="AX1015" s="165"/>
      <c r="AY1015" s="165"/>
      <c r="AZ1015" s="165"/>
      <c r="BA1015" s="165"/>
      <c r="BB1015" s="165"/>
      <c r="BC1015" s="165"/>
      <c r="BD1015" s="165"/>
      <c r="BE1015" s="165"/>
      <c r="BF1015" s="165"/>
      <c r="BG1015" s="165"/>
      <c r="BH1015" s="165"/>
    </row>
    <row r="1016" spans="1:60" outlineLevel="1" x14ac:dyDescent="0.2">
      <c r="A1016" s="204"/>
      <c r="B1016" s="305" t="s">
        <v>559</v>
      </c>
      <c r="C1016" s="306"/>
      <c r="D1016" s="307"/>
      <c r="E1016" s="308"/>
      <c r="F1016" s="309"/>
      <c r="G1016" s="310"/>
      <c r="H1016" s="189"/>
      <c r="I1016" s="189"/>
      <c r="J1016" s="189"/>
      <c r="K1016" s="189"/>
      <c r="L1016" s="190"/>
      <c r="M1016" s="207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5"/>
      <c r="Y1016" s="165"/>
      <c r="Z1016" s="165"/>
      <c r="AA1016" s="165"/>
      <c r="AB1016" s="165"/>
      <c r="AC1016" s="165">
        <v>1</v>
      </c>
      <c r="AD1016" s="165"/>
      <c r="AE1016" s="165"/>
      <c r="AF1016" s="165"/>
      <c r="AG1016" s="165"/>
      <c r="AH1016" s="165"/>
      <c r="AI1016" s="165"/>
      <c r="AJ1016" s="165"/>
      <c r="AK1016" s="165"/>
      <c r="AL1016" s="165"/>
      <c r="AM1016" s="165"/>
      <c r="AN1016" s="165"/>
      <c r="AO1016" s="165"/>
      <c r="AP1016" s="165"/>
      <c r="AQ1016" s="165"/>
      <c r="AR1016" s="165"/>
      <c r="AS1016" s="165"/>
      <c r="AT1016" s="165"/>
      <c r="AU1016" s="165"/>
      <c r="AV1016" s="165"/>
      <c r="AW1016" s="165"/>
      <c r="AX1016" s="165"/>
      <c r="AY1016" s="165"/>
      <c r="AZ1016" s="165"/>
      <c r="BA1016" s="165"/>
      <c r="BB1016" s="165"/>
      <c r="BC1016" s="165"/>
      <c r="BD1016" s="165"/>
      <c r="BE1016" s="165"/>
      <c r="BF1016" s="165"/>
      <c r="BG1016" s="165"/>
      <c r="BH1016" s="165"/>
    </row>
    <row r="1017" spans="1:60" outlineLevel="1" x14ac:dyDescent="0.2">
      <c r="A1017" s="205">
        <v>280</v>
      </c>
      <c r="B1017" s="176" t="s">
        <v>560</v>
      </c>
      <c r="C1017" s="242" t="s">
        <v>1792</v>
      </c>
      <c r="D1017" s="180" t="s">
        <v>214</v>
      </c>
      <c r="E1017" s="184">
        <v>450.94</v>
      </c>
      <c r="F1017" s="191"/>
      <c r="G1017" s="189">
        <f>ROUND(E1017*F1017,2)</f>
        <v>0</v>
      </c>
      <c r="H1017" s="189">
        <v>1.58E-3</v>
      </c>
      <c r="I1017" s="189">
        <f>ROUND(E1017*H1017,2)</f>
        <v>0.71</v>
      </c>
      <c r="J1017" s="189">
        <v>0</v>
      </c>
      <c r="K1017" s="189">
        <f>ROUND(E1017*J1017,2)</f>
        <v>0</v>
      </c>
      <c r="L1017" s="190" t="s">
        <v>561</v>
      </c>
      <c r="M1017" s="207" t="s">
        <v>193</v>
      </c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5"/>
      <c r="Y1017" s="165"/>
      <c r="Z1017" s="165"/>
      <c r="AA1017" s="165"/>
      <c r="AB1017" s="165"/>
      <c r="AC1017" s="165"/>
      <c r="AD1017" s="165"/>
      <c r="AE1017" s="165" t="s">
        <v>194</v>
      </c>
      <c r="AF1017" s="165"/>
      <c r="AG1017" s="165"/>
      <c r="AH1017" s="165"/>
      <c r="AI1017" s="165"/>
      <c r="AJ1017" s="165"/>
      <c r="AK1017" s="165"/>
      <c r="AL1017" s="165"/>
      <c r="AM1017" s="165">
        <v>21</v>
      </c>
      <c r="AN1017" s="165"/>
      <c r="AO1017" s="165"/>
      <c r="AP1017" s="165"/>
      <c r="AQ1017" s="165"/>
      <c r="AR1017" s="165"/>
      <c r="AS1017" s="165"/>
      <c r="AT1017" s="165"/>
      <c r="AU1017" s="165"/>
      <c r="AV1017" s="165"/>
      <c r="AW1017" s="165"/>
      <c r="AX1017" s="165"/>
      <c r="AY1017" s="165"/>
      <c r="AZ1017" s="165"/>
      <c r="BA1017" s="165"/>
      <c r="BB1017" s="165"/>
      <c r="BC1017" s="165"/>
      <c r="BD1017" s="165"/>
      <c r="BE1017" s="165"/>
      <c r="BF1017" s="165"/>
      <c r="BG1017" s="165"/>
      <c r="BH1017" s="165"/>
    </row>
    <row r="1018" spans="1:60" outlineLevel="1" x14ac:dyDescent="0.2">
      <c r="A1018" s="204"/>
      <c r="B1018" s="177"/>
      <c r="C1018" s="201" t="s">
        <v>564</v>
      </c>
      <c r="D1018" s="181"/>
      <c r="E1018" s="185">
        <v>450.94</v>
      </c>
      <c r="F1018" s="189"/>
      <c r="G1018" s="189"/>
      <c r="H1018" s="189"/>
      <c r="I1018" s="189"/>
      <c r="J1018" s="189"/>
      <c r="K1018" s="189"/>
      <c r="L1018" s="190"/>
      <c r="M1018" s="207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5"/>
      <c r="Y1018" s="165"/>
      <c r="Z1018" s="165"/>
      <c r="AA1018" s="165"/>
      <c r="AB1018" s="165"/>
      <c r="AC1018" s="165"/>
      <c r="AD1018" s="165"/>
      <c r="AE1018" s="165"/>
      <c r="AF1018" s="165"/>
      <c r="AG1018" s="165"/>
      <c r="AH1018" s="165"/>
      <c r="AI1018" s="165"/>
      <c r="AJ1018" s="165"/>
      <c r="AK1018" s="165"/>
      <c r="AL1018" s="165"/>
      <c r="AM1018" s="165"/>
      <c r="AN1018" s="165"/>
      <c r="AO1018" s="165"/>
      <c r="AP1018" s="165"/>
      <c r="AQ1018" s="165"/>
      <c r="AR1018" s="165"/>
      <c r="AS1018" s="165"/>
      <c r="AT1018" s="165"/>
      <c r="AU1018" s="165"/>
      <c r="AV1018" s="165"/>
      <c r="AW1018" s="165"/>
      <c r="AX1018" s="165"/>
      <c r="AY1018" s="165"/>
      <c r="AZ1018" s="165"/>
      <c r="BA1018" s="165"/>
      <c r="BB1018" s="165"/>
      <c r="BC1018" s="165"/>
      <c r="BD1018" s="165"/>
      <c r="BE1018" s="165"/>
      <c r="BF1018" s="165"/>
      <c r="BG1018" s="165"/>
      <c r="BH1018" s="165"/>
    </row>
    <row r="1019" spans="1:60" outlineLevel="1" x14ac:dyDescent="0.2">
      <c r="A1019" s="204"/>
      <c r="B1019" s="177"/>
      <c r="C1019" s="300"/>
      <c r="D1019" s="301"/>
      <c r="E1019" s="302"/>
      <c r="F1019" s="303"/>
      <c r="G1019" s="304"/>
      <c r="H1019" s="189"/>
      <c r="I1019" s="189"/>
      <c r="J1019" s="189"/>
      <c r="K1019" s="189"/>
      <c r="L1019" s="190"/>
      <c r="M1019" s="207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5"/>
      <c r="Y1019" s="165"/>
      <c r="Z1019" s="165"/>
      <c r="AA1019" s="165"/>
      <c r="AB1019" s="165"/>
      <c r="AC1019" s="165"/>
      <c r="AD1019" s="165"/>
      <c r="AE1019" s="165"/>
      <c r="AF1019" s="165"/>
      <c r="AG1019" s="165"/>
      <c r="AH1019" s="165"/>
      <c r="AI1019" s="165"/>
      <c r="AJ1019" s="165"/>
      <c r="AK1019" s="165"/>
      <c r="AL1019" s="165"/>
      <c r="AM1019" s="165"/>
      <c r="AN1019" s="165"/>
      <c r="AO1019" s="165"/>
      <c r="AP1019" s="165"/>
      <c r="AQ1019" s="165"/>
      <c r="AR1019" s="165"/>
      <c r="AS1019" s="165"/>
      <c r="AT1019" s="165"/>
      <c r="AU1019" s="165"/>
      <c r="AV1019" s="165"/>
      <c r="AW1019" s="165"/>
      <c r="AX1019" s="165"/>
      <c r="AY1019" s="165"/>
      <c r="AZ1019" s="165"/>
      <c r="BA1019" s="165"/>
      <c r="BB1019" s="165"/>
      <c r="BC1019" s="165"/>
      <c r="BD1019" s="165"/>
      <c r="BE1019" s="165"/>
      <c r="BF1019" s="165"/>
      <c r="BG1019" s="165"/>
      <c r="BH1019" s="165"/>
    </row>
    <row r="1020" spans="1:60" outlineLevel="1" x14ac:dyDescent="0.2">
      <c r="A1020" s="204"/>
      <c r="B1020" s="305" t="s">
        <v>558</v>
      </c>
      <c r="C1020" s="306"/>
      <c r="D1020" s="307"/>
      <c r="E1020" s="308"/>
      <c r="F1020" s="309"/>
      <c r="G1020" s="310"/>
      <c r="H1020" s="189"/>
      <c r="I1020" s="189"/>
      <c r="J1020" s="189"/>
      <c r="K1020" s="189"/>
      <c r="L1020" s="190"/>
      <c r="M1020" s="207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5"/>
      <c r="Y1020" s="165"/>
      <c r="Z1020" s="165"/>
      <c r="AA1020" s="165"/>
      <c r="AB1020" s="165"/>
      <c r="AC1020" s="165">
        <v>0</v>
      </c>
      <c r="AD1020" s="165"/>
      <c r="AE1020" s="165"/>
      <c r="AF1020" s="165"/>
      <c r="AG1020" s="165"/>
      <c r="AH1020" s="165"/>
      <c r="AI1020" s="165"/>
      <c r="AJ1020" s="165"/>
      <c r="AK1020" s="165"/>
      <c r="AL1020" s="165"/>
      <c r="AM1020" s="165"/>
      <c r="AN1020" s="165"/>
      <c r="AO1020" s="165"/>
      <c r="AP1020" s="165"/>
      <c r="AQ1020" s="165"/>
      <c r="AR1020" s="165"/>
      <c r="AS1020" s="165"/>
      <c r="AT1020" s="165"/>
      <c r="AU1020" s="165"/>
      <c r="AV1020" s="165"/>
      <c r="AW1020" s="165"/>
      <c r="AX1020" s="165"/>
      <c r="AY1020" s="165"/>
      <c r="AZ1020" s="165"/>
      <c r="BA1020" s="165"/>
      <c r="BB1020" s="165"/>
      <c r="BC1020" s="165"/>
      <c r="BD1020" s="165"/>
      <c r="BE1020" s="165"/>
      <c r="BF1020" s="165"/>
      <c r="BG1020" s="165"/>
      <c r="BH1020" s="165"/>
    </row>
    <row r="1021" spans="1:60" outlineLevel="1" x14ac:dyDescent="0.2">
      <c r="A1021" s="204"/>
      <c r="B1021" s="305" t="s">
        <v>559</v>
      </c>
      <c r="C1021" s="306"/>
      <c r="D1021" s="307"/>
      <c r="E1021" s="308"/>
      <c r="F1021" s="309"/>
      <c r="G1021" s="310"/>
      <c r="H1021" s="189"/>
      <c r="I1021" s="189"/>
      <c r="J1021" s="189"/>
      <c r="K1021" s="189"/>
      <c r="L1021" s="190"/>
      <c r="M1021" s="207"/>
      <c r="N1021" s="165"/>
      <c r="O1021" s="165"/>
      <c r="P1021" s="165"/>
      <c r="Q1021" s="165"/>
      <c r="R1021" s="165"/>
      <c r="S1021" s="165"/>
      <c r="T1021" s="165"/>
      <c r="U1021" s="165"/>
      <c r="V1021" s="165"/>
      <c r="W1021" s="165"/>
      <c r="X1021" s="165"/>
      <c r="Y1021" s="165"/>
      <c r="Z1021" s="165"/>
      <c r="AA1021" s="165"/>
      <c r="AB1021" s="165"/>
      <c r="AC1021" s="165"/>
      <c r="AD1021" s="165"/>
      <c r="AE1021" s="165" t="s">
        <v>194</v>
      </c>
      <c r="AF1021" s="165"/>
      <c r="AG1021" s="165"/>
      <c r="AH1021" s="165"/>
      <c r="AI1021" s="165"/>
      <c r="AJ1021" s="165"/>
      <c r="AK1021" s="165"/>
      <c r="AL1021" s="165"/>
      <c r="AM1021" s="165">
        <v>21</v>
      </c>
      <c r="AN1021" s="165"/>
      <c r="AO1021" s="165"/>
      <c r="AP1021" s="165"/>
      <c r="AQ1021" s="165"/>
      <c r="AR1021" s="165"/>
      <c r="AS1021" s="165"/>
      <c r="AT1021" s="165"/>
      <c r="AU1021" s="165"/>
      <c r="AV1021" s="165"/>
      <c r="AW1021" s="165"/>
      <c r="AX1021" s="165"/>
      <c r="AY1021" s="165"/>
      <c r="AZ1021" s="165"/>
      <c r="BA1021" s="165"/>
      <c r="BB1021" s="165"/>
      <c r="BC1021" s="165"/>
      <c r="BD1021" s="165"/>
      <c r="BE1021" s="165"/>
      <c r="BF1021" s="165"/>
      <c r="BG1021" s="165"/>
      <c r="BH1021" s="165"/>
    </row>
    <row r="1022" spans="1:60" outlineLevel="1" x14ac:dyDescent="0.2">
      <c r="A1022" s="205">
        <v>281</v>
      </c>
      <c r="B1022" s="176" t="s">
        <v>560</v>
      </c>
      <c r="C1022" s="242" t="s">
        <v>1793</v>
      </c>
      <c r="D1022" s="180" t="s">
        <v>214</v>
      </c>
      <c r="E1022" s="184">
        <v>450.94</v>
      </c>
      <c r="F1022" s="191"/>
      <c r="G1022" s="189">
        <f>ROUND(E1022*F1022,2)</f>
        <v>0</v>
      </c>
      <c r="H1022" s="189">
        <v>1.58E-3</v>
      </c>
      <c r="I1022" s="189">
        <f>ROUND(E1022*H1022,2)</f>
        <v>0.71</v>
      </c>
      <c r="J1022" s="189">
        <v>0</v>
      </c>
      <c r="K1022" s="189">
        <f>ROUND(E1022*J1022,2)</f>
        <v>0</v>
      </c>
      <c r="L1022" s="190" t="s">
        <v>561</v>
      </c>
      <c r="M1022" s="207" t="s">
        <v>193</v>
      </c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5"/>
      <c r="Y1022" s="165"/>
      <c r="Z1022" s="165"/>
      <c r="AA1022" s="165"/>
      <c r="AB1022" s="165"/>
      <c r="AC1022" s="165"/>
      <c r="AD1022" s="165"/>
      <c r="AE1022" s="165"/>
      <c r="AF1022" s="165"/>
      <c r="AG1022" s="165"/>
      <c r="AH1022" s="165"/>
      <c r="AI1022" s="165"/>
      <c r="AJ1022" s="165"/>
      <c r="AK1022" s="165"/>
      <c r="AL1022" s="165"/>
      <c r="AM1022" s="165"/>
      <c r="AN1022" s="165"/>
      <c r="AO1022" s="165"/>
      <c r="AP1022" s="165"/>
      <c r="AQ1022" s="165"/>
      <c r="AR1022" s="165"/>
      <c r="AS1022" s="165"/>
      <c r="AT1022" s="165"/>
      <c r="AU1022" s="165"/>
      <c r="AV1022" s="165"/>
      <c r="AW1022" s="165"/>
      <c r="AX1022" s="165"/>
      <c r="AY1022" s="165"/>
      <c r="AZ1022" s="165"/>
      <c r="BA1022" s="165"/>
      <c r="BB1022" s="165"/>
      <c r="BC1022" s="165"/>
      <c r="BD1022" s="165"/>
      <c r="BE1022" s="165"/>
      <c r="BF1022" s="165"/>
      <c r="BG1022" s="165"/>
      <c r="BH1022" s="165"/>
    </row>
    <row r="1023" spans="1:60" outlineLevel="1" x14ac:dyDescent="0.2">
      <c r="A1023" s="204"/>
      <c r="B1023" s="177"/>
      <c r="C1023" s="201" t="s">
        <v>564</v>
      </c>
      <c r="D1023" s="181"/>
      <c r="E1023" s="185">
        <v>450.94</v>
      </c>
      <c r="F1023" s="189"/>
      <c r="G1023" s="189"/>
      <c r="H1023" s="189"/>
      <c r="I1023" s="189"/>
      <c r="J1023" s="189"/>
      <c r="K1023" s="189"/>
      <c r="L1023" s="190"/>
      <c r="M1023" s="207"/>
      <c r="N1023" s="165"/>
      <c r="O1023" s="165"/>
      <c r="P1023" s="165"/>
      <c r="Q1023" s="165"/>
      <c r="R1023" s="165"/>
      <c r="S1023" s="165"/>
      <c r="T1023" s="165"/>
      <c r="U1023" s="165"/>
      <c r="V1023" s="165"/>
      <c r="W1023" s="165"/>
      <c r="X1023" s="165"/>
      <c r="Y1023" s="165"/>
      <c r="Z1023" s="165"/>
      <c r="AA1023" s="165"/>
      <c r="AB1023" s="165"/>
      <c r="AC1023" s="165"/>
      <c r="AD1023" s="165"/>
      <c r="AE1023" s="165"/>
      <c r="AF1023" s="165"/>
      <c r="AG1023" s="165"/>
      <c r="AH1023" s="165"/>
      <c r="AI1023" s="165"/>
      <c r="AJ1023" s="165"/>
      <c r="AK1023" s="165"/>
      <c r="AL1023" s="165"/>
      <c r="AM1023" s="165"/>
      <c r="AN1023" s="165"/>
      <c r="AO1023" s="165"/>
      <c r="AP1023" s="165"/>
      <c r="AQ1023" s="165"/>
      <c r="AR1023" s="165"/>
      <c r="AS1023" s="165"/>
      <c r="AT1023" s="165"/>
      <c r="AU1023" s="165"/>
      <c r="AV1023" s="165"/>
      <c r="AW1023" s="165"/>
      <c r="AX1023" s="165"/>
      <c r="AY1023" s="165"/>
      <c r="AZ1023" s="165"/>
      <c r="BA1023" s="165"/>
      <c r="BB1023" s="165"/>
      <c r="BC1023" s="165"/>
      <c r="BD1023" s="165"/>
      <c r="BE1023" s="165"/>
      <c r="BF1023" s="165"/>
      <c r="BG1023" s="165"/>
      <c r="BH1023" s="165"/>
    </row>
    <row r="1024" spans="1:60" outlineLevel="1" x14ac:dyDescent="0.2">
      <c r="A1024" s="204"/>
      <c r="B1024" s="177"/>
      <c r="C1024" s="300"/>
      <c r="D1024" s="301"/>
      <c r="E1024" s="302"/>
      <c r="F1024" s="303"/>
      <c r="G1024" s="304"/>
      <c r="H1024" s="189"/>
      <c r="I1024" s="189"/>
      <c r="J1024" s="189"/>
      <c r="K1024" s="189"/>
      <c r="L1024" s="190"/>
      <c r="M1024" s="207"/>
      <c r="N1024" s="165"/>
      <c r="O1024" s="165"/>
      <c r="P1024" s="165"/>
      <c r="Q1024" s="165"/>
      <c r="R1024" s="165"/>
      <c r="S1024" s="165"/>
      <c r="T1024" s="165"/>
      <c r="U1024" s="165"/>
      <c r="V1024" s="165"/>
      <c r="W1024" s="165"/>
      <c r="X1024" s="165"/>
      <c r="Y1024" s="165"/>
      <c r="Z1024" s="165"/>
      <c r="AA1024" s="165"/>
      <c r="AB1024" s="165"/>
      <c r="AC1024" s="165"/>
      <c r="AD1024" s="165"/>
      <c r="AE1024" s="165"/>
      <c r="AF1024" s="165"/>
      <c r="AG1024" s="165"/>
      <c r="AH1024" s="165"/>
      <c r="AI1024" s="165"/>
      <c r="AJ1024" s="165"/>
      <c r="AK1024" s="165"/>
      <c r="AL1024" s="165"/>
      <c r="AM1024" s="165"/>
      <c r="AN1024" s="165"/>
      <c r="AO1024" s="165"/>
      <c r="AP1024" s="165"/>
      <c r="AQ1024" s="165"/>
      <c r="AR1024" s="165"/>
      <c r="AS1024" s="165"/>
      <c r="AT1024" s="165"/>
      <c r="AU1024" s="165"/>
      <c r="AV1024" s="165"/>
      <c r="AW1024" s="165"/>
      <c r="AX1024" s="165"/>
      <c r="AY1024" s="165"/>
      <c r="AZ1024" s="165"/>
      <c r="BA1024" s="165"/>
      <c r="BB1024" s="165"/>
      <c r="BC1024" s="165"/>
      <c r="BD1024" s="165"/>
      <c r="BE1024" s="165"/>
      <c r="BF1024" s="165"/>
      <c r="BG1024" s="165"/>
      <c r="BH1024" s="165"/>
    </row>
    <row r="1025" spans="1:60" outlineLevel="1" x14ac:dyDescent="0.2">
      <c r="A1025" s="204"/>
      <c r="B1025" s="305" t="s">
        <v>565</v>
      </c>
      <c r="C1025" s="306"/>
      <c r="D1025" s="307"/>
      <c r="E1025" s="308"/>
      <c r="F1025" s="309"/>
      <c r="G1025" s="310"/>
      <c r="H1025" s="189"/>
      <c r="I1025" s="189"/>
      <c r="J1025" s="189"/>
      <c r="K1025" s="189"/>
      <c r="L1025" s="190"/>
      <c r="M1025" s="207"/>
      <c r="N1025" s="165"/>
      <c r="O1025" s="165"/>
      <c r="P1025" s="165"/>
      <c r="Q1025" s="165"/>
      <c r="R1025" s="165"/>
      <c r="S1025" s="165"/>
      <c r="T1025" s="165"/>
      <c r="U1025" s="165"/>
      <c r="V1025" s="165"/>
      <c r="W1025" s="165"/>
      <c r="X1025" s="165"/>
      <c r="Y1025" s="165"/>
      <c r="Z1025" s="165"/>
      <c r="AA1025" s="165"/>
      <c r="AB1025" s="165"/>
      <c r="AC1025" s="165">
        <v>0</v>
      </c>
      <c r="AD1025" s="165"/>
      <c r="AE1025" s="165"/>
      <c r="AF1025" s="165"/>
      <c r="AG1025" s="165"/>
      <c r="AH1025" s="165"/>
      <c r="AI1025" s="165"/>
      <c r="AJ1025" s="165"/>
      <c r="AK1025" s="165"/>
      <c r="AL1025" s="165"/>
      <c r="AM1025" s="165"/>
      <c r="AN1025" s="165"/>
      <c r="AO1025" s="165"/>
      <c r="AP1025" s="165"/>
      <c r="AQ1025" s="165"/>
      <c r="AR1025" s="165"/>
      <c r="AS1025" s="165"/>
      <c r="AT1025" s="165"/>
      <c r="AU1025" s="165"/>
      <c r="AV1025" s="165"/>
      <c r="AW1025" s="165"/>
      <c r="AX1025" s="165"/>
      <c r="AY1025" s="165"/>
      <c r="AZ1025" s="165"/>
      <c r="BA1025" s="165"/>
      <c r="BB1025" s="165"/>
      <c r="BC1025" s="165"/>
      <c r="BD1025" s="165"/>
      <c r="BE1025" s="165"/>
      <c r="BF1025" s="165"/>
      <c r="BG1025" s="165"/>
      <c r="BH1025" s="165"/>
    </row>
    <row r="1026" spans="1:60" outlineLevel="1" x14ac:dyDescent="0.2">
      <c r="A1026" s="205">
        <v>282</v>
      </c>
      <c r="B1026" s="176" t="s">
        <v>566</v>
      </c>
      <c r="C1026" s="242" t="s">
        <v>1794</v>
      </c>
      <c r="D1026" s="180" t="s">
        <v>214</v>
      </c>
      <c r="E1026" s="184">
        <v>14.676</v>
      </c>
      <c r="F1026" s="191"/>
      <c r="G1026" s="189">
        <f>ROUND(E1026*F1026,2)</f>
        <v>0</v>
      </c>
      <c r="H1026" s="189">
        <v>7.1700000000000002E-3</v>
      </c>
      <c r="I1026" s="189">
        <f>ROUND(E1026*H1026,2)</f>
        <v>0.11</v>
      </c>
      <c r="J1026" s="189">
        <v>0</v>
      </c>
      <c r="K1026" s="189">
        <f>ROUND(E1026*J1026,2)</f>
        <v>0</v>
      </c>
      <c r="L1026" s="190" t="s">
        <v>487</v>
      </c>
      <c r="M1026" s="207" t="s">
        <v>193</v>
      </c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5"/>
      <c r="Y1026" s="165"/>
      <c r="Z1026" s="165"/>
      <c r="AA1026" s="165"/>
      <c r="AB1026" s="165"/>
      <c r="AC1026" s="165"/>
      <c r="AD1026" s="165"/>
      <c r="AE1026" s="165" t="s">
        <v>194</v>
      </c>
      <c r="AF1026" s="165"/>
      <c r="AG1026" s="165"/>
      <c r="AH1026" s="165"/>
      <c r="AI1026" s="165"/>
      <c r="AJ1026" s="165"/>
      <c r="AK1026" s="165"/>
      <c r="AL1026" s="165"/>
      <c r="AM1026" s="165">
        <v>21</v>
      </c>
      <c r="AN1026" s="165"/>
      <c r="AO1026" s="165"/>
      <c r="AP1026" s="165"/>
      <c r="AQ1026" s="165"/>
      <c r="AR1026" s="165"/>
      <c r="AS1026" s="165"/>
      <c r="AT1026" s="165"/>
      <c r="AU1026" s="165"/>
      <c r="AV1026" s="165"/>
      <c r="AW1026" s="165"/>
      <c r="AX1026" s="165"/>
      <c r="AY1026" s="165"/>
      <c r="AZ1026" s="165"/>
      <c r="BA1026" s="165"/>
      <c r="BB1026" s="165"/>
      <c r="BC1026" s="165"/>
      <c r="BD1026" s="165"/>
      <c r="BE1026" s="165"/>
      <c r="BF1026" s="165"/>
      <c r="BG1026" s="165"/>
      <c r="BH1026" s="165"/>
    </row>
    <row r="1027" spans="1:60" outlineLevel="1" x14ac:dyDescent="0.2">
      <c r="A1027" s="204"/>
      <c r="B1027" s="177"/>
      <c r="C1027" s="201" t="s">
        <v>567</v>
      </c>
      <c r="D1027" s="181"/>
      <c r="E1027" s="185">
        <v>3.7</v>
      </c>
      <c r="F1027" s="189"/>
      <c r="G1027" s="189"/>
      <c r="H1027" s="189"/>
      <c r="I1027" s="189"/>
      <c r="J1027" s="189"/>
      <c r="K1027" s="189"/>
      <c r="L1027" s="190"/>
      <c r="M1027" s="207"/>
      <c r="N1027" s="165"/>
      <c r="O1027" s="165"/>
      <c r="P1027" s="165"/>
      <c r="Q1027" s="165"/>
      <c r="R1027" s="165"/>
      <c r="S1027" s="165"/>
      <c r="T1027" s="165"/>
      <c r="U1027" s="165"/>
      <c r="V1027" s="165"/>
      <c r="W1027" s="165"/>
      <c r="X1027" s="165"/>
      <c r="Y1027" s="165"/>
      <c r="Z1027" s="165"/>
      <c r="AA1027" s="165"/>
      <c r="AB1027" s="165"/>
      <c r="AC1027" s="165"/>
      <c r="AD1027" s="165"/>
      <c r="AE1027" s="165"/>
      <c r="AF1027" s="165"/>
      <c r="AG1027" s="165"/>
      <c r="AH1027" s="165"/>
      <c r="AI1027" s="165"/>
      <c r="AJ1027" s="165"/>
      <c r="AK1027" s="165"/>
      <c r="AL1027" s="165"/>
      <c r="AM1027" s="165"/>
      <c r="AN1027" s="165"/>
      <c r="AO1027" s="165"/>
      <c r="AP1027" s="165"/>
      <c r="AQ1027" s="165"/>
      <c r="AR1027" s="165"/>
      <c r="AS1027" s="165"/>
      <c r="AT1027" s="165"/>
      <c r="AU1027" s="165"/>
      <c r="AV1027" s="165"/>
      <c r="AW1027" s="165"/>
      <c r="AX1027" s="165"/>
      <c r="AY1027" s="165"/>
      <c r="AZ1027" s="165"/>
      <c r="BA1027" s="165"/>
      <c r="BB1027" s="165"/>
      <c r="BC1027" s="165"/>
      <c r="BD1027" s="165"/>
      <c r="BE1027" s="165"/>
      <c r="BF1027" s="165"/>
      <c r="BG1027" s="165"/>
      <c r="BH1027" s="165"/>
    </row>
    <row r="1028" spans="1:60" outlineLevel="1" x14ac:dyDescent="0.2">
      <c r="A1028" s="204"/>
      <c r="B1028" s="177"/>
      <c r="C1028" s="201" t="s">
        <v>568</v>
      </c>
      <c r="D1028" s="181"/>
      <c r="E1028" s="185">
        <v>10.98</v>
      </c>
      <c r="F1028" s="189"/>
      <c r="G1028" s="189"/>
      <c r="H1028" s="189"/>
      <c r="I1028" s="189"/>
      <c r="J1028" s="189"/>
      <c r="K1028" s="189"/>
      <c r="L1028" s="190"/>
      <c r="M1028" s="207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5"/>
      <c r="Y1028" s="165"/>
      <c r="Z1028" s="165"/>
      <c r="AA1028" s="165"/>
      <c r="AB1028" s="165"/>
      <c r="AC1028" s="165"/>
      <c r="AD1028" s="165"/>
      <c r="AE1028" s="165"/>
      <c r="AF1028" s="165"/>
      <c r="AG1028" s="165"/>
      <c r="AH1028" s="165"/>
      <c r="AI1028" s="165"/>
      <c r="AJ1028" s="165"/>
      <c r="AK1028" s="165"/>
      <c r="AL1028" s="165"/>
      <c r="AM1028" s="165"/>
      <c r="AN1028" s="165"/>
      <c r="AO1028" s="165"/>
      <c r="AP1028" s="165"/>
      <c r="AQ1028" s="165"/>
      <c r="AR1028" s="165"/>
      <c r="AS1028" s="165"/>
      <c r="AT1028" s="165"/>
      <c r="AU1028" s="165"/>
      <c r="AV1028" s="165"/>
      <c r="AW1028" s="165"/>
      <c r="AX1028" s="165"/>
      <c r="AY1028" s="165"/>
      <c r="AZ1028" s="165"/>
      <c r="BA1028" s="165"/>
      <c r="BB1028" s="165"/>
      <c r="BC1028" s="165"/>
      <c r="BD1028" s="165"/>
      <c r="BE1028" s="165"/>
      <c r="BF1028" s="165"/>
      <c r="BG1028" s="165"/>
      <c r="BH1028" s="165"/>
    </row>
    <row r="1029" spans="1:60" outlineLevel="1" x14ac:dyDescent="0.2">
      <c r="A1029" s="204"/>
      <c r="B1029" s="177"/>
      <c r="C1029" s="300"/>
      <c r="D1029" s="301"/>
      <c r="E1029" s="302"/>
      <c r="F1029" s="303"/>
      <c r="G1029" s="304"/>
      <c r="H1029" s="189"/>
      <c r="I1029" s="189"/>
      <c r="J1029" s="189"/>
      <c r="K1029" s="189"/>
      <c r="L1029" s="190"/>
      <c r="M1029" s="207"/>
      <c r="N1029" s="165"/>
      <c r="O1029" s="165"/>
      <c r="P1029" s="165"/>
      <c r="Q1029" s="165"/>
      <c r="R1029" s="165"/>
      <c r="S1029" s="165"/>
      <c r="T1029" s="165"/>
      <c r="U1029" s="165"/>
      <c r="V1029" s="165"/>
      <c r="W1029" s="165"/>
      <c r="X1029" s="165"/>
      <c r="Y1029" s="165"/>
      <c r="Z1029" s="165"/>
      <c r="AA1029" s="165"/>
      <c r="AB1029" s="165"/>
      <c r="AC1029" s="165">
        <v>0</v>
      </c>
      <c r="AD1029" s="165"/>
      <c r="AE1029" s="165"/>
      <c r="AF1029" s="165"/>
      <c r="AG1029" s="165"/>
      <c r="AH1029" s="165"/>
      <c r="AI1029" s="165"/>
      <c r="AJ1029" s="165"/>
      <c r="AK1029" s="165"/>
      <c r="AL1029" s="165"/>
      <c r="AM1029" s="165"/>
      <c r="AN1029" s="165"/>
      <c r="AO1029" s="165"/>
      <c r="AP1029" s="165"/>
      <c r="AQ1029" s="165"/>
      <c r="AR1029" s="165"/>
      <c r="AS1029" s="165"/>
      <c r="AT1029" s="165"/>
      <c r="AU1029" s="165"/>
      <c r="AV1029" s="165"/>
      <c r="AW1029" s="165"/>
      <c r="AX1029" s="165"/>
      <c r="AY1029" s="165"/>
      <c r="AZ1029" s="165"/>
      <c r="BA1029" s="165"/>
      <c r="BB1029" s="165"/>
      <c r="BC1029" s="165"/>
      <c r="BD1029" s="165"/>
      <c r="BE1029" s="165"/>
      <c r="BF1029" s="165"/>
      <c r="BG1029" s="165"/>
      <c r="BH1029" s="165"/>
    </row>
    <row r="1030" spans="1:60" outlineLevel="1" x14ac:dyDescent="0.2">
      <c r="A1030" s="204"/>
      <c r="B1030" s="305" t="s">
        <v>569</v>
      </c>
      <c r="C1030" s="306"/>
      <c r="D1030" s="307"/>
      <c r="E1030" s="308"/>
      <c r="F1030" s="309"/>
      <c r="G1030" s="310"/>
      <c r="H1030" s="189"/>
      <c r="I1030" s="189"/>
      <c r="J1030" s="189"/>
      <c r="K1030" s="189"/>
      <c r="L1030" s="190"/>
      <c r="M1030" s="207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165"/>
      <c r="Z1030" s="165"/>
      <c r="AA1030" s="165"/>
      <c r="AB1030" s="165"/>
      <c r="AC1030" s="165"/>
      <c r="AD1030" s="165"/>
      <c r="AE1030" s="165" t="s">
        <v>198</v>
      </c>
      <c r="AF1030" s="165"/>
      <c r="AG1030" s="165"/>
      <c r="AH1030" s="165"/>
      <c r="AI1030" s="165"/>
      <c r="AJ1030" s="165"/>
      <c r="AK1030" s="165"/>
      <c r="AL1030" s="165"/>
      <c r="AM1030" s="165"/>
      <c r="AN1030" s="165"/>
      <c r="AO1030" s="165"/>
      <c r="AP1030" s="165"/>
      <c r="AQ1030" s="165"/>
      <c r="AR1030" s="165"/>
      <c r="AS1030" s="165"/>
      <c r="AT1030" s="165"/>
      <c r="AU1030" s="165"/>
      <c r="AV1030" s="165"/>
      <c r="AW1030" s="165"/>
      <c r="AX1030" s="165"/>
      <c r="AY1030" s="165"/>
      <c r="AZ1030" s="165"/>
      <c r="BA1030" s="165"/>
      <c r="BB1030" s="165"/>
      <c r="BC1030" s="165"/>
      <c r="BD1030" s="165"/>
      <c r="BE1030" s="165"/>
      <c r="BF1030" s="165"/>
      <c r="BG1030" s="165"/>
      <c r="BH1030" s="165"/>
    </row>
    <row r="1031" spans="1:60" outlineLevel="1" x14ac:dyDescent="0.2">
      <c r="A1031" s="205">
        <v>283</v>
      </c>
      <c r="B1031" s="176" t="s">
        <v>570</v>
      </c>
      <c r="C1031" s="242" t="s">
        <v>1795</v>
      </c>
      <c r="D1031" s="180" t="s">
        <v>214</v>
      </c>
      <c r="E1031" s="184">
        <v>3.6960000000000002</v>
      </c>
      <c r="F1031" s="191"/>
      <c r="G1031" s="189">
        <f>ROUND(E1031*F1031,2)</f>
        <v>0</v>
      </c>
      <c r="H1031" s="189">
        <v>5.0000000000000001E-4</v>
      </c>
      <c r="I1031" s="189">
        <f>ROUND(E1031*H1031,2)</f>
        <v>0</v>
      </c>
      <c r="J1031" s="189">
        <v>0</v>
      </c>
      <c r="K1031" s="189">
        <f>ROUND(E1031*J1031,2)</f>
        <v>0</v>
      </c>
      <c r="L1031" s="190" t="s">
        <v>519</v>
      </c>
      <c r="M1031" s="207" t="s">
        <v>193</v>
      </c>
      <c r="N1031" s="165"/>
      <c r="O1031" s="165"/>
      <c r="P1031" s="165"/>
      <c r="Q1031" s="165"/>
      <c r="R1031" s="165"/>
      <c r="S1031" s="165"/>
      <c r="T1031" s="165"/>
      <c r="U1031" s="165"/>
      <c r="V1031" s="165"/>
      <c r="W1031" s="165"/>
      <c r="X1031" s="165"/>
      <c r="Y1031" s="165"/>
      <c r="Z1031" s="165"/>
      <c r="AA1031" s="165"/>
      <c r="AB1031" s="165"/>
      <c r="AC1031" s="165"/>
      <c r="AD1031" s="165"/>
      <c r="AE1031" s="165" t="s">
        <v>194</v>
      </c>
      <c r="AF1031" s="165"/>
      <c r="AG1031" s="165"/>
      <c r="AH1031" s="165"/>
      <c r="AI1031" s="165"/>
      <c r="AJ1031" s="165"/>
      <c r="AK1031" s="165"/>
      <c r="AL1031" s="165"/>
      <c r="AM1031" s="165">
        <v>21</v>
      </c>
      <c r="AN1031" s="165"/>
      <c r="AO1031" s="165"/>
      <c r="AP1031" s="165"/>
      <c r="AQ1031" s="165"/>
      <c r="AR1031" s="165"/>
      <c r="AS1031" s="165"/>
      <c r="AT1031" s="165"/>
      <c r="AU1031" s="165"/>
      <c r="AV1031" s="165"/>
      <c r="AW1031" s="165"/>
      <c r="AX1031" s="165"/>
      <c r="AY1031" s="165"/>
      <c r="AZ1031" s="165"/>
      <c r="BA1031" s="165"/>
      <c r="BB1031" s="165"/>
      <c r="BC1031" s="165"/>
      <c r="BD1031" s="165"/>
      <c r="BE1031" s="165"/>
      <c r="BF1031" s="165"/>
      <c r="BG1031" s="165"/>
      <c r="BH1031" s="165"/>
    </row>
    <row r="1032" spans="1:60" outlineLevel="1" x14ac:dyDescent="0.2">
      <c r="A1032" s="204"/>
      <c r="B1032" s="177"/>
      <c r="C1032" s="201" t="s">
        <v>567</v>
      </c>
      <c r="D1032" s="181"/>
      <c r="E1032" s="185">
        <v>3.7</v>
      </c>
      <c r="F1032" s="189"/>
      <c r="G1032" s="189"/>
      <c r="H1032" s="189"/>
      <c r="I1032" s="189"/>
      <c r="J1032" s="189"/>
      <c r="K1032" s="189"/>
      <c r="L1032" s="190"/>
      <c r="M1032" s="207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5"/>
      <c r="Y1032" s="165"/>
      <c r="Z1032" s="165"/>
      <c r="AA1032" s="165"/>
      <c r="AB1032" s="165"/>
      <c r="AC1032" s="165"/>
      <c r="AD1032" s="165"/>
      <c r="AE1032" s="165"/>
      <c r="AF1032" s="165"/>
      <c r="AG1032" s="165"/>
      <c r="AH1032" s="165"/>
      <c r="AI1032" s="165"/>
      <c r="AJ1032" s="165"/>
      <c r="AK1032" s="165"/>
      <c r="AL1032" s="165"/>
      <c r="AM1032" s="165"/>
      <c r="AN1032" s="165"/>
      <c r="AO1032" s="165"/>
      <c r="AP1032" s="165"/>
      <c r="AQ1032" s="165"/>
      <c r="AR1032" s="165"/>
      <c r="AS1032" s="165"/>
      <c r="AT1032" s="165"/>
      <c r="AU1032" s="165"/>
      <c r="AV1032" s="165"/>
      <c r="AW1032" s="165"/>
      <c r="AX1032" s="165"/>
      <c r="AY1032" s="165"/>
      <c r="AZ1032" s="165"/>
      <c r="BA1032" s="165"/>
      <c r="BB1032" s="165"/>
      <c r="BC1032" s="165"/>
      <c r="BD1032" s="165"/>
      <c r="BE1032" s="165"/>
      <c r="BF1032" s="165"/>
      <c r="BG1032" s="165"/>
      <c r="BH1032" s="165"/>
    </row>
    <row r="1033" spans="1:60" x14ac:dyDescent="0.2">
      <c r="A1033" s="204"/>
      <c r="B1033" s="177"/>
      <c r="C1033" s="300"/>
      <c r="D1033" s="301"/>
      <c r="E1033" s="302"/>
      <c r="F1033" s="303"/>
      <c r="G1033" s="304"/>
      <c r="H1033" s="189"/>
      <c r="I1033" s="189"/>
      <c r="J1033" s="189"/>
      <c r="K1033" s="189"/>
      <c r="L1033" s="190"/>
      <c r="M1033" s="207"/>
      <c r="AE1033" t="s">
        <v>188</v>
      </c>
    </row>
    <row r="1034" spans="1:60" outlineLevel="1" x14ac:dyDescent="0.2">
      <c r="A1034" s="204"/>
      <c r="B1034" s="305" t="s">
        <v>571</v>
      </c>
      <c r="C1034" s="306"/>
      <c r="D1034" s="307"/>
      <c r="E1034" s="308"/>
      <c r="F1034" s="309"/>
      <c r="G1034" s="310"/>
      <c r="H1034" s="189"/>
      <c r="I1034" s="189"/>
      <c r="J1034" s="189"/>
      <c r="K1034" s="189"/>
      <c r="L1034" s="190"/>
      <c r="M1034" s="207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165"/>
      <c r="Z1034" s="165"/>
      <c r="AA1034" s="165"/>
      <c r="AB1034" s="165"/>
      <c r="AC1034" s="165">
        <v>0</v>
      </c>
      <c r="AD1034" s="165"/>
      <c r="AE1034" s="165"/>
      <c r="AF1034" s="165"/>
      <c r="AG1034" s="165"/>
      <c r="AH1034" s="165"/>
      <c r="AI1034" s="165"/>
      <c r="AJ1034" s="165"/>
      <c r="AK1034" s="165"/>
      <c r="AL1034" s="165"/>
      <c r="AM1034" s="165"/>
      <c r="AN1034" s="165"/>
      <c r="AO1034" s="165"/>
      <c r="AP1034" s="165"/>
      <c r="AQ1034" s="165"/>
      <c r="AR1034" s="165"/>
      <c r="AS1034" s="165"/>
      <c r="AT1034" s="165"/>
      <c r="AU1034" s="165"/>
      <c r="AV1034" s="165"/>
      <c r="AW1034" s="165"/>
      <c r="AX1034" s="165"/>
      <c r="AY1034" s="165"/>
      <c r="AZ1034" s="165"/>
      <c r="BA1034" s="165"/>
      <c r="BB1034" s="165"/>
      <c r="BC1034" s="165"/>
      <c r="BD1034" s="165"/>
      <c r="BE1034" s="165"/>
      <c r="BF1034" s="165"/>
      <c r="BG1034" s="165"/>
      <c r="BH1034" s="165"/>
    </row>
    <row r="1035" spans="1:60" outlineLevel="1" x14ac:dyDescent="0.2">
      <c r="A1035" s="204"/>
      <c r="B1035" s="305" t="s">
        <v>572</v>
      </c>
      <c r="C1035" s="306"/>
      <c r="D1035" s="307"/>
      <c r="E1035" s="308"/>
      <c r="F1035" s="309"/>
      <c r="G1035" s="310"/>
      <c r="H1035" s="189"/>
      <c r="I1035" s="189"/>
      <c r="J1035" s="189"/>
      <c r="K1035" s="189"/>
      <c r="L1035" s="190"/>
      <c r="M1035" s="207"/>
      <c r="N1035" s="165"/>
      <c r="O1035" s="165"/>
      <c r="P1035" s="165"/>
      <c r="Q1035" s="165"/>
      <c r="R1035" s="165"/>
      <c r="S1035" s="165"/>
      <c r="T1035" s="165"/>
      <c r="U1035" s="165"/>
      <c r="V1035" s="165"/>
      <c r="W1035" s="165"/>
      <c r="X1035" s="165"/>
      <c r="Y1035" s="165"/>
      <c r="Z1035" s="165"/>
      <c r="AA1035" s="165"/>
      <c r="AB1035" s="165"/>
      <c r="AC1035" s="165"/>
      <c r="AD1035" s="165"/>
      <c r="AE1035" s="165" t="s">
        <v>198</v>
      </c>
      <c r="AF1035" s="165"/>
      <c r="AG1035" s="165"/>
      <c r="AH1035" s="165"/>
      <c r="AI1035" s="165"/>
      <c r="AJ1035" s="165"/>
      <c r="AK1035" s="165"/>
      <c r="AL1035" s="165"/>
      <c r="AM1035" s="165"/>
      <c r="AN1035" s="165"/>
      <c r="AO1035" s="165"/>
      <c r="AP1035" s="165"/>
      <c r="AQ1035" s="165"/>
      <c r="AR1035" s="165"/>
      <c r="AS1035" s="165"/>
      <c r="AT1035" s="165"/>
      <c r="AU1035" s="165"/>
      <c r="AV1035" s="165"/>
      <c r="AW1035" s="165"/>
      <c r="AX1035" s="165"/>
      <c r="AY1035" s="165"/>
      <c r="AZ1035" s="165"/>
      <c r="BA1035" s="165"/>
      <c r="BB1035" s="165"/>
      <c r="BC1035" s="165"/>
      <c r="BD1035" s="165"/>
      <c r="BE1035" s="165"/>
      <c r="BF1035" s="165"/>
      <c r="BG1035" s="165"/>
      <c r="BH1035" s="165"/>
    </row>
    <row r="1036" spans="1:60" outlineLevel="1" x14ac:dyDescent="0.2">
      <c r="A1036" s="205">
        <v>284</v>
      </c>
      <c r="B1036" s="176" t="s">
        <v>573</v>
      </c>
      <c r="C1036" s="242" t="s">
        <v>1796</v>
      </c>
      <c r="D1036" s="180" t="s">
        <v>243</v>
      </c>
      <c r="E1036" s="184">
        <v>7.5115999999999996</v>
      </c>
      <c r="F1036" s="191"/>
      <c r="G1036" s="189">
        <f>ROUND(E1036*F1036,2)</f>
        <v>0</v>
      </c>
      <c r="H1036" s="189">
        <v>0</v>
      </c>
      <c r="I1036" s="189">
        <f>ROUND(E1036*H1036,2)</f>
        <v>0</v>
      </c>
      <c r="J1036" s="189">
        <v>0</v>
      </c>
      <c r="K1036" s="189">
        <f>ROUND(E1036*J1036,2)</f>
        <v>0</v>
      </c>
      <c r="L1036" s="190" t="s">
        <v>561</v>
      </c>
      <c r="M1036" s="207" t="s">
        <v>193</v>
      </c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5"/>
      <c r="Y1036" s="165"/>
      <c r="Z1036" s="165"/>
      <c r="AA1036" s="165"/>
      <c r="AB1036" s="165"/>
      <c r="AC1036" s="165"/>
      <c r="AD1036" s="165"/>
      <c r="AE1036" s="165" t="s">
        <v>194</v>
      </c>
      <c r="AF1036" s="165"/>
      <c r="AG1036" s="165"/>
      <c r="AH1036" s="165"/>
      <c r="AI1036" s="165"/>
      <c r="AJ1036" s="165"/>
      <c r="AK1036" s="165"/>
      <c r="AL1036" s="165"/>
      <c r="AM1036" s="165">
        <v>21</v>
      </c>
      <c r="AN1036" s="165"/>
      <c r="AO1036" s="165"/>
      <c r="AP1036" s="165"/>
      <c r="AQ1036" s="165"/>
      <c r="AR1036" s="165"/>
      <c r="AS1036" s="165"/>
      <c r="AT1036" s="165"/>
      <c r="AU1036" s="165"/>
      <c r="AV1036" s="165"/>
      <c r="AW1036" s="165"/>
      <c r="AX1036" s="165"/>
      <c r="AY1036" s="165"/>
      <c r="AZ1036" s="165"/>
      <c r="BA1036" s="165"/>
      <c r="BB1036" s="165"/>
      <c r="BC1036" s="165"/>
      <c r="BD1036" s="165"/>
      <c r="BE1036" s="165"/>
      <c r="BF1036" s="165"/>
      <c r="BG1036" s="165"/>
      <c r="BH1036" s="165"/>
    </row>
    <row r="1037" spans="1:60" outlineLevel="1" x14ac:dyDescent="0.2">
      <c r="A1037" s="204"/>
      <c r="B1037" s="177"/>
      <c r="C1037" s="300"/>
      <c r="D1037" s="301"/>
      <c r="E1037" s="302"/>
      <c r="F1037" s="303"/>
      <c r="G1037" s="304"/>
      <c r="H1037" s="189"/>
      <c r="I1037" s="189"/>
      <c r="J1037" s="189"/>
      <c r="K1037" s="189"/>
      <c r="L1037" s="190"/>
      <c r="M1037" s="207"/>
      <c r="N1037" s="165"/>
      <c r="O1037" s="165"/>
      <c r="P1037" s="165"/>
      <c r="Q1037" s="165"/>
      <c r="R1037" s="165"/>
      <c r="S1037" s="165"/>
      <c r="T1037" s="165"/>
      <c r="U1037" s="165"/>
      <c r="V1037" s="165"/>
      <c r="W1037" s="165"/>
      <c r="X1037" s="165"/>
      <c r="Y1037" s="165"/>
      <c r="Z1037" s="165"/>
      <c r="AA1037" s="165"/>
      <c r="AB1037" s="165"/>
      <c r="AC1037" s="165"/>
      <c r="AD1037" s="165"/>
      <c r="AE1037" s="165"/>
      <c r="AF1037" s="165"/>
      <c r="AG1037" s="165"/>
      <c r="AH1037" s="165"/>
      <c r="AI1037" s="165"/>
      <c r="AJ1037" s="165"/>
      <c r="AK1037" s="165"/>
      <c r="AL1037" s="165"/>
      <c r="AM1037" s="165"/>
      <c r="AN1037" s="165"/>
      <c r="AO1037" s="165"/>
      <c r="AP1037" s="165"/>
      <c r="AQ1037" s="165"/>
      <c r="AR1037" s="165"/>
      <c r="AS1037" s="165"/>
      <c r="AT1037" s="165"/>
      <c r="AU1037" s="165"/>
      <c r="AV1037" s="165"/>
      <c r="AW1037" s="165"/>
      <c r="AX1037" s="165"/>
      <c r="AY1037" s="165"/>
      <c r="AZ1037" s="165"/>
      <c r="BA1037" s="165"/>
      <c r="BB1037" s="165"/>
      <c r="BC1037" s="165"/>
      <c r="BD1037" s="165"/>
      <c r="BE1037" s="165"/>
      <c r="BF1037" s="165"/>
      <c r="BG1037" s="165"/>
      <c r="BH1037" s="165"/>
    </row>
    <row r="1038" spans="1:60" outlineLevel="1" x14ac:dyDescent="0.2">
      <c r="A1038" s="203" t="s">
        <v>187</v>
      </c>
      <c r="B1038" s="175" t="s">
        <v>117</v>
      </c>
      <c r="C1038" s="199" t="s">
        <v>118</v>
      </c>
      <c r="D1038" s="179"/>
      <c r="E1038" s="183"/>
      <c r="F1038" s="316">
        <f>SUM(G1039:G1053)</f>
        <v>0</v>
      </c>
      <c r="G1038" s="317"/>
      <c r="H1038" s="187"/>
      <c r="I1038" s="187">
        <f>SUM(I1039:I1053)</f>
        <v>1.79</v>
      </c>
      <c r="J1038" s="187"/>
      <c r="K1038" s="187">
        <f>SUM(K1039:K1053)</f>
        <v>0</v>
      </c>
      <c r="L1038" s="241"/>
      <c r="M1038" s="206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5"/>
      <c r="Y1038" s="165"/>
      <c r="Z1038" s="165"/>
      <c r="AA1038" s="165"/>
      <c r="AB1038" s="165"/>
      <c r="AC1038" s="165"/>
      <c r="AD1038" s="165"/>
      <c r="AE1038" s="165"/>
      <c r="AF1038" s="165"/>
      <c r="AG1038" s="165"/>
      <c r="AH1038" s="165"/>
      <c r="AI1038" s="165"/>
      <c r="AJ1038" s="165"/>
      <c r="AK1038" s="165"/>
      <c r="AL1038" s="165"/>
      <c r="AM1038" s="165"/>
      <c r="AN1038" s="165"/>
      <c r="AO1038" s="165"/>
      <c r="AP1038" s="165"/>
      <c r="AQ1038" s="165"/>
      <c r="AR1038" s="165"/>
      <c r="AS1038" s="165"/>
      <c r="AT1038" s="165"/>
      <c r="AU1038" s="165"/>
      <c r="AV1038" s="165"/>
      <c r="AW1038" s="165"/>
      <c r="AX1038" s="165"/>
      <c r="AY1038" s="165"/>
      <c r="AZ1038" s="165"/>
      <c r="BA1038" s="165"/>
      <c r="BB1038" s="165"/>
      <c r="BC1038" s="165"/>
      <c r="BD1038" s="165"/>
      <c r="BE1038" s="165"/>
      <c r="BF1038" s="165"/>
      <c r="BG1038" s="165"/>
      <c r="BH1038" s="165"/>
    </row>
    <row r="1039" spans="1:60" outlineLevel="1" x14ac:dyDescent="0.2">
      <c r="A1039" s="204"/>
      <c r="B1039" s="318" t="s">
        <v>574</v>
      </c>
      <c r="C1039" s="319"/>
      <c r="D1039" s="320"/>
      <c r="E1039" s="321"/>
      <c r="F1039" s="322"/>
      <c r="G1039" s="323"/>
      <c r="H1039" s="189"/>
      <c r="I1039" s="189"/>
      <c r="J1039" s="189"/>
      <c r="K1039" s="189"/>
      <c r="L1039" s="190"/>
      <c r="M1039" s="207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165"/>
      <c r="Z1039" s="165"/>
      <c r="AA1039" s="165"/>
      <c r="AB1039" s="165"/>
      <c r="AC1039" s="165"/>
      <c r="AD1039" s="165"/>
      <c r="AE1039" s="165" t="s">
        <v>194</v>
      </c>
      <c r="AF1039" s="165"/>
      <c r="AG1039" s="165"/>
      <c r="AH1039" s="165"/>
      <c r="AI1039" s="165"/>
      <c r="AJ1039" s="165"/>
      <c r="AK1039" s="165"/>
      <c r="AL1039" s="165"/>
      <c r="AM1039" s="165">
        <v>21</v>
      </c>
      <c r="AN1039" s="165"/>
      <c r="AO1039" s="165"/>
      <c r="AP1039" s="165"/>
      <c r="AQ1039" s="165"/>
      <c r="AR1039" s="165"/>
      <c r="AS1039" s="165"/>
      <c r="AT1039" s="165"/>
      <c r="AU1039" s="165"/>
      <c r="AV1039" s="165"/>
      <c r="AW1039" s="165"/>
      <c r="AX1039" s="165"/>
      <c r="AY1039" s="165"/>
      <c r="AZ1039" s="165"/>
      <c r="BA1039" s="165"/>
      <c r="BB1039" s="165"/>
      <c r="BC1039" s="165"/>
      <c r="BD1039" s="165"/>
      <c r="BE1039" s="165"/>
      <c r="BF1039" s="165"/>
      <c r="BG1039" s="165"/>
      <c r="BH1039" s="165"/>
    </row>
    <row r="1040" spans="1:60" outlineLevel="1" x14ac:dyDescent="0.2">
      <c r="A1040" s="204"/>
      <c r="B1040" s="305" t="s">
        <v>575</v>
      </c>
      <c r="C1040" s="306"/>
      <c r="D1040" s="307"/>
      <c r="E1040" s="308"/>
      <c r="F1040" s="309"/>
      <c r="G1040" s="310"/>
      <c r="H1040" s="189"/>
      <c r="I1040" s="189"/>
      <c r="J1040" s="189"/>
      <c r="K1040" s="189"/>
      <c r="L1040" s="190"/>
      <c r="M1040" s="207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5"/>
      <c r="Y1040" s="165"/>
      <c r="Z1040" s="165"/>
      <c r="AA1040" s="165"/>
      <c r="AB1040" s="165"/>
      <c r="AC1040" s="165"/>
      <c r="AD1040" s="165"/>
      <c r="AE1040" s="165"/>
      <c r="AF1040" s="165"/>
      <c r="AG1040" s="165"/>
      <c r="AH1040" s="165"/>
      <c r="AI1040" s="165"/>
      <c r="AJ1040" s="165"/>
      <c r="AK1040" s="165"/>
      <c r="AL1040" s="165"/>
      <c r="AM1040" s="165"/>
      <c r="AN1040" s="165"/>
      <c r="AO1040" s="165"/>
      <c r="AP1040" s="165"/>
      <c r="AQ1040" s="165"/>
      <c r="AR1040" s="165"/>
      <c r="AS1040" s="165"/>
      <c r="AT1040" s="165"/>
      <c r="AU1040" s="165"/>
      <c r="AV1040" s="165"/>
      <c r="AW1040" s="165"/>
      <c r="AX1040" s="165"/>
      <c r="AY1040" s="165"/>
      <c r="AZ1040" s="165"/>
      <c r="BA1040" s="165"/>
      <c r="BB1040" s="165"/>
      <c r="BC1040" s="165"/>
      <c r="BD1040" s="165"/>
      <c r="BE1040" s="165"/>
      <c r="BF1040" s="165"/>
      <c r="BG1040" s="165"/>
      <c r="BH1040" s="165"/>
    </row>
    <row r="1041" spans="1:60" ht="22.5" outlineLevel="1" x14ac:dyDescent="0.2">
      <c r="A1041" s="205">
        <v>285</v>
      </c>
      <c r="B1041" s="176" t="s">
        <v>576</v>
      </c>
      <c r="C1041" s="242" t="s">
        <v>1797</v>
      </c>
      <c r="D1041" s="180" t="s">
        <v>214</v>
      </c>
      <c r="E1041" s="184">
        <v>9.1080000000000005</v>
      </c>
      <c r="F1041" s="191"/>
      <c r="G1041" s="189">
        <f>ROUND(E1041*F1041,2)</f>
        <v>0</v>
      </c>
      <c r="H1041" s="189">
        <v>1.7170000000000001E-2</v>
      </c>
      <c r="I1041" s="189">
        <f>ROUND(E1041*H1041,2)</f>
        <v>0.16</v>
      </c>
      <c r="J1041" s="189">
        <v>0</v>
      </c>
      <c r="K1041" s="189">
        <f>ROUND(E1041*J1041,2)</f>
        <v>0</v>
      </c>
      <c r="L1041" s="190" t="s">
        <v>487</v>
      </c>
      <c r="M1041" s="207" t="s">
        <v>193</v>
      </c>
      <c r="N1041" s="165"/>
      <c r="O1041" s="165"/>
      <c r="P1041" s="165"/>
      <c r="Q1041" s="165"/>
      <c r="R1041" s="165"/>
      <c r="S1041" s="165"/>
      <c r="T1041" s="165"/>
      <c r="U1041" s="165"/>
      <c r="V1041" s="165"/>
      <c r="W1041" s="165"/>
      <c r="X1041" s="165"/>
      <c r="Y1041" s="165"/>
      <c r="Z1041" s="165"/>
      <c r="AA1041" s="165"/>
      <c r="AB1041" s="165"/>
      <c r="AC1041" s="165"/>
      <c r="AD1041" s="165"/>
      <c r="AE1041" s="165"/>
      <c r="AF1041" s="165"/>
      <c r="AG1041" s="165"/>
      <c r="AH1041" s="165"/>
      <c r="AI1041" s="165"/>
      <c r="AJ1041" s="165"/>
      <c r="AK1041" s="165"/>
      <c r="AL1041" s="165"/>
      <c r="AM1041" s="165"/>
      <c r="AN1041" s="165"/>
      <c r="AO1041" s="165"/>
      <c r="AP1041" s="165"/>
      <c r="AQ1041" s="165"/>
      <c r="AR1041" s="165"/>
      <c r="AS1041" s="165"/>
      <c r="AT1041" s="165"/>
      <c r="AU1041" s="165"/>
      <c r="AV1041" s="165"/>
      <c r="AW1041" s="165"/>
      <c r="AX1041" s="165"/>
      <c r="AY1041" s="165"/>
      <c r="AZ1041" s="165"/>
      <c r="BA1041" s="165"/>
      <c r="BB1041" s="165"/>
      <c r="BC1041" s="165"/>
      <c r="BD1041" s="165"/>
      <c r="BE1041" s="165"/>
      <c r="BF1041" s="165"/>
      <c r="BG1041" s="165"/>
      <c r="BH1041" s="165"/>
    </row>
    <row r="1042" spans="1:60" outlineLevel="1" x14ac:dyDescent="0.2">
      <c r="A1042" s="204"/>
      <c r="B1042" s="177"/>
      <c r="C1042" s="201" t="s">
        <v>577</v>
      </c>
      <c r="D1042" s="181"/>
      <c r="E1042" s="185">
        <v>9.11</v>
      </c>
      <c r="F1042" s="189"/>
      <c r="G1042" s="189"/>
      <c r="H1042" s="189"/>
      <c r="I1042" s="189"/>
      <c r="J1042" s="189"/>
      <c r="K1042" s="189"/>
      <c r="L1042" s="190"/>
      <c r="M1042" s="207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5"/>
      <c r="Y1042" s="165"/>
      <c r="Z1042" s="165"/>
      <c r="AA1042" s="165"/>
      <c r="AB1042" s="165"/>
      <c r="AC1042" s="165"/>
      <c r="AD1042" s="165"/>
      <c r="AE1042" s="165" t="s">
        <v>194</v>
      </c>
      <c r="AF1042" s="165"/>
      <c r="AG1042" s="165"/>
      <c r="AH1042" s="165"/>
      <c r="AI1042" s="165"/>
      <c r="AJ1042" s="165"/>
      <c r="AK1042" s="165"/>
      <c r="AL1042" s="165"/>
      <c r="AM1042" s="165">
        <v>21</v>
      </c>
      <c r="AN1042" s="165"/>
      <c r="AO1042" s="165"/>
      <c r="AP1042" s="165"/>
      <c r="AQ1042" s="165"/>
      <c r="AR1042" s="165"/>
      <c r="AS1042" s="165"/>
      <c r="AT1042" s="165"/>
      <c r="AU1042" s="165"/>
      <c r="AV1042" s="165"/>
      <c r="AW1042" s="165"/>
      <c r="AX1042" s="165"/>
      <c r="AY1042" s="165"/>
      <c r="AZ1042" s="165"/>
      <c r="BA1042" s="165"/>
      <c r="BB1042" s="165"/>
      <c r="BC1042" s="165"/>
      <c r="BD1042" s="165"/>
      <c r="BE1042" s="165"/>
      <c r="BF1042" s="165"/>
      <c r="BG1042" s="165"/>
      <c r="BH1042" s="165"/>
    </row>
    <row r="1043" spans="1:60" outlineLevel="1" x14ac:dyDescent="0.2">
      <c r="A1043" s="204"/>
      <c r="B1043" s="177"/>
      <c r="C1043" s="300"/>
      <c r="D1043" s="301"/>
      <c r="E1043" s="302"/>
      <c r="F1043" s="303"/>
      <c r="G1043" s="304"/>
      <c r="H1043" s="189"/>
      <c r="I1043" s="189"/>
      <c r="J1043" s="189"/>
      <c r="K1043" s="189"/>
      <c r="L1043" s="190"/>
      <c r="M1043" s="207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5"/>
      <c r="Y1043" s="165"/>
      <c r="Z1043" s="165"/>
      <c r="AA1043" s="165"/>
      <c r="AB1043" s="165"/>
      <c r="AC1043" s="165"/>
      <c r="AD1043" s="165"/>
      <c r="AE1043" s="165"/>
      <c r="AF1043" s="165"/>
      <c r="AG1043" s="165"/>
      <c r="AH1043" s="165"/>
      <c r="AI1043" s="165"/>
      <c r="AJ1043" s="165"/>
      <c r="AK1043" s="165"/>
      <c r="AL1043" s="165"/>
      <c r="AM1043" s="165"/>
      <c r="AN1043" s="165"/>
      <c r="AO1043" s="165"/>
      <c r="AP1043" s="165"/>
      <c r="AQ1043" s="165"/>
      <c r="AR1043" s="165"/>
      <c r="AS1043" s="165"/>
      <c r="AT1043" s="165"/>
      <c r="AU1043" s="165"/>
      <c r="AV1043" s="165"/>
      <c r="AW1043" s="165"/>
      <c r="AX1043" s="165"/>
      <c r="AY1043" s="165"/>
      <c r="AZ1043" s="165"/>
      <c r="BA1043" s="165"/>
      <c r="BB1043" s="165"/>
      <c r="BC1043" s="165"/>
      <c r="BD1043" s="165"/>
      <c r="BE1043" s="165"/>
      <c r="BF1043" s="165"/>
      <c r="BG1043" s="165"/>
      <c r="BH1043" s="165"/>
    </row>
    <row r="1044" spans="1:60" ht="22.5" outlineLevel="1" x14ac:dyDescent="0.2">
      <c r="A1044" s="205">
        <v>286</v>
      </c>
      <c r="B1044" s="176" t="s">
        <v>576</v>
      </c>
      <c r="C1044" s="242" t="s">
        <v>1798</v>
      </c>
      <c r="D1044" s="180" t="s">
        <v>214</v>
      </c>
      <c r="E1044" s="184">
        <v>6.3360000000000003</v>
      </c>
      <c r="F1044" s="191"/>
      <c r="G1044" s="189">
        <f>ROUND(E1044*F1044,2)</f>
        <v>0</v>
      </c>
      <c r="H1044" s="189">
        <v>1.7170000000000001E-2</v>
      </c>
      <c r="I1044" s="189">
        <f>ROUND(E1044*H1044,2)</f>
        <v>0.11</v>
      </c>
      <c r="J1044" s="189">
        <v>0</v>
      </c>
      <c r="K1044" s="189">
        <f>ROUND(E1044*J1044,2)</f>
        <v>0</v>
      </c>
      <c r="L1044" s="190" t="s">
        <v>487</v>
      </c>
      <c r="M1044" s="207" t="s">
        <v>193</v>
      </c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5"/>
      <c r="Y1044" s="165"/>
      <c r="Z1044" s="165"/>
      <c r="AA1044" s="165"/>
      <c r="AB1044" s="165"/>
      <c r="AC1044" s="165"/>
      <c r="AD1044" s="165"/>
      <c r="AE1044" s="165"/>
      <c r="AF1044" s="165"/>
      <c r="AG1044" s="165"/>
      <c r="AH1044" s="165"/>
      <c r="AI1044" s="165"/>
      <c r="AJ1044" s="165"/>
      <c r="AK1044" s="165"/>
      <c r="AL1044" s="165"/>
      <c r="AM1044" s="165"/>
      <c r="AN1044" s="165"/>
      <c r="AO1044" s="165"/>
      <c r="AP1044" s="165"/>
      <c r="AQ1044" s="165"/>
      <c r="AR1044" s="165"/>
      <c r="AS1044" s="165"/>
      <c r="AT1044" s="165"/>
      <c r="AU1044" s="165"/>
      <c r="AV1044" s="165"/>
      <c r="AW1044" s="165"/>
      <c r="AX1044" s="165"/>
      <c r="AY1044" s="165"/>
      <c r="AZ1044" s="165"/>
      <c r="BA1044" s="165"/>
      <c r="BB1044" s="165"/>
      <c r="BC1044" s="165"/>
      <c r="BD1044" s="165"/>
      <c r="BE1044" s="165"/>
      <c r="BF1044" s="165"/>
      <c r="BG1044" s="165"/>
      <c r="BH1044" s="165"/>
    </row>
    <row r="1045" spans="1:60" outlineLevel="1" x14ac:dyDescent="0.2">
      <c r="A1045" s="204"/>
      <c r="B1045" s="177"/>
      <c r="C1045" s="201" t="s">
        <v>578</v>
      </c>
      <c r="D1045" s="181"/>
      <c r="E1045" s="185">
        <v>6.34</v>
      </c>
      <c r="F1045" s="189"/>
      <c r="G1045" s="189"/>
      <c r="H1045" s="189"/>
      <c r="I1045" s="189"/>
      <c r="J1045" s="189"/>
      <c r="K1045" s="189"/>
      <c r="L1045" s="190"/>
      <c r="M1045" s="207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5"/>
      <c r="Y1045" s="165"/>
      <c r="Z1045" s="165"/>
      <c r="AA1045" s="165"/>
      <c r="AB1045" s="165"/>
      <c r="AC1045" s="165">
        <v>0</v>
      </c>
      <c r="AD1045" s="165"/>
      <c r="AE1045" s="165"/>
      <c r="AF1045" s="165"/>
      <c r="AG1045" s="165"/>
      <c r="AH1045" s="165"/>
      <c r="AI1045" s="165"/>
      <c r="AJ1045" s="165"/>
      <c r="AK1045" s="165"/>
      <c r="AL1045" s="165"/>
      <c r="AM1045" s="165"/>
      <c r="AN1045" s="165"/>
      <c r="AO1045" s="165"/>
      <c r="AP1045" s="165"/>
      <c r="AQ1045" s="165"/>
      <c r="AR1045" s="165"/>
      <c r="AS1045" s="165"/>
      <c r="AT1045" s="165"/>
      <c r="AU1045" s="165"/>
      <c r="AV1045" s="165"/>
      <c r="AW1045" s="165"/>
      <c r="AX1045" s="165"/>
      <c r="AY1045" s="165"/>
      <c r="AZ1045" s="165"/>
      <c r="BA1045" s="165"/>
      <c r="BB1045" s="165"/>
      <c r="BC1045" s="165"/>
      <c r="BD1045" s="165"/>
      <c r="BE1045" s="165"/>
      <c r="BF1045" s="165"/>
      <c r="BG1045" s="165"/>
      <c r="BH1045" s="165"/>
    </row>
    <row r="1046" spans="1:60" outlineLevel="1" x14ac:dyDescent="0.2">
      <c r="A1046" s="204"/>
      <c r="B1046" s="177"/>
      <c r="C1046" s="300"/>
      <c r="D1046" s="301"/>
      <c r="E1046" s="302"/>
      <c r="F1046" s="303"/>
      <c r="G1046" s="304"/>
      <c r="H1046" s="189"/>
      <c r="I1046" s="189"/>
      <c r="J1046" s="189"/>
      <c r="K1046" s="189"/>
      <c r="L1046" s="190"/>
      <c r="M1046" s="207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5"/>
      <c r="Y1046" s="165"/>
      <c r="Z1046" s="165"/>
      <c r="AA1046" s="165"/>
      <c r="AB1046" s="165"/>
      <c r="AC1046" s="165"/>
      <c r="AD1046" s="165"/>
      <c r="AE1046" s="165" t="s">
        <v>198</v>
      </c>
      <c r="AF1046" s="165"/>
      <c r="AG1046" s="165"/>
      <c r="AH1046" s="165"/>
      <c r="AI1046" s="165"/>
      <c r="AJ1046" s="165"/>
      <c r="AK1046" s="165"/>
      <c r="AL1046" s="165"/>
      <c r="AM1046" s="165"/>
      <c r="AN1046" s="165"/>
      <c r="AO1046" s="165"/>
      <c r="AP1046" s="165"/>
      <c r="AQ1046" s="165"/>
      <c r="AR1046" s="165"/>
      <c r="AS1046" s="165"/>
      <c r="AT1046" s="165"/>
      <c r="AU1046" s="165"/>
      <c r="AV1046" s="165"/>
      <c r="AW1046" s="165"/>
      <c r="AX1046" s="165"/>
      <c r="AY1046" s="165"/>
      <c r="AZ1046" s="165"/>
      <c r="BA1046" s="165"/>
      <c r="BB1046" s="165"/>
      <c r="BC1046" s="165"/>
      <c r="BD1046" s="165"/>
      <c r="BE1046" s="165"/>
      <c r="BF1046" s="165"/>
      <c r="BG1046" s="165"/>
      <c r="BH1046" s="165"/>
    </row>
    <row r="1047" spans="1:60" ht="22.5" outlineLevel="1" x14ac:dyDescent="0.2">
      <c r="A1047" s="205">
        <v>287</v>
      </c>
      <c r="B1047" s="176" t="s">
        <v>576</v>
      </c>
      <c r="C1047" s="242" t="s">
        <v>1799</v>
      </c>
      <c r="D1047" s="180" t="s">
        <v>214</v>
      </c>
      <c r="E1047" s="184">
        <v>88.8</v>
      </c>
      <c r="F1047" s="191"/>
      <c r="G1047" s="189">
        <f>ROUND(E1047*F1047,2)</f>
        <v>0</v>
      </c>
      <c r="H1047" s="189">
        <v>1.7170000000000001E-2</v>
      </c>
      <c r="I1047" s="189">
        <f>ROUND(E1047*H1047,2)</f>
        <v>1.52</v>
      </c>
      <c r="J1047" s="189">
        <v>0</v>
      </c>
      <c r="K1047" s="189">
        <f>ROUND(E1047*J1047,2)</f>
        <v>0</v>
      </c>
      <c r="L1047" s="190" t="s">
        <v>487</v>
      </c>
      <c r="M1047" s="207" t="s">
        <v>193</v>
      </c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5"/>
      <c r="Y1047" s="165"/>
      <c r="Z1047" s="165"/>
      <c r="AA1047" s="165"/>
      <c r="AB1047" s="165"/>
      <c r="AC1047" s="165"/>
      <c r="AD1047" s="165"/>
      <c r="AE1047" s="165" t="s">
        <v>194</v>
      </c>
      <c r="AF1047" s="165"/>
      <c r="AG1047" s="165"/>
      <c r="AH1047" s="165"/>
      <c r="AI1047" s="165"/>
      <c r="AJ1047" s="165"/>
      <c r="AK1047" s="165"/>
      <c r="AL1047" s="165"/>
      <c r="AM1047" s="165">
        <v>21</v>
      </c>
      <c r="AN1047" s="165"/>
      <c r="AO1047" s="165"/>
      <c r="AP1047" s="165"/>
      <c r="AQ1047" s="165"/>
      <c r="AR1047" s="165"/>
      <c r="AS1047" s="165"/>
      <c r="AT1047" s="165"/>
      <c r="AU1047" s="165"/>
      <c r="AV1047" s="165"/>
      <c r="AW1047" s="165"/>
      <c r="AX1047" s="165"/>
      <c r="AY1047" s="165"/>
      <c r="AZ1047" s="165"/>
      <c r="BA1047" s="165"/>
      <c r="BB1047" s="165"/>
      <c r="BC1047" s="165"/>
      <c r="BD1047" s="165"/>
      <c r="BE1047" s="165"/>
      <c r="BF1047" s="165"/>
      <c r="BG1047" s="165"/>
      <c r="BH1047" s="165"/>
    </row>
    <row r="1048" spans="1:60" outlineLevel="1" x14ac:dyDescent="0.2">
      <c r="A1048" s="204"/>
      <c r="B1048" s="177"/>
      <c r="C1048" s="201" t="s">
        <v>579</v>
      </c>
      <c r="D1048" s="181"/>
      <c r="E1048" s="185">
        <v>88.8</v>
      </c>
      <c r="F1048" s="189"/>
      <c r="G1048" s="189"/>
      <c r="H1048" s="189"/>
      <c r="I1048" s="189"/>
      <c r="J1048" s="189"/>
      <c r="K1048" s="189"/>
      <c r="L1048" s="190"/>
      <c r="M1048" s="207"/>
      <c r="N1048" s="165"/>
      <c r="O1048" s="165"/>
      <c r="P1048" s="165"/>
      <c r="Q1048" s="165"/>
      <c r="R1048" s="165"/>
      <c r="S1048" s="165"/>
      <c r="T1048" s="165"/>
      <c r="U1048" s="165"/>
      <c r="V1048" s="165"/>
      <c r="W1048" s="165"/>
      <c r="X1048" s="165"/>
      <c r="Y1048" s="165"/>
      <c r="Z1048" s="165"/>
      <c r="AA1048" s="165"/>
      <c r="AB1048" s="165"/>
      <c r="AC1048" s="165"/>
      <c r="AD1048" s="165"/>
      <c r="AE1048" s="165"/>
      <c r="AF1048" s="165"/>
      <c r="AG1048" s="165"/>
      <c r="AH1048" s="165"/>
      <c r="AI1048" s="165"/>
      <c r="AJ1048" s="165"/>
      <c r="AK1048" s="165"/>
      <c r="AL1048" s="165"/>
      <c r="AM1048" s="165"/>
      <c r="AN1048" s="165"/>
      <c r="AO1048" s="165"/>
      <c r="AP1048" s="165"/>
      <c r="AQ1048" s="165"/>
      <c r="AR1048" s="165"/>
      <c r="AS1048" s="165"/>
      <c r="AT1048" s="165"/>
      <c r="AU1048" s="165"/>
      <c r="AV1048" s="165"/>
      <c r="AW1048" s="165"/>
      <c r="AX1048" s="165"/>
      <c r="AY1048" s="165"/>
      <c r="AZ1048" s="165"/>
      <c r="BA1048" s="165"/>
      <c r="BB1048" s="165"/>
      <c r="BC1048" s="165"/>
      <c r="BD1048" s="165"/>
      <c r="BE1048" s="165"/>
      <c r="BF1048" s="165"/>
      <c r="BG1048" s="165"/>
      <c r="BH1048" s="165"/>
    </row>
    <row r="1049" spans="1:60" x14ac:dyDescent="0.2">
      <c r="A1049" s="204"/>
      <c r="B1049" s="177"/>
      <c r="C1049" s="300"/>
      <c r="D1049" s="301"/>
      <c r="E1049" s="302"/>
      <c r="F1049" s="303"/>
      <c r="G1049" s="304"/>
      <c r="H1049" s="189"/>
      <c r="I1049" s="189"/>
      <c r="J1049" s="189"/>
      <c r="K1049" s="189"/>
      <c r="L1049" s="190"/>
      <c r="M1049" s="207"/>
      <c r="AE1049" t="s">
        <v>188</v>
      </c>
    </row>
    <row r="1050" spans="1:60" outlineLevel="1" x14ac:dyDescent="0.2">
      <c r="A1050" s="204"/>
      <c r="B1050" s="305" t="s">
        <v>580</v>
      </c>
      <c r="C1050" s="306"/>
      <c r="D1050" s="307"/>
      <c r="E1050" s="308"/>
      <c r="F1050" s="309"/>
      <c r="G1050" s="310"/>
      <c r="H1050" s="189"/>
      <c r="I1050" s="189"/>
      <c r="J1050" s="189"/>
      <c r="K1050" s="189"/>
      <c r="L1050" s="190"/>
      <c r="M1050" s="207"/>
      <c r="N1050" s="165"/>
      <c r="O1050" s="165"/>
      <c r="P1050" s="165"/>
      <c r="Q1050" s="165"/>
      <c r="R1050" s="165"/>
      <c r="S1050" s="165"/>
      <c r="T1050" s="165"/>
      <c r="U1050" s="165"/>
      <c r="V1050" s="165"/>
      <c r="W1050" s="165"/>
      <c r="X1050" s="165"/>
      <c r="Y1050" s="165"/>
      <c r="Z1050" s="165"/>
      <c r="AA1050" s="165"/>
      <c r="AB1050" s="165"/>
      <c r="AC1050" s="165">
        <v>0</v>
      </c>
      <c r="AD1050" s="165"/>
      <c r="AE1050" s="165"/>
      <c r="AF1050" s="165"/>
      <c r="AG1050" s="165"/>
      <c r="AH1050" s="165"/>
      <c r="AI1050" s="165"/>
      <c r="AJ1050" s="165"/>
      <c r="AK1050" s="165"/>
      <c r="AL1050" s="165"/>
      <c r="AM1050" s="165"/>
      <c r="AN1050" s="165"/>
      <c r="AO1050" s="165"/>
      <c r="AP1050" s="165"/>
      <c r="AQ1050" s="165"/>
      <c r="AR1050" s="165"/>
      <c r="AS1050" s="165"/>
      <c r="AT1050" s="165"/>
      <c r="AU1050" s="165"/>
      <c r="AV1050" s="165"/>
      <c r="AW1050" s="165"/>
      <c r="AX1050" s="165"/>
      <c r="AY1050" s="165"/>
      <c r="AZ1050" s="165"/>
      <c r="BA1050" s="165"/>
      <c r="BB1050" s="165"/>
      <c r="BC1050" s="165"/>
      <c r="BD1050" s="165"/>
      <c r="BE1050" s="165"/>
      <c r="BF1050" s="165"/>
      <c r="BG1050" s="165"/>
      <c r="BH1050" s="165"/>
    </row>
    <row r="1051" spans="1:60" outlineLevel="1" x14ac:dyDescent="0.2">
      <c r="A1051" s="204"/>
      <c r="B1051" s="305" t="s">
        <v>446</v>
      </c>
      <c r="C1051" s="306"/>
      <c r="D1051" s="307"/>
      <c r="E1051" s="308"/>
      <c r="F1051" s="309"/>
      <c r="G1051" s="310"/>
      <c r="H1051" s="189"/>
      <c r="I1051" s="189"/>
      <c r="J1051" s="189"/>
      <c r="K1051" s="189"/>
      <c r="L1051" s="190"/>
      <c r="M1051" s="207"/>
      <c r="N1051" s="165"/>
      <c r="O1051" s="165"/>
      <c r="P1051" s="165"/>
      <c r="Q1051" s="165"/>
      <c r="R1051" s="165"/>
      <c r="S1051" s="165"/>
      <c r="T1051" s="165"/>
      <c r="U1051" s="165"/>
      <c r="V1051" s="165"/>
      <c r="W1051" s="165"/>
      <c r="X1051" s="165"/>
      <c r="Y1051" s="165"/>
      <c r="Z1051" s="165"/>
      <c r="AA1051" s="165"/>
      <c r="AB1051" s="165"/>
      <c r="AC1051" s="165"/>
      <c r="AD1051" s="165"/>
      <c r="AE1051" s="165" t="s">
        <v>194</v>
      </c>
      <c r="AF1051" s="165"/>
      <c r="AG1051" s="165"/>
      <c r="AH1051" s="165"/>
      <c r="AI1051" s="165"/>
      <c r="AJ1051" s="165"/>
      <c r="AK1051" s="165"/>
      <c r="AL1051" s="165"/>
      <c r="AM1051" s="165">
        <v>21</v>
      </c>
      <c r="AN1051" s="165"/>
      <c r="AO1051" s="165"/>
      <c r="AP1051" s="165"/>
      <c r="AQ1051" s="165"/>
      <c r="AR1051" s="165"/>
      <c r="AS1051" s="165"/>
      <c r="AT1051" s="165"/>
      <c r="AU1051" s="165"/>
      <c r="AV1051" s="165"/>
      <c r="AW1051" s="165"/>
      <c r="AX1051" s="165"/>
      <c r="AY1051" s="165"/>
      <c r="AZ1051" s="165"/>
      <c r="BA1051" s="165"/>
      <c r="BB1051" s="165"/>
      <c r="BC1051" s="165"/>
      <c r="BD1051" s="165"/>
      <c r="BE1051" s="165"/>
      <c r="BF1051" s="165"/>
      <c r="BG1051" s="165"/>
      <c r="BH1051" s="165"/>
    </row>
    <row r="1052" spans="1:60" outlineLevel="1" x14ac:dyDescent="0.2">
      <c r="A1052" s="205">
        <v>288</v>
      </c>
      <c r="B1052" s="176" t="s">
        <v>581</v>
      </c>
      <c r="C1052" s="242" t="s">
        <v>1800</v>
      </c>
      <c r="D1052" s="180" t="s">
        <v>243</v>
      </c>
      <c r="E1052" s="184">
        <v>1.7889999999999999</v>
      </c>
      <c r="F1052" s="191"/>
      <c r="G1052" s="189">
        <f>ROUND(E1052*F1052,2)</f>
        <v>0</v>
      </c>
      <c r="H1052" s="189">
        <v>0</v>
      </c>
      <c r="I1052" s="189">
        <f>ROUND(E1052*H1052,2)</f>
        <v>0</v>
      </c>
      <c r="J1052" s="189">
        <v>0</v>
      </c>
      <c r="K1052" s="189">
        <f>ROUND(E1052*J1052,2)</f>
        <v>0</v>
      </c>
      <c r="L1052" s="190" t="s">
        <v>561</v>
      </c>
      <c r="M1052" s="207" t="s">
        <v>193</v>
      </c>
      <c r="N1052" s="165"/>
      <c r="O1052" s="165"/>
      <c r="P1052" s="165"/>
      <c r="Q1052" s="165"/>
      <c r="R1052" s="165"/>
      <c r="S1052" s="165"/>
      <c r="T1052" s="165"/>
      <c r="U1052" s="165"/>
      <c r="V1052" s="165"/>
      <c r="W1052" s="165"/>
      <c r="X1052" s="165"/>
      <c r="Y1052" s="165"/>
      <c r="Z1052" s="165"/>
      <c r="AA1052" s="165"/>
      <c r="AB1052" s="165"/>
      <c r="AC1052" s="165"/>
      <c r="AD1052" s="165"/>
      <c r="AE1052" s="165"/>
      <c r="AF1052" s="165"/>
      <c r="AG1052" s="165"/>
      <c r="AH1052" s="165"/>
      <c r="AI1052" s="165"/>
      <c r="AJ1052" s="165"/>
      <c r="AK1052" s="165"/>
      <c r="AL1052" s="165"/>
      <c r="AM1052" s="165"/>
      <c r="AN1052" s="165"/>
      <c r="AO1052" s="165"/>
      <c r="AP1052" s="165"/>
      <c r="AQ1052" s="165"/>
      <c r="AR1052" s="165"/>
      <c r="AS1052" s="165"/>
      <c r="AT1052" s="165"/>
      <c r="AU1052" s="165"/>
      <c r="AV1052" s="165"/>
      <c r="AW1052" s="165"/>
      <c r="AX1052" s="165"/>
      <c r="AY1052" s="165"/>
      <c r="AZ1052" s="165"/>
      <c r="BA1052" s="165"/>
      <c r="BB1052" s="165"/>
      <c r="BC1052" s="165"/>
      <c r="BD1052" s="165"/>
      <c r="BE1052" s="165"/>
      <c r="BF1052" s="165"/>
      <c r="BG1052" s="165"/>
      <c r="BH1052" s="165"/>
    </row>
    <row r="1053" spans="1:60" outlineLevel="1" x14ac:dyDescent="0.2">
      <c r="A1053" s="204"/>
      <c r="B1053" s="177"/>
      <c r="C1053" s="300"/>
      <c r="D1053" s="301"/>
      <c r="E1053" s="302"/>
      <c r="F1053" s="303"/>
      <c r="G1053" s="304"/>
      <c r="H1053" s="189"/>
      <c r="I1053" s="189"/>
      <c r="J1053" s="189"/>
      <c r="K1053" s="189"/>
      <c r="L1053" s="190"/>
      <c r="M1053" s="207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5"/>
      <c r="Y1053" s="165"/>
      <c r="Z1053" s="165"/>
      <c r="AA1053" s="165"/>
      <c r="AB1053" s="165"/>
      <c r="AC1053" s="165"/>
      <c r="AD1053" s="165"/>
      <c r="AE1053" s="165"/>
      <c r="AF1053" s="165"/>
      <c r="AG1053" s="165"/>
      <c r="AH1053" s="165"/>
      <c r="AI1053" s="165"/>
      <c r="AJ1053" s="165"/>
      <c r="AK1053" s="165"/>
      <c r="AL1053" s="165"/>
      <c r="AM1053" s="165"/>
      <c r="AN1053" s="165"/>
      <c r="AO1053" s="165"/>
      <c r="AP1053" s="165"/>
      <c r="AQ1053" s="165"/>
      <c r="AR1053" s="165"/>
      <c r="AS1053" s="165"/>
      <c r="AT1053" s="165"/>
      <c r="AU1053" s="165"/>
      <c r="AV1053" s="165"/>
      <c r="AW1053" s="165"/>
      <c r="AX1053" s="165"/>
      <c r="AY1053" s="165"/>
      <c r="AZ1053" s="165"/>
      <c r="BA1053" s="165"/>
      <c r="BB1053" s="165"/>
      <c r="BC1053" s="165"/>
      <c r="BD1053" s="165"/>
      <c r="BE1053" s="165"/>
      <c r="BF1053" s="165"/>
      <c r="BG1053" s="165"/>
      <c r="BH1053" s="165"/>
    </row>
    <row r="1054" spans="1:60" outlineLevel="1" x14ac:dyDescent="0.2">
      <c r="A1054" s="203" t="s">
        <v>187</v>
      </c>
      <c r="B1054" s="175" t="s">
        <v>119</v>
      </c>
      <c r="C1054" s="199" t="s">
        <v>120</v>
      </c>
      <c r="D1054" s="179"/>
      <c r="E1054" s="183"/>
      <c r="F1054" s="316">
        <f>SUM(G1055:G1090)</f>
        <v>0</v>
      </c>
      <c r="G1054" s="317"/>
      <c r="H1054" s="187"/>
      <c r="I1054" s="187">
        <f>SUM(I1055:I1090)</f>
        <v>3.06</v>
      </c>
      <c r="J1054" s="187"/>
      <c r="K1054" s="187">
        <f>SUM(K1055:K1090)</f>
        <v>0</v>
      </c>
      <c r="L1054" s="241"/>
      <c r="M1054" s="206"/>
      <c r="N1054" s="165"/>
      <c r="O1054" s="165"/>
      <c r="P1054" s="165"/>
      <c r="Q1054" s="165"/>
      <c r="R1054" s="165"/>
      <c r="S1054" s="165"/>
      <c r="T1054" s="165"/>
      <c r="U1054" s="165"/>
      <c r="V1054" s="165"/>
      <c r="W1054" s="165"/>
      <c r="X1054" s="165"/>
      <c r="Y1054" s="165"/>
      <c r="Z1054" s="165"/>
      <c r="AA1054" s="165"/>
      <c r="AB1054" s="165"/>
      <c r="AC1054" s="165"/>
      <c r="AD1054" s="165"/>
      <c r="AE1054" s="165" t="s">
        <v>194</v>
      </c>
      <c r="AF1054" s="165"/>
      <c r="AG1054" s="165"/>
      <c r="AH1054" s="165"/>
      <c r="AI1054" s="165"/>
      <c r="AJ1054" s="165"/>
      <c r="AK1054" s="165"/>
      <c r="AL1054" s="165"/>
      <c r="AM1054" s="165">
        <v>21</v>
      </c>
      <c r="AN1054" s="165"/>
      <c r="AO1054" s="165"/>
      <c r="AP1054" s="165"/>
      <c r="AQ1054" s="165"/>
      <c r="AR1054" s="165"/>
      <c r="AS1054" s="165"/>
      <c r="AT1054" s="165"/>
      <c r="AU1054" s="165"/>
      <c r="AV1054" s="165"/>
      <c r="AW1054" s="165"/>
      <c r="AX1054" s="165"/>
      <c r="AY1054" s="165"/>
      <c r="AZ1054" s="165"/>
      <c r="BA1054" s="165"/>
      <c r="BB1054" s="165"/>
      <c r="BC1054" s="165"/>
      <c r="BD1054" s="165"/>
      <c r="BE1054" s="165"/>
      <c r="BF1054" s="165"/>
      <c r="BG1054" s="165"/>
      <c r="BH1054" s="165"/>
    </row>
    <row r="1055" spans="1:60" outlineLevel="1" x14ac:dyDescent="0.2">
      <c r="A1055" s="204"/>
      <c r="B1055" s="318" t="s">
        <v>582</v>
      </c>
      <c r="C1055" s="319"/>
      <c r="D1055" s="320"/>
      <c r="E1055" s="321"/>
      <c r="F1055" s="322"/>
      <c r="G1055" s="323"/>
      <c r="H1055" s="189"/>
      <c r="I1055" s="189"/>
      <c r="J1055" s="189"/>
      <c r="K1055" s="189"/>
      <c r="L1055" s="190"/>
      <c r="M1055" s="207"/>
      <c r="N1055" s="165"/>
      <c r="O1055" s="165"/>
      <c r="P1055" s="165"/>
      <c r="Q1055" s="165"/>
      <c r="R1055" s="165"/>
      <c r="S1055" s="165"/>
      <c r="T1055" s="165"/>
      <c r="U1055" s="165"/>
      <c r="V1055" s="165"/>
      <c r="W1055" s="165"/>
      <c r="X1055" s="165"/>
      <c r="Y1055" s="165"/>
      <c r="Z1055" s="165"/>
      <c r="AA1055" s="165"/>
      <c r="AB1055" s="165"/>
      <c r="AC1055" s="165"/>
      <c r="AD1055" s="165"/>
      <c r="AE1055" s="165"/>
      <c r="AF1055" s="165"/>
      <c r="AG1055" s="165"/>
      <c r="AH1055" s="165"/>
      <c r="AI1055" s="165"/>
      <c r="AJ1055" s="165"/>
      <c r="AK1055" s="165"/>
      <c r="AL1055" s="165"/>
      <c r="AM1055" s="165"/>
      <c r="AN1055" s="165"/>
      <c r="AO1055" s="165"/>
      <c r="AP1055" s="165"/>
      <c r="AQ1055" s="165"/>
      <c r="AR1055" s="165"/>
      <c r="AS1055" s="165"/>
      <c r="AT1055" s="165"/>
      <c r="AU1055" s="165"/>
      <c r="AV1055" s="165"/>
      <c r="AW1055" s="165"/>
      <c r="AX1055" s="165"/>
      <c r="AY1055" s="165"/>
      <c r="AZ1055" s="165"/>
      <c r="BA1055" s="165"/>
      <c r="BB1055" s="165"/>
      <c r="BC1055" s="165"/>
      <c r="BD1055" s="165"/>
      <c r="BE1055" s="165"/>
      <c r="BF1055" s="165"/>
      <c r="BG1055" s="165"/>
      <c r="BH1055" s="165"/>
    </row>
    <row r="1056" spans="1:60" outlineLevel="1" x14ac:dyDescent="0.2">
      <c r="A1056" s="205">
        <v>289</v>
      </c>
      <c r="B1056" s="176" t="s">
        <v>583</v>
      </c>
      <c r="C1056" s="242" t="s">
        <v>1801</v>
      </c>
      <c r="D1056" s="180" t="s">
        <v>214</v>
      </c>
      <c r="E1056" s="184">
        <v>248.017</v>
      </c>
      <c r="F1056" s="191"/>
      <c r="G1056" s="189">
        <f>ROUND(E1056*F1056,2)</f>
        <v>0</v>
      </c>
      <c r="H1056" s="189">
        <v>3.6800000000000001E-3</v>
      </c>
      <c r="I1056" s="189">
        <f>ROUND(E1056*H1056,2)</f>
        <v>0.91</v>
      </c>
      <c r="J1056" s="189">
        <v>0</v>
      </c>
      <c r="K1056" s="189">
        <f>ROUND(E1056*J1056,2)</f>
        <v>0</v>
      </c>
      <c r="L1056" s="190" t="s">
        <v>487</v>
      </c>
      <c r="M1056" s="207" t="s">
        <v>193</v>
      </c>
      <c r="N1056" s="165"/>
      <c r="O1056" s="165"/>
      <c r="P1056" s="165"/>
      <c r="Q1056" s="165"/>
      <c r="R1056" s="165"/>
      <c r="S1056" s="165"/>
      <c r="T1056" s="165"/>
      <c r="U1056" s="165"/>
      <c r="V1056" s="165"/>
      <c r="W1056" s="165"/>
      <c r="X1056" s="165"/>
      <c r="Y1056" s="165"/>
      <c r="Z1056" s="165"/>
      <c r="AA1056" s="165"/>
      <c r="AB1056" s="165"/>
      <c r="AC1056" s="165"/>
      <c r="AD1056" s="165"/>
      <c r="AE1056" s="165"/>
      <c r="AF1056" s="165"/>
      <c r="AG1056" s="165"/>
      <c r="AH1056" s="165"/>
      <c r="AI1056" s="165"/>
      <c r="AJ1056" s="165"/>
      <c r="AK1056" s="165"/>
      <c r="AL1056" s="165"/>
      <c r="AM1056" s="165"/>
      <c r="AN1056" s="165"/>
      <c r="AO1056" s="165"/>
      <c r="AP1056" s="165"/>
      <c r="AQ1056" s="165"/>
      <c r="AR1056" s="165"/>
      <c r="AS1056" s="165"/>
      <c r="AT1056" s="165"/>
      <c r="AU1056" s="165"/>
      <c r="AV1056" s="165"/>
      <c r="AW1056" s="165"/>
      <c r="AX1056" s="165"/>
      <c r="AY1056" s="165"/>
      <c r="AZ1056" s="165"/>
      <c r="BA1056" s="165"/>
      <c r="BB1056" s="165"/>
      <c r="BC1056" s="165"/>
      <c r="BD1056" s="165"/>
      <c r="BE1056" s="165"/>
      <c r="BF1056" s="165"/>
      <c r="BG1056" s="165"/>
      <c r="BH1056" s="165"/>
    </row>
    <row r="1057" spans="1:60" outlineLevel="1" x14ac:dyDescent="0.2">
      <c r="A1057" s="204"/>
      <c r="B1057" s="177"/>
      <c r="C1057" s="201" t="s">
        <v>584</v>
      </c>
      <c r="D1057" s="181"/>
      <c r="E1057" s="185">
        <v>248.02</v>
      </c>
      <c r="F1057" s="189"/>
      <c r="G1057" s="189"/>
      <c r="H1057" s="189"/>
      <c r="I1057" s="189"/>
      <c r="J1057" s="189"/>
      <c r="K1057" s="189"/>
      <c r="L1057" s="190"/>
      <c r="M1057" s="207"/>
      <c r="N1057" s="165"/>
      <c r="O1057" s="165"/>
      <c r="P1057" s="165"/>
      <c r="Q1057" s="165"/>
      <c r="R1057" s="165"/>
      <c r="S1057" s="165"/>
      <c r="T1057" s="165"/>
      <c r="U1057" s="165"/>
      <c r="V1057" s="165"/>
      <c r="W1057" s="165"/>
      <c r="X1057" s="165"/>
      <c r="Y1057" s="165"/>
      <c r="Z1057" s="165"/>
      <c r="AA1057" s="165"/>
      <c r="AB1057" s="165"/>
      <c r="AC1057" s="165"/>
      <c r="AD1057" s="165"/>
      <c r="AE1057" s="165" t="s">
        <v>194</v>
      </c>
      <c r="AF1057" s="165"/>
      <c r="AG1057" s="165"/>
      <c r="AH1057" s="165"/>
      <c r="AI1057" s="165"/>
      <c r="AJ1057" s="165"/>
      <c r="AK1057" s="165"/>
      <c r="AL1057" s="165"/>
      <c r="AM1057" s="165">
        <v>21</v>
      </c>
      <c r="AN1057" s="165"/>
      <c r="AO1057" s="165"/>
      <c r="AP1057" s="165"/>
      <c r="AQ1057" s="165"/>
      <c r="AR1057" s="165"/>
      <c r="AS1057" s="165"/>
      <c r="AT1057" s="165"/>
      <c r="AU1057" s="165"/>
      <c r="AV1057" s="165"/>
      <c r="AW1057" s="165"/>
      <c r="AX1057" s="165"/>
      <c r="AY1057" s="165"/>
      <c r="AZ1057" s="165"/>
      <c r="BA1057" s="165"/>
      <c r="BB1057" s="165"/>
      <c r="BC1057" s="165"/>
      <c r="BD1057" s="165"/>
      <c r="BE1057" s="165"/>
      <c r="BF1057" s="165"/>
      <c r="BG1057" s="165"/>
      <c r="BH1057" s="165"/>
    </row>
    <row r="1058" spans="1:60" outlineLevel="1" x14ac:dyDescent="0.2">
      <c r="A1058" s="204"/>
      <c r="B1058" s="177"/>
      <c r="C1058" s="300"/>
      <c r="D1058" s="301"/>
      <c r="E1058" s="302"/>
      <c r="F1058" s="303"/>
      <c r="G1058" s="304"/>
      <c r="H1058" s="189"/>
      <c r="I1058" s="189"/>
      <c r="J1058" s="189"/>
      <c r="K1058" s="189"/>
      <c r="L1058" s="190"/>
      <c r="M1058" s="207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5"/>
      <c r="Y1058" s="165"/>
      <c r="Z1058" s="165"/>
      <c r="AA1058" s="165"/>
      <c r="AB1058" s="165"/>
      <c r="AC1058" s="165"/>
      <c r="AD1058" s="165"/>
      <c r="AE1058" s="165"/>
      <c r="AF1058" s="165"/>
      <c r="AG1058" s="165"/>
      <c r="AH1058" s="165"/>
      <c r="AI1058" s="165"/>
      <c r="AJ1058" s="165"/>
      <c r="AK1058" s="165"/>
      <c r="AL1058" s="165"/>
      <c r="AM1058" s="165"/>
      <c r="AN1058" s="165"/>
      <c r="AO1058" s="165"/>
      <c r="AP1058" s="165"/>
      <c r="AQ1058" s="165"/>
      <c r="AR1058" s="165"/>
      <c r="AS1058" s="165"/>
      <c r="AT1058" s="165"/>
      <c r="AU1058" s="165"/>
      <c r="AV1058" s="165"/>
      <c r="AW1058" s="165"/>
      <c r="AX1058" s="165"/>
      <c r="AY1058" s="165"/>
      <c r="AZ1058" s="165"/>
      <c r="BA1058" s="165"/>
      <c r="BB1058" s="165"/>
      <c r="BC1058" s="165"/>
      <c r="BD1058" s="165"/>
      <c r="BE1058" s="165"/>
      <c r="BF1058" s="165"/>
      <c r="BG1058" s="165"/>
      <c r="BH1058" s="165"/>
    </row>
    <row r="1059" spans="1:60" outlineLevel="1" x14ac:dyDescent="0.2">
      <c r="A1059" s="205">
        <v>290</v>
      </c>
      <c r="B1059" s="176" t="s">
        <v>583</v>
      </c>
      <c r="C1059" s="242" t="s">
        <v>1802</v>
      </c>
      <c r="D1059" s="180" t="s">
        <v>214</v>
      </c>
      <c r="E1059" s="184">
        <v>248.017</v>
      </c>
      <c r="F1059" s="191"/>
      <c r="G1059" s="189">
        <f>ROUND(E1059*F1059,2)</f>
        <v>0</v>
      </c>
      <c r="H1059" s="189">
        <v>3.6800000000000001E-3</v>
      </c>
      <c r="I1059" s="189">
        <f>ROUND(E1059*H1059,2)</f>
        <v>0.91</v>
      </c>
      <c r="J1059" s="189">
        <v>0</v>
      </c>
      <c r="K1059" s="189">
        <f>ROUND(E1059*J1059,2)</f>
        <v>0</v>
      </c>
      <c r="L1059" s="190" t="s">
        <v>487</v>
      </c>
      <c r="M1059" s="207" t="s">
        <v>193</v>
      </c>
      <c r="N1059" s="165"/>
      <c r="O1059" s="165"/>
      <c r="P1059" s="165"/>
      <c r="Q1059" s="165"/>
      <c r="R1059" s="165"/>
      <c r="S1059" s="165"/>
      <c r="T1059" s="165"/>
      <c r="U1059" s="165"/>
      <c r="V1059" s="165"/>
      <c r="W1059" s="165"/>
      <c r="X1059" s="165"/>
      <c r="Y1059" s="165"/>
      <c r="Z1059" s="165"/>
      <c r="AA1059" s="165"/>
      <c r="AB1059" s="165"/>
      <c r="AC1059" s="165"/>
      <c r="AD1059" s="165"/>
      <c r="AE1059" s="165"/>
      <c r="AF1059" s="165"/>
      <c r="AG1059" s="165"/>
      <c r="AH1059" s="165"/>
      <c r="AI1059" s="165"/>
      <c r="AJ1059" s="165"/>
      <c r="AK1059" s="165"/>
      <c r="AL1059" s="165"/>
      <c r="AM1059" s="165"/>
      <c r="AN1059" s="165"/>
      <c r="AO1059" s="165"/>
      <c r="AP1059" s="165"/>
      <c r="AQ1059" s="165"/>
      <c r="AR1059" s="165"/>
      <c r="AS1059" s="165"/>
      <c r="AT1059" s="165"/>
      <c r="AU1059" s="165"/>
      <c r="AV1059" s="165"/>
      <c r="AW1059" s="165"/>
      <c r="AX1059" s="165"/>
      <c r="AY1059" s="165"/>
      <c r="AZ1059" s="165"/>
      <c r="BA1059" s="165"/>
      <c r="BB1059" s="165"/>
      <c r="BC1059" s="165"/>
      <c r="BD1059" s="165"/>
      <c r="BE1059" s="165"/>
      <c r="BF1059" s="165"/>
      <c r="BG1059" s="165"/>
      <c r="BH1059" s="165"/>
    </row>
    <row r="1060" spans="1:60" outlineLevel="1" x14ac:dyDescent="0.2">
      <c r="A1060" s="204"/>
      <c r="B1060" s="177"/>
      <c r="C1060" s="201" t="s">
        <v>584</v>
      </c>
      <c r="D1060" s="181"/>
      <c r="E1060" s="185">
        <v>248.02</v>
      </c>
      <c r="F1060" s="189"/>
      <c r="G1060" s="189"/>
      <c r="H1060" s="189"/>
      <c r="I1060" s="189"/>
      <c r="J1060" s="189"/>
      <c r="K1060" s="189"/>
      <c r="L1060" s="190"/>
      <c r="M1060" s="207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5"/>
      <c r="Y1060" s="165"/>
      <c r="Z1060" s="165"/>
      <c r="AA1060" s="165"/>
      <c r="AB1060" s="165"/>
      <c r="AC1060" s="165"/>
      <c r="AD1060" s="165"/>
      <c r="AE1060" s="165" t="s">
        <v>194</v>
      </c>
      <c r="AF1060" s="165"/>
      <c r="AG1060" s="165"/>
      <c r="AH1060" s="165"/>
      <c r="AI1060" s="165"/>
      <c r="AJ1060" s="165"/>
      <c r="AK1060" s="165"/>
      <c r="AL1060" s="165"/>
      <c r="AM1060" s="165">
        <v>21</v>
      </c>
      <c r="AN1060" s="165"/>
      <c r="AO1060" s="165"/>
      <c r="AP1060" s="165"/>
      <c r="AQ1060" s="165"/>
      <c r="AR1060" s="165"/>
      <c r="AS1060" s="165"/>
      <c r="AT1060" s="165"/>
      <c r="AU1060" s="165"/>
      <c r="AV1060" s="165"/>
      <c r="AW1060" s="165"/>
      <c r="AX1060" s="165"/>
      <c r="AY1060" s="165"/>
      <c r="AZ1060" s="165"/>
      <c r="BA1060" s="165"/>
      <c r="BB1060" s="165"/>
      <c r="BC1060" s="165"/>
      <c r="BD1060" s="165"/>
      <c r="BE1060" s="165"/>
      <c r="BF1060" s="165"/>
      <c r="BG1060" s="165"/>
      <c r="BH1060" s="165"/>
    </row>
    <row r="1061" spans="1:60" outlineLevel="1" x14ac:dyDescent="0.2">
      <c r="A1061" s="204"/>
      <c r="B1061" s="177"/>
      <c r="C1061" s="300"/>
      <c r="D1061" s="301"/>
      <c r="E1061" s="302"/>
      <c r="F1061" s="303"/>
      <c r="G1061" s="304"/>
      <c r="H1061" s="189"/>
      <c r="I1061" s="189"/>
      <c r="J1061" s="189"/>
      <c r="K1061" s="189"/>
      <c r="L1061" s="190"/>
      <c r="M1061" s="207"/>
      <c r="N1061" s="165"/>
      <c r="O1061" s="165"/>
      <c r="P1061" s="165"/>
      <c r="Q1061" s="165"/>
      <c r="R1061" s="165"/>
      <c r="S1061" s="165"/>
      <c r="T1061" s="165"/>
      <c r="U1061" s="165"/>
      <c r="V1061" s="165"/>
      <c r="W1061" s="165"/>
      <c r="X1061" s="165"/>
      <c r="Y1061" s="165"/>
      <c r="Z1061" s="165"/>
      <c r="AA1061" s="165"/>
      <c r="AB1061" s="165"/>
      <c r="AC1061" s="165"/>
      <c r="AD1061" s="165"/>
      <c r="AE1061" s="165"/>
      <c r="AF1061" s="165"/>
      <c r="AG1061" s="165"/>
      <c r="AH1061" s="165"/>
      <c r="AI1061" s="165"/>
      <c r="AJ1061" s="165"/>
      <c r="AK1061" s="165"/>
      <c r="AL1061" s="165"/>
      <c r="AM1061" s="165"/>
      <c r="AN1061" s="165"/>
      <c r="AO1061" s="165"/>
      <c r="AP1061" s="165"/>
      <c r="AQ1061" s="165"/>
      <c r="AR1061" s="165"/>
      <c r="AS1061" s="165"/>
      <c r="AT1061" s="165"/>
      <c r="AU1061" s="165"/>
      <c r="AV1061" s="165"/>
      <c r="AW1061" s="165"/>
      <c r="AX1061" s="165"/>
      <c r="AY1061" s="165"/>
      <c r="AZ1061" s="165"/>
      <c r="BA1061" s="165"/>
      <c r="BB1061" s="165"/>
      <c r="BC1061" s="165"/>
      <c r="BD1061" s="165"/>
      <c r="BE1061" s="165"/>
      <c r="BF1061" s="165"/>
      <c r="BG1061" s="165"/>
      <c r="BH1061" s="165"/>
    </row>
    <row r="1062" spans="1:60" outlineLevel="1" x14ac:dyDescent="0.2">
      <c r="A1062" s="205">
        <v>291</v>
      </c>
      <c r="B1062" s="176" t="s">
        <v>583</v>
      </c>
      <c r="C1062" s="242" t="s">
        <v>1803</v>
      </c>
      <c r="D1062" s="180" t="s">
        <v>214</v>
      </c>
      <c r="E1062" s="184">
        <v>248.017</v>
      </c>
      <c r="F1062" s="191"/>
      <c r="G1062" s="189">
        <f>ROUND(E1062*F1062,2)</f>
        <v>0</v>
      </c>
      <c r="H1062" s="189">
        <v>3.6800000000000001E-3</v>
      </c>
      <c r="I1062" s="189">
        <f>ROUND(E1062*H1062,2)</f>
        <v>0.91</v>
      </c>
      <c r="J1062" s="189">
        <v>0</v>
      </c>
      <c r="K1062" s="189">
        <f>ROUND(E1062*J1062,2)</f>
        <v>0</v>
      </c>
      <c r="L1062" s="190" t="s">
        <v>487</v>
      </c>
      <c r="M1062" s="207" t="s">
        <v>193</v>
      </c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5"/>
      <c r="Y1062" s="165"/>
      <c r="Z1062" s="165"/>
      <c r="AA1062" s="165"/>
      <c r="AB1062" s="165"/>
      <c r="AC1062" s="165"/>
      <c r="AD1062" s="165"/>
      <c r="AE1062" s="165"/>
      <c r="AF1062" s="165"/>
      <c r="AG1062" s="165"/>
      <c r="AH1062" s="165"/>
      <c r="AI1062" s="165"/>
      <c r="AJ1062" s="165"/>
      <c r="AK1062" s="165"/>
      <c r="AL1062" s="165"/>
      <c r="AM1062" s="165"/>
      <c r="AN1062" s="165"/>
      <c r="AO1062" s="165"/>
      <c r="AP1062" s="165"/>
      <c r="AQ1062" s="165"/>
      <c r="AR1062" s="165"/>
      <c r="AS1062" s="165"/>
      <c r="AT1062" s="165"/>
      <c r="AU1062" s="165"/>
      <c r="AV1062" s="165"/>
      <c r="AW1062" s="165"/>
      <c r="AX1062" s="165"/>
      <c r="AY1062" s="165"/>
      <c r="AZ1062" s="165"/>
      <c r="BA1062" s="165"/>
      <c r="BB1062" s="165"/>
      <c r="BC1062" s="165"/>
      <c r="BD1062" s="165"/>
      <c r="BE1062" s="165"/>
      <c r="BF1062" s="165"/>
      <c r="BG1062" s="165"/>
      <c r="BH1062" s="165"/>
    </row>
    <row r="1063" spans="1:60" outlineLevel="1" x14ac:dyDescent="0.2">
      <c r="A1063" s="204"/>
      <c r="B1063" s="177"/>
      <c r="C1063" s="201" t="s">
        <v>584</v>
      </c>
      <c r="D1063" s="181"/>
      <c r="E1063" s="185">
        <v>248.02</v>
      </c>
      <c r="F1063" s="189"/>
      <c r="G1063" s="189"/>
      <c r="H1063" s="189"/>
      <c r="I1063" s="189"/>
      <c r="J1063" s="189"/>
      <c r="K1063" s="189"/>
      <c r="L1063" s="190"/>
      <c r="M1063" s="207"/>
      <c r="N1063" s="165"/>
      <c r="O1063" s="165"/>
      <c r="P1063" s="165"/>
      <c r="Q1063" s="165"/>
      <c r="R1063" s="165"/>
      <c r="S1063" s="165"/>
      <c r="T1063" s="165"/>
      <c r="U1063" s="165"/>
      <c r="V1063" s="165"/>
      <c r="W1063" s="165"/>
      <c r="X1063" s="165"/>
      <c r="Y1063" s="165"/>
      <c r="Z1063" s="165"/>
      <c r="AA1063" s="165"/>
      <c r="AB1063" s="165"/>
      <c r="AC1063" s="165"/>
      <c r="AD1063" s="165"/>
      <c r="AE1063" s="165" t="s">
        <v>194</v>
      </c>
      <c r="AF1063" s="165"/>
      <c r="AG1063" s="165"/>
      <c r="AH1063" s="165"/>
      <c r="AI1063" s="165"/>
      <c r="AJ1063" s="165"/>
      <c r="AK1063" s="165"/>
      <c r="AL1063" s="165"/>
      <c r="AM1063" s="165">
        <v>21</v>
      </c>
      <c r="AN1063" s="165"/>
      <c r="AO1063" s="165"/>
      <c r="AP1063" s="165"/>
      <c r="AQ1063" s="165"/>
      <c r="AR1063" s="165"/>
      <c r="AS1063" s="165"/>
      <c r="AT1063" s="165"/>
      <c r="AU1063" s="165"/>
      <c r="AV1063" s="165"/>
      <c r="AW1063" s="165"/>
      <c r="AX1063" s="165"/>
      <c r="AY1063" s="165"/>
      <c r="AZ1063" s="165"/>
      <c r="BA1063" s="165"/>
      <c r="BB1063" s="165"/>
      <c r="BC1063" s="165"/>
      <c r="BD1063" s="165"/>
      <c r="BE1063" s="165"/>
      <c r="BF1063" s="165"/>
      <c r="BG1063" s="165"/>
      <c r="BH1063" s="165"/>
    </row>
    <row r="1064" spans="1:60" outlineLevel="1" x14ac:dyDescent="0.2">
      <c r="A1064" s="204"/>
      <c r="B1064" s="177"/>
      <c r="C1064" s="300"/>
      <c r="D1064" s="301"/>
      <c r="E1064" s="302"/>
      <c r="F1064" s="303"/>
      <c r="G1064" s="304"/>
      <c r="H1064" s="189"/>
      <c r="I1064" s="189"/>
      <c r="J1064" s="189"/>
      <c r="K1064" s="189"/>
      <c r="L1064" s="190"/>
      <c r="M1064" s="207"/>
      <c r="N1064" s="165"/>
      <c r="O1064" s="165"/>
      <c r="P1064" s="165"/>
      <c r="Q1064" s="165"/>
      <c r="R1064" s="165"/>
      <c r="S1064" s="165"/>
      <c r="T1064" s="165"/>
      <c r="U1064" s="165"/>
      <c r="V1064" s="165"/>
      <c r="W1064" s="165"/>
      <c r="X1064" s="165"/>
      <c r="Y1064" s="165"/>
      <c r="Z1064" s="165"/>
      <c r="AA1064" s="165"/>
      <c r="AB1064" s="165"/>
      <c r="AC1064" s="165"/>
      <c r="AD1064" s="165"/>
      <c r="AE1064" s="165"/>
      <c r="AF1064" s="165"/>
      <c r="AG1064" s="165"/>
      <c r="AH1064" s="165"/>
      <c r="AI1064" s="165"/>
      <c r="AJ1064" s="165"/>
      <c r="AK1064" s="165"/>
      <c r="AL1064" s="165"/>
      <c r="AM1064" s="165"/>
      <c r="AN1064" s="165"/>
      <c r="AO1064" s="165"/>
      <c r="AP1064" s="165"/>
      <c r="AQ1064" s="165"/>
      <c r="AR1064" s="165"/>
      <c r="AS1064" s="165"/>
      <c r="AT1064" s="165"/>
      <c r="AU1064" s="165"/>
      <c r="AV1064" s="165"/>
      <c r="AW1064" s="165"/>
      <c r="AX1064" s="165"/>
      <c r="AY1064" s="165"/>
      <c r="AZ1064" s="165"/>
      <c r="BA1064" s="165"/>
      <c r="BB1064" s="165"/>
      <c r="BC1064" s="165"/>
      <c r="BD1064" s="165"/>
      <c r="BE1064" s="165"/>
      <c r="BF1064" s="165"/>
      <c r="BG1064" s="165"/>
      <c r="BH1064" s="165"/>
    </row>
    <row r="1065" spans="1:60" outlineLevel="1" x14ac:dyDescent="0.2">
      <c r="A1065" s="205">
        <v>292</v>
      </c>
      <c r="B1065" s="176" t="s">
        <v>585</v>
      </c>
      <c r="C1065" s="242" t="s">
        <v>1804</v>
      </c>
      <c r="D1065" s="180" t="s">
        <v>214</v>
      </c>
      <c r="E1065" s="184">
        <v>26.62</v>
      </c>
      <c r="F1065" s="191"/>
      <c r="G1065" s="189">
        <f>ROUND(E1065*F1065,2)</f>
        <v>0</v>
      </c>
      <c r="H1065" s="189">
        <v>2.33E-3</v>
      </c>
      <c r="I1065" s="189">
        <f>ROUND(E1065*H1065,2)</f>
        <v>0.06</v>
      </c>
      <c r="J1065" s="189">
        <v>0</v>
      </c>
      <c r="K1065" s="189">
        <f>ROUND(E1065*J1065,2)</f>
        <v>0</v>
      </c>
      <c r="L1065" s="190" t="s">
        <v>487</v>
      </c>
      <c r="M1065" s="207" t="s">
        <v>193</v>
      </c>
      <c r="N1065" s="165"/>
      <c r="O1065" s="165"/>
      <c r="P1065" s="165"/>
      <c r="Q1065" s="165"/>
      <c r="R1065" s="165"/>
      <c r="S1065" s="165"/>
      <c r="T1065" s="165"/>
      <c r="U1065" s="165"/>
      <c r="V1065" s="165"/>
      <c r="W1065" s="165"/>
      <c r="X1065" s="165"/>
      <c r="Y1065" s="165"/>
      <c r="Z1065" s="165"/>
      <c r="AA1065" s="165"/>
      <c r="AB1065" s="165"/>
      <c r="AC1065" s="165"/>
      <c r="AD1065" s="165"/>
      <c r="AE1065" s="165"/>
      <c r="AF1065" s="165"/>
      <c r="AG1065" s="165"/>
      <c r="AH1065" s="165"/>
      <c r="AI1065" s="165"/>
      <c r="AJ1065" s="165"/>
      <c r="AK1065" s="165"/>
      <c r="AL1065" s="165"/>
      <c r="AM1065" s="165"/>
      <c r="AN1065" s="165"/>
      <c r="AO1065" s="165"/>
      <c r="AP1065" s="165"/>
      <c r="AQ1065" s="165"/>
      <c r="AR1065" s="165"/>
      <c r="AS1065" s="165"/>
      <c r="AT1065" s="165"/>
      <c r="AU1065" s="165"/>
      <c r="AV1065" s="165"/>
      <c r="AW1065" s="165"/>
      <c r="AX1065" s="165"/>
      <c r="AY1065" s="165"/>
      <c r="AZ1065" s="165"/>
      <c r="BA1065" s="165"/>
      <c r="BB1065" s="165"/>
      <c r="BC1065" s="165"/>
      <c r="BD1065" s="165"/>
      <c r="BE1065" s="165"/>
      <c r="BF1065" s="165"/>
      <c r="BG1065" s="165"/>
      <c r="BH1065" s="165"/>
    </row>
    <row r="1066" spans="1:60" outlineLevel="1" x14ac:dyDescent="0.2">
      <c r="A1066" s="204"/>
      <c r="B1066" s="177"/>
      <c r="C1066" s="201" t="s">
        <v>586</v>
      </c>
      <c r="D1066" s="181"/>
      <c r="E1066" s="185">
        <v>26.62</v>
      </c>
      <c r="F1066" s="189"/>
      <c r="G1066" s="189"/>
      <c r="H1066" s="189"/>
      <c r="I1066" s="189"/>
      <c r="J1066" s="189"/>
      <c r="K1066" s="189"/>
      <c r="L1066" s="190"/>
      <c r="M1066" s="207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5"/>
      <c r="Y1066" s="165"/>
      <c r="Z1066" s="165"/>
      <c r="AA1066" s="165"/>
      <c r="AB1066" s="165"/>
      <c r="AC1066" s="165"/>
      <c r="AD1066" s="165"/>
      <c r="AE1066" s="165" t="s">
        <v>194</v>
      </c>
      <c r="AF1066" s="165"/>
      <c r="AG1066" s="165"/>
      <c r="AH1066" s="165"/>
      <c r="AI1066" s="165"/>
      <c r="AJ1066" s="165"/>
      <c r="AK1066" s="165"/>
      <c r="AL1066" s="165"/>
      <c r="AM1066" s="165">
        <v>21</v>
      </c>
      <c r="AN1066" s="165"/>
      <c r="AO1066" s="165"/>
      <c r="AP1066" s="165"/>
      <c r="AQ1066" s="165"/>
      <c r="AR1066" s="165"/>
      <c r="AS1066" s="165"/>
      <c r="AT1066" s="165"/>
      <c r="AU1066" s="165"/>
      <c r="AV1066" s="165"/>
      <c r="AW1066" s="165"/>
      <c r="AX1066" s="165"/>
      <c r="AY1066" s="165"/>
      <c r="AZ1066" s="165"/>
      <c r="BA1066" s="165"/>
      <c r="BB1066" s="165"/>
      <c r="BC1066" s="165"/>
      <c r="BD1066" s="165"/>
      <c r="BE1066" s="165"/>
      <c r="BF1066" s="165"/>
      <c r="BG1066" s="165"/>
      <c r="BH1066" s="165"/>
    </row>
    <row r="1067" spans="1:60" outlineLevel="1" x14ac:dyDescent="0.2">
      <c r="A1067" s="204"/>
      <c r="B1067" s="177"/>
      <c r="C1067" s="300"/>
      <c r="D1067" s="301"/>
      <c r="E1067" s="302"/>
      <c r="F1067" s="303"/>
      <c r="G1067" s="304"/>
      <c r="H1067" s="189"/>
      <c r="I1067" s="189"/>
      <c r="J1067" s="189"/>
      <c r="K1067" s="189"/>
      <c r="L1067" s="190"/>
      <c r="M1067" s="207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5"/>
      <c r="Y1067" s="165"/>
      <c r="Z1067" s="165"/>
      <c r="AA1067" s="165"/>
      <c r="AB1067" s="165"/>
      <c r="AC1067" s="165"/>
      <c r="AD1067" s="165"/>
      <c r="AE1067" s="165"/>
      <c r="AF1067" s="165"/>
      <c r="AG1067" s="165"/>
      <c r="AH1067" s="165"/>
      <c r="AI1067" s="165"/>
      <c r="AJ1067" s="165"/>
      <c r="AK1067" s="165"/>
      <c r="AL1067" s="165"/>
      <c r="AM1067" s="165"/>
      <c r="AN1067" s="165"/>
      <c r="AO1067" s="165"/>
      <c r="AP1067" s="165"/>
      <c r="AQ1067" s="165"/>
      <c r="AR1067" s="165"/>
      <c r="AS1067" s="165"/>
      <c r="AT1067" s="165"/>
      <c r="AU1067" s="165"/>
      <c r="AV1067" s="165"/>
      <c r="AW1067" s="165"/>
      <c r="AX1067" s="165"/>
      <c r="AY1067" s="165"/>
      <c r="AZ1067" s="165"/>
      <c r="BA1067" s="165"/>
      <c r="BB1067" s="165"/>
      <c r="BC1067" s="165"/>
      <c r="BD1067" s="165"/>
      <c r="BE1067" s="165"/>
      <c r="BF1067" s="165"/>
      <c r="BG1067" s="165"/>
      <c r="BH1067" s="165"/>
    </row>
    <row r="1068" spans="1:60" outlineLevel="1" x14ac:dyDescent="0.2">
      <c r="A1068" s="205">
        <v>293</v>
      </c>
      <c r="B1068" s="176" t="s">
        <v>585</v>
      </c>
      <c r="C1068" s="242" t="s">
        <v>1805</v>
      </c>
      <c r="D1068" s="180" t="s">
        <v>214</v>
      </c>
      <c r="E1068" s="184">
        <v>26.62</v>
      </c>
      <c r="F1068" s="191"/>
      <c r="G1068" s="189">
        <f>ROUND(E1068*F1068,2)</f>
        <v>0</v>
      </c>
      <c r="H1068" s="189">
        <v>2.33E-3</v>
      </c>
      <c r="I1068" s="189">
        <f>ROUND(E1068*H1068,2)</f>
        <v>0.06</v>
      </c>
      <c r="J1068" s="189">
        <v>0</v>
      </c>
      <c r="K1068" s="189">
        <f>ROUND(E1068*J1068,2)</f>
        <v>0</v>
      </c>
      <c r="L1068" s="190" t="s">
        <v>487</v>
      </c>
      <c r="M1068" s="207" t="s">
        <v>193</v>
      </c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5"/>
      <c r="Y1068" s="165"/>
      <c r="Z1068" s="165"/>
      <c r="AA1068" s="165"/>
      <c r="AB1068" s="165"/>
      <c r="AC1068" s="165"/>
      <c r="AD1068" s="165"/>
      <c r="AE1068" s="165"/>
      <c r="AF1068" s="165"/>
      <c r="AG1068" s="165"/>
      <c r="AH1068" s="165"/>
      <c r="AI1068" s="165"/>
      <c r="AJ1068" s="165"/>
      <c r="AK1068" s="165"/>
      <c r="AL1068" s="165"/>
      <c r="AM1068" s="165"/>
      <c r="AN1068" s="165"/>
      <c r="AO1068" s="165"/>
      <c r="AP1068" s="165"/>
      <c r="AQ1068" s="165"/>
      <c r="AR1068" s="165"/>
      <c r="AS1068" s="165"/>
      <c r="AT1068" s="165"/>
      <c r="AU1068" s="165"/>
      <c r="AV1068" s="165"/>
      <c r="AW1068" s="165"/>
      <c r="AX1068" s="165"/>
      <c r="AY1068" s="165"/>
      <c r="AZ1068" s="165"/>
      <c r="BA1068" s="165"/>
      <c r="BB1068" s="165"/>
      <c r="BC1068" s="165"/>
      <c r="BD1068" s="165"/>
      <c r="BE1068" s="165"/>
      <c r="BF1068" s="165"/>
      <c r="BG1068" s="165"/>
      <c r="BH1068" s="165"/>
    </row>
    <row r="1069" spans="1:60" outlineLevel="1" x14ac:dyDescent="0.2">
      <c r="A1069" s="204"/>
      <c r="B1069" s="177"/>
      <c r="C1069" s="201" t="s">
        <v>586</v>
      </c>
      <c r="D1069" s="181"/>
      <c r="E1069" s="185">
        <v>26.62</v>
      </c>
      <c r="F1069" s="189"/>
      <c r="G1069" s="189"/>
      <c r="H1069" s="189"/>
      <c r="I1069" s="189"/>
      <c r="J1069" s="189"/>
      <c r="K1069" s="189"/>
      <c r="L1069" s="190"/>
      <c r="M1069" s="207"/>
      <c r="N1069" s="165"/>
      <c r="O1069" s="165"/>
      <c r="P1069" s="165"/>
      <c r="Q1069" s="165"/>
      <c r="R1069" s="165"/>
      <c r="S1069" s="165"/>
      <c r="T1069" s="165"/>
      <c r="U1069" s="165"/>
      <c r="V1069" s="165"/>
      <c r="W1069" s="165"/>
      <c r="X1069" s="165"/>
      <c r="Y1069" s="165"/>
      <c r="Z1069" s="165"/>
      <c r="AA1069" s="165"/>
      <c r="AB1069" s="165"/>
      <c r="AC1069" s="165"/>
      <c r="AD1069" s="165"/>
      <c r="AE1069" s="165" t="s">
        <v>194</v>
      </c>
      <c r="AF1069" s="165"/>
      <c r="AG1069" s="165"/>
      <c r="AH1069" s="165"/>
      <c r="AI1069" s="165"/>
      <c r="AJ1069" s="165"/>
      <c r="AK1069" s="165"/>
      <c r="AL1069" s="165"/>
      <c r="AM1069" s="165">
        <v>21</v>
      </c>
      <c r="AN1069" s="165"/>
      <c r="AO1069" s="165"/>
      <c r="AP1069" s="165"/>
      <c r="AQ1069" s="165"/>
      <c r="AR1069" s="165"/>
      <c r="AS1069" s="165"/>
      <c r="AT1069" s="165"/>
      <c r="AU1069" s="165"/>
      <c r="AV1069" s="165"/>
      <c r="AW1069" s="165"/>
      <c r="AX1069" s="165"/>
      <c r="AY1069" s="165"/>
      <c r="AZ1069" s="165"/>
      <c r="BA1069" s="165"/>
      <c r="BB1069" s="165"/>
      <c r="BC1069" s="165"/>
      <c r="BD1069" s="165"/>
      <c r="BE1069" s="165"/>
      <c r="BF1069" s="165"/>
      <c r="BG1069" s="165"/>
      <c r="BH1069" s="165"/>
    </row>
    <row r="1070" spans="1:60" outlineLevel="1" x14ac:dyDescent="0.2">
      <c r="A1070" s="204"/>
      <c r="B1070" s="177"/>
      <c r="C1070" s="300"/>
      <c r="D1070" s="301"/>
      <c r="E1070" s="302"/>
      <c r="F1070" s="303"/>
      <c r="G1070" s="304"/>
      <c r="H1070" s="189"/>
      <c r="I1070" s="189"/>
      <c r="J1070" s="189"/>
      <c r="K1070" s="189"/>
      <c r="L1070" s="190"/>
      <c r="M1070" s="207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5"/>
      <c r="Y1070" s="165"/>
      <c r="Z1070" s="165"/>
      <c r="AA1070" s="165"/>
      <c r="AB1070" s="165"/>
      <c r="AC1070" s="165"/>
      <c r="AD1070" s="165"/>
      <c r="AE1070" s="165"/>
      <c r="AF1070" s="165"/>
      <c r="AG1070" s="165"/>
      <c r="AH1070" s="165"/>
      <c r="AI1070" s="165"/>
      <c r="AJ1070" s="165"/>
      <c r="AK1070" s="165"/>
      <c r="AL1070" s="165"/>
      <c r="AM1070" s="165"/>
      <c r="AN1070" s="165"/>
      <c r="AO1070" s="165"/>
      <c r="AP1070" s="165"/>
      <c r="AQ1070" s="165"/>
      <c r="AR1070" s="165"/>
      <c r="AS1070" s="165"/>
      <c r="AT1070" s="165"/>
      <c r="AU1070" s="165"/>
      <c r="AV1070" s="165"/>
      <c r="AW1070" s="165"/>
      <c r="AX1070" s="165"/>
      <c r="AY1070" s="165"/>
      <c r="AZ1070" s="165"/>
      <c r="BA1070" s="165"/>
      <c r="BB1070" s="165"/>
      <c r="BC1070" s="165"/>
      <c r="BD1070" s="165"/>
      <c r="BE1070" s="165"/>
      <c r="BF1070" s="165"/>
      <c r="BG1070" s="165"/>
      <c r="BH1070" s="165"/>
    </row>
    <row r="1071" spans="1:60" outlineLevel="1" x14ac:dyDescent="0.2">
      <c r="A1071" s="205">
        <v>294</v>
      </c>
      <c r="B1071" s="176" t="s">
        <v>587</v>
      </c>
      <c r="C1071" s="242" t="s">
        <v>1806</v>
      </c>
      <c r="D1071" s="180" t="s">
        <v>214</v>
      </c>
      <c r="E1071" s="184">
        <v>29.282</v>
      </c>
      <c r="F1071" s="191"/>
      <c r="G1071" s="189">
        <f>ROUND(E1071*F1071,2)</f>
        <v>0</v>
      </c>
      <c r="H1071" s="189">
        <v>1.0000000000000001E-5</v>
      </c>
      <c r="I1071" s="189">
        <f>ROUND(E1071*H1071,2)</f>
        <v>0</v>
      </c>
      <c r="J1071" s="189">
        <v>0</v>
      </c>
      <c r="K1071" s="189">
        <f>ROUND(E1071*J1071,2)</f>
        <v>0</v>
      </c>
      <c r="L1071" s="190" t="s">
        <v>487</v>
      </c>
      <c r="M1071" s="207" t="s">
        <v>193</v>
      </c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5"/>
      <c r="Y1071" s="165"/>
      <c r="Z1071" s="165"/>
      <c r="AA1071" s="165"/>
      <c r="AB1071" s="165"/>
      <c r="AC1071" s="165"/>
      <c r="AD1071" s="165"/>
      <c r="AE1071" s="165"/>
      <c r="AF1071" s="165"/>
      <c r="AG1071" s="165"/>
      <c r="AH1071" s="165"/>
      <c r="AI1071" s="165"/>
      <c r="AJ1071" s="165"/>
      <c r="AK1071" s="165"/>
      <c r="AL1071" s="165"/>
      <c r="AM1071" s="165"/>
      <c r="AN1071" s="165"/>
      <c r="AO1071" s="165"/>
      <c r="AP1071" s="165"/>
      <c r="AQ1071" s="165"/>
      <c r="AR1071" s="165"/>
      <c r="AS1071" s="165"/>
      <c r="AT1071" s="165"/>
      <c r="AU1071" s="165"/>
      <c r="AV1071" s="165"/>
      <c r="AW1071" s="165"/>
      <c r="AX1071" s="165"/>
      <c r="AY1071" s="165"/>
      <c r="AZ1071" s="165"/>
      <c r="BA1071" s="165"/>
      <c r="BB1071" s="165"/>
      <c r="BC1071" s="165"/>
      <c r="BD1071" s="165"/>
      <c r="BE1071" s="165"/>
      <c r="BF1071" s="165"/>
      <c r="BG1071" s="165"/>
      <c r="BH1071" s="165"/>
    </row>
    <row r="1072" spans="1:60" outlineLevel="1" x14ac:dyDescent="0.2">
      <c r="A1072" s="204"/>
      <c r="B1072" s="177"/>
      <c r="C1072" s="201" t="s">
        <v>588</v>
      </c>
      <c r="D1072" s="181"/>
      <c r="E1072" s="185">
        <v>29.28</v>
      </c>
      <c r="F1072" s="189"/>
      <c r="G1072" s="189"/>
      <c r="H1072" s="189"/>
      <c r="I1072" s="189"/>
      <c r="J1072" s="189"/>
      <c r="K1072" s="189"/>
      <c r="L1072" s="190"/>
      <c r="M1072" s="207"/>
      <c r="N1072" s="165"/>
      <c r="O1072" s="165"/>
      <c r="P1072" s="165"/>
      <c r="Q1072" s="165"/>
      <c r="R1072" s="165"/>
      <c r="S1072" s="165"/>
      <c r="T1072" s="165"/>
      <c r="U1072" s="165"/>
      <c r="V1072" s="165"/>
      <c r="W1072" s="165"/>
      <c r="X1072" s="165"/>
      <c r="Y1072" s="165"/>
      <c r="Z1072" s="165"/>
      <c r="AA1072" s="165"/>
      <c r="AB1072" s="165"/>
      <c r="AC1072" s="165"/>
      <c r="AD1072" s="165"/>
      <c r="AE1072" s="165" t="s">
        <v>233</v>
      </c>
      <c r="AF1072" s="165" t="s">
        <v>591</v>
      </c>
      <c r="AG1072" s="165"/>
      <c r="AH1072" s="165"/>
      <c r="AI1072" s="165"/>
      <c r="AJ1072" s="165"/>
      <c r="AK1072" s="165"/>
      <c r="AL1072" s="165"/>
      <c r="AM1072" s="165">
        <v>21</v>
      </c>
      <c r="AN1072" s="165"/>
      <c r="AO1072" s="165"/>
      <c r="AP1072" s="165"/>
      <c r="AQ1072" s="165"/>
      <c r="AR1072" s="165"/>
      <c r="AS1072" s="165"/>
      <c r="AT1072" s="165"/>
      <c r="AU1072" s="165"/>
      <c r="AV1072" s="165"/>
      <c r="AW1072" s="165"/>
      <c r="AX1072" s="165"/>
      <c r="AY1072" s="165"/>
      <c r="AZ1072" s="165"/>
      <c r="BA1072" s="165"/>
      <c r="BB1072" s="165"/>
      <c r="BC1072" s="165"/>
      <c r="BD1072" s="165"/>
      <c r="BE1072" s="165"/>
      <c r="BF1072" s="165"/>
      <c r="BG1072" s="165"/>
      <c r="BH1072" s="165"/>
    </row>
    <row r="1073" spans="1:60" outlineLevel="1" x14ac:dyDescent="0.2">
      <c r="A1073" s="204"/>
      <c r="B1073" s="177"/>
      <c r="C1073" s="300"/>
      <c r="D1073" s="301"/>
      <c r="E1073" s="302"/>
      <c r="F1073" s="303"/>
      <c r="G1073" s="304"/>
      <c r="H1073" s="189"/>
      <c r="I1073" s="189"/>
      <c r="J1073" s="189"/>
      <c r="K1073" s="189"/>
      <c r="L1073" s="190"/>
      <c r="M1073" s="207"/>
      <c r="N1073" s="165"/>
      <c r="O1073" s="165"/>
      <c r="P1073" s="165"/>
      <c r="Q1073" s="165"/>
      <c r="R1073" s="165"/>
      <c r="S1073" s="165"/>
      <c r="T1073" s="165"/>
      <c r="U1073" s="165"/>
      <c r="V1073" s="165"/>
      <c r="W1073" s="165"/>
      <c r="X1073" s="165"/>
      <c r="Y1073" s="165"/>
      <c r="Z1073" s="165"/>
      <c r="AA1073" s="165"/>
      <c r="AB1073" s="165"/>
      <c r="AC1073" s="165"/>
      <c r="AD1073" s="165"/>
      <c r="AE1073" s="165"/>
      <c r="AF1073" s="165"/>
      <c r="AG1073" s="165"/>
      <c r="AH1073" s="165"/>
      <c r="AI1073" s="165"/>
      <c r="AJ1073" s="165"/>
      <c r="AK1073" s="165"/>
      <c r="AL1073" s="165"/>
      <c r="AM1073" s="165"/>
      <c r="AN1073" s="165"/>
      <c r="AO1073" s="165"/>
      <c r="AP1073" s="165"/>
      <c r="AQ1073" s="165"/>
      <c r="AR1073" s="165"/>
      <c r="AS1073" s="165"/>
      <c r="AT1073" s="165"/>
      <c r="AU1073" s="165"/>
      <c r="AV1073" s="165"/>
      <c r="AW1073" s="165"/>
      <c r="AX1073" s="165"/>
      <c r="AY1073" s="165"/>
      <c r="AZ1073" s="165"/>
      <c r="BA1073" s="165"/>
      <c r="BB1073" s="165"/>
      <c r="BC1073" s="165"/>
      <c r="BD1073" s="165"/>
      <c r="BE1073" s="165"/>
      <c r="BF1073" s="165"/>
      <c r="BG1073" s="165"/>
      <c r="BH1073" s="165"/>
    </row>
    <row r="1074" spans="1:60" outlineLevel="1" x14ac:dyDescent="0.2">
      <c r="A1074" s="205">
        <v>295</v>
      </c>
      <c r="B1074" s="176" t="s">
        <v>587</v>
      </c>
      <c r="C1074" s="242" t="s">
        <v>1807</v>
      </c>
      <c r="D1074" s="180" t="s">
        <v>214</v>
      </c>
      <c r="E1074" s="184">
        <v>29.282</v>
      </c>
      <c r="F1074" s="191"/>
      <c r="G1074" s="189">
        <f>ROUND(E1074*F1074,2)</f>
        <v>0</v>
      </c>
      <c r="H1074" s="189">
        <v>1.0000000000000001E-5</v>
      </c>
      <c r="I1074" s="189">
        <f>ROUND(E1074*H1074,2)</f>
        <v>0</v>
      </c>
      <c r="J1074" s="189">
        <v>0</v>
      </c>
      <c r="K1074" s="189">
        <f>ROUND(E1074*J1074,2)</f>
        <v>0</v>
      </c>
      <c r="L1074" s="190" t="s">
        <v>487</v>
      </c>
      <c r="M1074" s="207" t="s">
        <v>193</v>
      </c>
      <c r="N1074" s="165"/>
      <c r="O1074" s="165"/>
      <c r="P1074" s="165"/>
      <c r="Q1074" s="165"/>
      <c r="R1074" s="165"/>
      <c r="S1074" s="165"/>
      <c r="T1074" s="165"/>
      <c r="U1074" s="165"/>
      <c r="V1074" s="165"/>
      <c r="W1074" s="165"/>
      <c r="X1074" s="165"/>
      <c r="Y1074" s="165"/>
      <c r="Z1074" s="165"/>
      <c r="AA1074" s="165"/>
      <c r="AB1074" s="165"/>
      <c r="AC1074" s="165"/>
      <c r="AD1074" s="165"/>
      <c r="AE1074" s="165"/>
      <c r="AF1074" s="165"/>
      <c r="AG1074" s="165"/>
      <c r="AH1074" s="165"/>
      <c r="AI1074" s="165"/>
      <c r="AJ1074" s="165"/>
      <c r="AK1074" s="165"/>
      <c r="AL1074" s="165"/>
      <c r="AM1074" s="165"/>
      <c r="AN1074" s="165"/>
      <c r="AO1074" s="165"/>
      <c r="AP1074" s="165"/>
      <c r="AQ1074" s="165"/>
      <c r="AR1074" s="165"/>
      <c r="AS1074" s="165"/>
      <c r="AT1074" s="165"/>
      <c r="AU1074" s="165"/>
      <c r="AV1074" s="165"/>
      <c r="AW1074" s="165"/>
      <c r="AX1074" s="165"/>
      <c r="AY1074" s="165"/>
      <c r="AZ1074" s="165"/>
      <c r="BA1074" s="165"/>
      <c r="BB1074" s="165"/>
      <c r="BC1074" s="165"/>
      <c r="BD1074" s="165"/>
      <c r="BE1074" s="165"/>
      <c r="BF1074" s="165"/>
      <c r="BG1074" s="165"/>
      <c r="BH1074" s="165"/>
    </row>
    <row r="1075" spans="1:60" outlineLevel="1" x14ac:dyDescent="0.2">
      <c r="A1075" s="204"/>
      <c r="B1075" s="177"/>
      <c r="C1075" s="201" t="s">
        <v>588</v>
      </c>
      <c r="D1075" s="181"/>
      <c r="E1075" s="185">
        <v>29.28</v>
      </c>
      <c r="F1075" s="189"/>
      <c r="G1075" s="189"/>
      <c r="H1075" s="189"/>
      <c r="I1075" s="189"/>
      <c r="J1075" s="189"/>
      <c r="K1075" s="189"/>
      <c r="L1075" s="190"/>
      <c r="M1075" s="207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5"/>
      <c r="Y1075" s="165"/>
      <c r="Z1075" s="165"/>
      <c r="AA1075" s="165"/>
      <c r="AB1075" s="165"/>
      <c r="AC1075" s="165">
        <v>0</v>
      </c>
      <c r="AD1075" s="165"/>
      <c r="AE1075" s="165"/>
      <c r="AF1075" s="165"/>
      <c r="AG1075" s="165"/>
      <c r="AH1075" s="165"/>
      <c r="AI1075" s="165"/>
      <c r="AJ1075" s="165"/>
      <c r="AK1075" s="165"/>
      <c r="AL1075" s="165"/>
      <c r="AM1075" s="165"/>
      <c r="AN1075" s="165"/>
      <c r="AO1075" s="165"/>
      <c r="AP1075" s="165"/>
      <c r="AQ1075" s="165"/>
      <c r="AR1075" s="165"/>
      <c r="AS1075" s="165"/>
      <c r="AT1075" s="165"/>
      <c r="AU1075" s="165"/>
      <c r="AV1075" s="165"/>
      <c r="AW1075" s="165"/>
      <c r="AX1075" s="165"/>
      <c r="AY1075" s="165"/>
      <c r="AZ1075" s="165"/>
      <c r="BA1075" s="165"/>
      <c r="BB1075" s="165"/>
      <c r="BC1075" s="165"/>
      <c r="BD1075" s="165"/>
      <c r="BE1075" s="165"/>
      <c r="BF1075" s="165"/>
      <c r="BG1075" s="165"/>
      <c r="BH1075" s="165"/>
    </row>
    <row r="1076" spans="1:60" outlineLevel="1" x14ac:dyDescent="0.2">
      <c r="A1076" s="204"/>
      <c r="B1076" s="177"/>
      <c r="C1076" s="300"/>
      <c r="D1076" s="301"/>
      <c r="E1076" s="302"/>
      <c r="F1076" s="303"/>
      <c r="G1076" s="304"/>
      <c r="H1076" s="189"/>
      <c r="I1076" s="189"/>
      <c r="J1076" s="189"/>
      <c r="K1076" s="189"/>
      <c r="L1076" s="190"/>
      <c r="M1076" s="207"/>
      <c r="N1076" s="165"/>
      <c r="O1076" s="165"/>
      <c r="P1076" s="165"/>
      <c r="Q1076" s="165"/>
      <c r="R1076" s="165"/>
      <c r="S1076" s="165"/>
      <c r="T1076" s="165"/>
      <c r="U1076" s="165"/>
      <c r="V1076" s="165"/>
      <c r="W1076" s="165"/>
      <c r="X1076" s="165"/>
      <c r="Y1076" s="165"/>
      <c r="Z1076" s="165"/>
      <c r="AA1076" s="165"/>
      <c r="AB1076" s="165"/>
      <c r="AC1076" s="165"/>
      <c r="AD1076" s="165"/>
      <c r="AE1076" s="165" t="s">
        <v>198</v>
      </c>
      <c r="AF1076" s="165"/>
      <c r="AG1076" s="165"/>
      <c r="AH1076" s="165"/>
      <c r="AI1076" s="165"/>
      <c r="AJ1076" s="165"/>
      <c r="AK1076" s="165"/>
      <c r="AL1076" s="165"/>
      <c r="AM1076" s="165"/>
      <c r="AN1076" s="165"/>
      <c r="AO1076" s="165"/>
      <c r="AP1076" s="165"/>
      <c r="AQ1076" s="165"/>
      <c r="AR1076" s="165"/>
      <c r="AS1076" s="165"/>
      <c r="AT1076" s="165"/>
      <c r="AU1076" s="165"/>
      <c r="AV1076" s="165"/>
      <c r="AW1076" s="165"/>
      <c r="AX1076" s="165"/>
      <c r="AY1076" s="165"/>
      <c r="AZ1076" s="165"/>
      <c r="BA1076" s="165"/>
      <c r="BB1076" s="165"/>
      <c r="BC1076" s="165"/>
      <c r="BD1076" s="165"/>
      <c r="BE1076" s="165"/>
      <c r="BF1076" s="165"/>
      <c r="BG1076" s="165"/>
      <c r="BH1076" s="165"/>
    </row>
    <row r="1077" spans="1:60" ht="22.5" outlineLevel="1" x14ac:dyDescent="0.2">
      <c r="A1077" s="205">
        <v>296</v>
      </c>
      <c r="B1077" s="176" t="s">
        <v>589</v>
      </c>
      <c r="C1077" s="242" t="s">
        <v>590</v>
      </c>
      <c r="D1077" s="180" t="s">
        <v>214</v>
      </c>
      <c r="E1077" s="184">
        <v>7.04</v>
      </c>
      <c r="F1077" s="191"/>
      <c r="G1077" s="189">
        <f>ROUND(E1077*F1077,2)</f>
        <v>0</v>
      </c>
      <c r="H1077" s="189">
        <v>6.5300000000000002E-3</v>
      </c>
      <c r="I1077" s="189">
        <f>ROUND(E1077*H1077,2)</f>
        <v>0.05</v>
      </c>
      <c r="J1077" s="189">
        <v>0</v>
      </c>
      <c r="K1077" s="189">
        <f>ROUND(E1077*J1077,2)</f>
        <v>0</v>
      </c>
      <c r="L1077" s="190"/>
      <c r="M1077" s="207" t="s">
        <v>232</v>
      </c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5"/>
      <c r="Y1077" s="165"/>
      <c r="Z1077" s="165"/>
      <c r="AA1077" s="165"/>
      <c r="AB1077" s="165"/>
      <c r="AC1077" s="165"/>
      <c r="AD1077" s="165"/>
      <c r="AE1077" s="165" t="s">
        <v>194</v>
      </c>
      <c r="AF1077" s="165"/>
      <c r="AG1077" s="165"/>
      <c r="AH1077" s="165"/>
      <c r="AI1077" s="165"/>
      <c r="AJ1077" s="165"/>
      <c r="AK1077" s="165"/>
      <c r="AL1077" s="165"/>
      <c r="AM1077" s="165">
        <v>21</v>
      </c>
      <c r="AN1077" s="165"/>
      <c r="AO1077" s="165"/>
      <c r="AP1077" s="165"/>
      <c r="AQ1077" s="165"/>
      <c r="AR1077" s="165"/>
      <c r="AS1077" s="165"/>
      <c r="AT1077" s="165"/>
      <c r="AU1077" s="165"/>
      <c r="AV1077" s="165"/>
      <c r="AW1077" s="165"/>
      <c r="AX1077" s="165"/>
      <c r="AY1077" s="165"/>
      <c r="AZ1077" s="165"/>
      <c r="BA1077" s="165"/>
      <c r="BB1077" s="165"/>
      <c r="BC1077" s="165"/>
      <c r="BD1077" s="165"/>
      <c r="BE1077" s="165"/>
      <c r="BF1077" s="165"/>
      <c r="BG1077" s="165"/>
      <c r="BH1077" s="165"/>
    </row>
    <row r="1078" spans="1:60" outlineLevel="1" x14ac:dyDescent="0.2">
      <c r="A1078" s="204"/>
      <c r="B1078" s="177"/>
      <c r="C1078" s="201" t="s">
        <v>592</v>
      </c>
      <c r="D1078" s="181"/>
      <c r="E1078" s="185">
        <v>7.04</v>
      </c>
      <c r="F1078" s="189"/>
      <c r="G1078" s="189"/>
      <c r="H1078" s="189"/>
      <c r="I1078" s="189"/>
      <c r="J1078" s="189"/>
      <c r="K1078" s="189"/>
      <c r="L1078" s="190"/>
      <c r="M1078" s="207"/>
      <c r="N1078" s="165"/>
      <c r="O1078" s="165"/>
      <c r="P1078" s="165"/>
      <c r="Q1078" s="165"/>
      <c r="R1078" s="165"/>
      <c r="S1078" s="165"/>
      <c r="T1078" s="165"/>
      <c r="U1078" s="165"/>
      <c r="V1078" s="165"/>
      <c r="W1078" s="165"/>
      <c r="X1078" s="165"/>
      <c r="Y1078" s="165"/>
      <c r="Z1078" s="165"/>
      <c r="AA1078" s="165"/>
      <c r="AB1078" s="165"/>
      <c r="AC1078" s="165"/>
      <c r="AD1078" s="165"/>
      <c r="AE1078" s="165"/>
      <c r="AF1078" s="165"/>
      <c r="AG1078" s="165"/>
      <c r="AH1078" s="165"/>
      <c r="AI1078" s="165"/>
      <c r="AJ1078" s="165"/>
      <c r="AK1078" s="165"/>
      <c r="AL1078" s="165"/>
      <c r="AM1078" s="165"/>
      <c r="AN1078" s="165"/>
      <c r="AO1078" s="165"/>
      <c r="AP1078" s="165"/>
      <c r="AQ1078" s="165"/>
      <c r="AR1078" s="165"/>
      <c r="AS1078" s="165"/>
      <c r="AT1078" s="165"/>
      <c r="AU1078" s="165"/>
      <c r="AV1078" s="165"/>
      <c r="AW1078" s="165"/>
      <c r="AX1078" s="165"/>
      <c r="AY1078" s="165"/>
      <c r="AZ1078" s="165"/>
      <c r="BA1078" s="165"/>
      <c r="BB1078" s="165"/>
      <c r="BC1078" s="165"/>
      <c r="BD1078" s="165"/>
      <c r="BE1078" s="165"/>
      <c r="BF1078" s="165"/>
      <c r="BG1078" s="165"/>
      <c r="BH1078" s="165"/>
    </row>
    <row r="1079" spans="1:60" outlineLevel="1" x14ac:dyDescent="0.2">
      <c r="A1079" s="204"/>
      <c r="B1079" s="177"/>
      <c r="C1079" s="300"/>
      <c r="D1079" s="301"/>
      <c r="E1079" s="302"/>
      <c r="F1079" s="303"/>
      <c r="G1079" s="304"/>
      <c r="H1079" s="189"/>
      <c r="I1079" s="189"/>
      <c r="J1079" s="189"/>
      <c r="K1079" s="189"/>
      <c r="L1079" s="190"/>
      <c r="M1079" s="207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5"/>
      <c r="Y1079" s="165"/>
      <c r="Z1079" s="165"/>
      <c r="AA1079" s="165"/>
      <c r="AB1079" s="165"/>
      <c r="AC1079" s="165"/>
      <c r="AD1079" s="165"/>
      <c r="AE1079" s="165"/>
      <c r="AF1079" s="165"/>
      <c r="AG1079" s="165"/>
      <c r="AH1079" s="165"/>
      <c r="AI1079" s="165"/>
      <c r="AJ1079" s="165"/>
      <c r="AK1079" s="165"/>
      <c r="AL1079" s="165"/>
      <c r="AM1079" s="165"/>
      <c r="AN1079" s="165"/>
      <c r="AO1079" s="165"/>
      <c r="AP1079" s="165"/>
      <c r="AQ1079" s="165"/>
      <c r="AR1079" s="165"/>
      <c r="AS1079" s="165"/>
      <c r="AT1079" s="165"/>
      <c r="AU1079" s="165"/>
      <c r="AV1079" s="165"/>
      <c r="AW1079" s="165"/>
      <c r="AX1079" s="165"/>
      <c r="AY1079" s="165"/>
      <c r="AZ1079" s="165"/>
      <c r="BA1079" s="165"/>
      <c r="BB1079" s="165"/>
      <c r="BC1079" s="165"/>
      <c r="BD1079" s="165"/>
      <c r="BE1079" s="165"/>
      <c r="BF1079" s="165"/>
      <c r="BG1079" s="165"/>
      <c r="BH1079" s="165"/>
    </row>
    <row r="1080" spans="1:60" outlineLevel="1" x14ac:dyDescent="0.2">
      <c r="A1080" s="204"/>
      <c r="B1080" s="305" t="s">
        <v>593</v>
      </c>
      <c r="C1080" s="306"/>
      <c r="D1080" s="307"/>
      <c r="E1080" s="308"/>
      <c r="F1080" s="309"/>
      <c r="G1080" s="310"/>
      <c r="H1080" s="189"/>
      <c r="I1080" s="189"/>
      <c r="J1080" s="189"/>
      <c r="K1080" s="189"/>
      <c r="L1080" s="190"/>
      <c r="M1080" s="207"/>
      <c r="N1080" s="165"/>
      <c r="O1080" s="165"/>
      <c r="P1080" s="165"/>
      <c r="Q1080" s="165"/>
      <c r="R1080" s="165"/>
      <c r="S1080" s="165"/>
      <c r="T1080" s="165"/>
      <c r="U1080" s="165"/>
      <c r="V1080" s="165"/>
      <c r="W1080" s="165"/>
      <c r="X1080" s="165"/>
      <c r="Y1080" s="165"/>
      <c r="Z1080" s="165"/>
      <c r="AA1080" s="165"/>
      <c r="AB1080" s="165"/>
      <c r="AC1080" s="165"/>
      <c r="AD1080" s="165"/>
      <c r="AE1080" s="165" t="s">
        <v>194</v>
      </c>
      <c r="AF1080" s="165"/>
      <c r="AG1080" s="165"/>
      <c r="AH1080" s="165"/>
      <c r="AI1080" s="165"/>
      <c r="AJ1080" s="165"/>
      <c r="AK1080" s="165"/>
      <c r="AL1080" s="165"/>
      <c r="AM1080" s="165">
        <v>21</v>
      </c>
      <c r="AN1080" s="165"/>
      <c r="AO1080" s="165"/>
      <c r="AP1080" s="165"/>
      <c r="AQ1080" s="165"/>
      <c r="AR1080" s="165"/>
      <c r="AS1080" s="165"/>
      <c r="AT1080" s="165"/>
      <c r="AU1080" s="165"/>
      <c r="AV1080" s="165"/>
      <c r="AW1080" s="165"/>
      <c r="AX1080" s="165"/>
      <c r="AY1080" s="165"/>
      <c r="AZ1080" s="165"/>
      <c r="BA1080" s="165"/>
      <c r="BB1080" s="165"/>
      <c r="BC1080" s="165"/>
      <c r="BD1080" s="165"/>
      <c r="BE1080" s="165"/>
      <c r="BF1080" s="165"/>
      <c r="BG1080" s="165"/>
      <c r="BH1080" s="165"/>
    </row>
    <row r="1081" spans="1:60" outlineLevel="1" x14ac:dyDescent="0.2">
      <c r="A1081" s="204"/>
      <c r="B1081" s="305" t="s">
        <v>594</v>
      </c>
      <c r="C1081" s="306"/>
      <c r="D1081" s="307"/>
      <c r="E1081" s="308"/>
      <c r="F1081" s="309"/>
      <c r="G1081" s="310"/>
      <c r="H1081" s="189"/>
      <c r="I1081" s="189"/>
      <c r="J1081" s="189"/>
      <c r="K1081" s="189"/>
      <c r="L1081" s="190"/>
      <c r="M1081" s="207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5"/>
      <c r="Y1081" s="165"/>
      <c r="Z1081" s="165"/>
      <c r="AA1081" s="165"/>
      <c r="AB1081" s="165"/>
      <c r="AC1081" s="165"/>
      <c r="AD1081" s="165"/>
      <c r="AE1081" s="165"/>
      <c r="AF1081" s="165"/>
      <c r="AG1081" s="165"/>
      <c r="AH1081" s="165"/>
      <c r="AI1081" s="165"/>
      <c r="AJ1081" s="165"/>
      <c r="AK1081" s="165"/>
      <c r="AL1081" s="165"/>
      <c r="AM1081" s="165"/>
      <c r="AN1081" s="165"/>
      <c r="AO1081" s="165"/>
      <c r="AP1081" s="165"/>
      <c r="AQ1081" s="165"/>
      <c r="AR1081" s="165"/>
      <c r="AS1081" s="165"/>
      <c r="AT1081" s="165"/>
      <c r="AU1081" s="165"/>
      <c r="AV1081" s="165"/>
      <c r="AW1081" s="165"/>
      <c r="AX1081" s="165"/>
      <c r="AY1081" s="165"/>
      <c r="AZ1081" s="165"/>
      <c r="BA1081" s="165"/>
      <c r="BB1081" s="165"/>
      <c r="BC1081" s="165"/>
      <c r="BD1081" s="165"/>
      <c r="BE1081" s="165"/>
      <c r="BF1081" s="165"/>
      <c r="BG1081" s="165"/>
      <c r="BH1081" s="165"/>
    </row>
    <row r="1082" spans="1:60" ht="22.5" outlineLevel="1" x14ac:dyDescent="0.2">
      <c r="A1082" s="205">
        <v>297</v>
      </c>
      <c r="B1082" s="176" t="s">
        <v>595</v>
      </c>
      <c r="C1082" s="242" t="s">
        <v>1808</v>
      </c>
      <c r="D1082" s="180" t="s">
        <v>214</v>
      </c>
      <c r="E1082" s="184">
        <v>38.5</v>
      </c>
      <c r="F1082" s="191"/>
      <c r="G1082" s="189">
        <f>ROUND(E1082*F1082,2)</f>
        <v>0</v>
      </c>
      <c r="H1082" s="189">
        <v>4.0800000000000003E-3</v>
      </c>
      <c r="I1082" s="189">
        <f>ROUND(E1082*H1082,2)</f>
        <v>0.16</v>
      </c>
      <c r="J1082" s="189">
        <v>0</v>
      </c>
      <c r="K1082" s="189">
        <f>ROUND(E1082*J1082,2)</f>
        <v>0</v>
      </c>
      <c r="L1082" s="190" t="s">
        <v>487</v>
      </c>
      <c r="M1082" s="207" t="s">
        <v>193</v>
      </c>
      <c r="N1082" s="165"/>
      <c r="O1082" s="165"/>
      <c r="P1082" s="165"/>
      <c r="Q1082" s="165"/>
      <c r="R1082" s="165"/>
      <c r="S1082" s="165"/>
      <c r="T1082" s="165"/>
      <c r="U1082" s="165"/>
      <c r="V1082" s="165"/>
      <c r="W1082" s="165"/>
      <c r="X1082" s="165"/>
      <c r="Y1082" s="165"/>
      <c r="Z1082" s="165"/>
      <c r="AA1082" s="165"/>
      <c r="AB1082" s="165"/>
      <c r="AC1082" s="165">
        <v>0</v>
      </c>
      <c r="AD1082" s="165"/>
      <c r="AE1082" s="165"/>
      <c r="AF1082" s="165"/>
      <c r="AG1082" s="165"/>
      <c r="AH1082" s="165"/>
      <c r="AI1082" s="165"/>
      <c r="AJ1082" s="165"/>
      <c r="AK1082" s="165"/>
      <c r="AL1082" s="165"/>
      <c r="AM1082" s="165"/>
      <c r="AN1082" s="165"/>
      <c r="AO1082" s="165"/>
      <c r="AP1082" s="165"/>
      <c r="AQ1082" s="165"/>
      <c r="AR1082" s="165"/>
      <c r="AS1082" s="165"/>
      <c r="AT1082" s="165"/>
      <c r="AU1082" s="165"/>
      <c r="AV1082" s="165"/>
      <c r="AW1082" s="165"/>
      <c r="AX1082" s="165"/>
      <c r="AY1082" s="165"/>
      <c r="AZ1082" s="165"/>
      <c r="BA1082" s="165"/>
      <c r="BB1082" s="165"/>
      <c r="BC1082" s="165"/>
      <c r="BD1082" s="165"/>
      <c r="BE1082" s="165"/>
      <c r="BF1082" s="165"/>
      <c r="BG1082" s="165"/>
      <c r="BH1082" s="165"/>
    </row>
    <row r="1083" spans="1:60" outlineLevel="1" x14ac:dyDescent="0.2">
      <c r="A1083" s="204"/>
      <c r="B1083" s="177"/>
      <c r="C1083" s="201" t="s">
        <v>596</v>
      </c>
      <c r="D1083" s="181"/>
      <c r="E1083" s="185">
        <v>38.5</v>
      </c>
      <c r="F1083" s="189"/>
      <c r="G1083" s="189"/>
      <c r="H1083" s="189"/>
      <c r="I1083" s="189"/>
      <c r="J1083" s="189"/>
      <c r="K1083" s="189"/>
      <c r="L1083" s="190"/>
      <c r="M1083" s="207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5"/>
      <c r="Y1083" s="165"/>
      <c r="Z1083" s="165"/>
      <c r="AA1083" s="165"/>
      <c r="AB1083" s="165"/>
      <c r="AC1083" s="165"/>
      <c r="AD1083" s="165"/>
      <c r="AE1083" s="165" t="s">
        <v>198</v>
      </c>
      <c r="AF1083" s="165"/>
      <c r="AG1083" s="165"/>
      <c r="AH1083" s="165"/>
      <c r="AI1083" s="165"/>
      <c r="AJ1083" s="165"/>
      <c r="AK1083" s="165"/>
      <c r="AL1083" s="165"/>
      <c r="AM1083" s="165"/>
      <c r="AN1083" s="165"/>
      <c r="AO1083" s="165"/>
      <c r="AP1083" s="165"/>
      <c r="AQ1083" s="165"/>
      <c r="AR1083" s="165"/>
      <c r="AS1083" s="165"/>
      <c r="AT1083" s="165"/>
      <c r="AU1083" s="165"/>
      <c r="AV1083" s="165"/>
      <c r="AW1083" s="165"/>
      <c r="AX1083" s="165"/>
      <c r="AY1083" s="165"/>
      <c r="AZ1083" s="165"/>
      <c r="BA1083" s="165"/>
      <c r="BB1083" s="165"/>
      <c r="BC1083" s="165"/>
      <c r="BD1083" s="165"/>
      <c r="BE1083" s="165"/>
      <c r="BF1083" s="165"/>
      <c r="BG1083" s="165"/>
      <c r="BH1083" s="165"/>
    </row>
    <row r="1084" spans="1:60" outlineLevel="1" x14ac:dyDescent="0.2">
      <c r="A1084" s="204"/>
      <c r="B1084" s="177"/>
      <c r="C1084" s="300"/>
      <c r="D1084" s="301"/>
      <c r="E1084" s="302"/>
      <c r="F1084" s="303"/>
      <c r="G1084" s="304"/>
      <c r="H1084" s="189"/>
      <c r="I1084" s="189"/>
      <c r="J1084" s="189"/>
      <c r="K1084" s="189"/>
      <c r="L1084" s="190"/>
      <c r="M1084" s="207"/>
      <c r="N1084" s="165"/>
      <c r="O1084" s="165"/>
      <c r="P1084" s="165"/>
      <c r="Q1084" s="165"/>
      <c r="R1084" s="165"/>
      <c r="S1084" s="165"/>
      <c r="T1084" s="165"/>
      <c r="U1084" s="165"/>
      <c r="V1084" s="165"/>
      <c r="W1084" s="165"/>
      <c r="X1084" s="165"/>
      <c r="Y1084" s="165"/>
      <c r="Z1084" s="165"/>
      <c r="AA1084" s="165"/>
      <c r="AB1084" s="165"/>
      <c r="AC1084" s="165"/>
      <c r="AD1084" s="165"/>
      <c r="AE1084" s="165" t="s">
        <v>194</v>
      </c>
      <c r="AF1084" s="165"/>
      <c r="AG1084" s="165"/>
      <c r="AH1084" s="165"/>
      <c r="AI1084" s="165"/>
      <c r="AJ1084" s="165"/>
      <c r="AK1084" s="165"/>
      <c r="AL1084" s="165"/>
      <c r="AM1084" s="165">
        <v>21</v>
      </c>
      <c r="AN1084" s="165"/>
      <c r="AO1084" s="165"/>
      <c r="AP1084" s="165"/>
      <c r="AQ1084" s="165"/>
      <c r="AR1084" s="165"/>
      <c r="AS1084" s="165"/>
      <c r="AT1084" s="165"/>
      <c r="AU1084" s="165"/>
      <c r="AV1084" s="165"/>
      <c r="AW1084" s="165"/>
      <c r="AX1084" s="165"/>
      <c r="AY1084" s="165"/>
      <c r="AZ1084" s="165"/>
      <c r="BA1084" s="165"/>
      <c r="BB1084" s="165"/>
      <c r="BC1084" s="165"/>
      <c r="BD1084" s="165"/>
      <c r="BE1084" s="165"/>
      <c r="BF1084" s="165"/>
      <c r="BG1084" s="165"/>
      <c r="BH1084" s="165"/>
    </row>
    <row r="1085" spans="1:60" ht="22.5" outlineLevel="1" x14ac:dyDescent="0.2">
      <c r="A1085" s="205">
        <v>298</v>
      </c>
      <c r="B1085" s="176" t="s">
        <v>597</v>
      </c>
      <c r="C1085" s="242" t="s">
        <v>1809</v>
      </c>
      <c r="D1085" s="180" t="s">
        <v>214</v>
      </c>
      <c r="E1085" s="184">
        <v>2.2599999999999998</v>
      </c>
      <c r="F1085" s="191"/>
      <c r="G1085" s="189">
        <f>ROUND(E1085*F1085,2)</f>
        <v>0</v>
      </c>
      <c r="H1085" s="189">
        <v>2.0999999999999999E-3</v>
      </c>
      <c r="I1085" s="189">
        <f>ROUND(E1085*H1085,2)</f>
        <v>0</v>
      </c>
      <c r="J1085" s="189">
        <v>0</v>
      </c>
      <c r="K1085" s="189">
        <f>ROUND(E1085*J1085,2)</f>
        <v>0</v>
      </c>
      <c r="L1085" s="190" t="s">
        <v>487</v>
      </c>
      <c r="M1085" s="207" t="s">
        <v>193</v>
      </c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5"/>
      <c r="Y1085" s="165"/>
      <c r="Z1085" s="165"/>
      <c r="AA1085" s="165"/>
      <c r="AB1085" s="165"/>
      <c r="AC1085" s="165"/>
      <c r="AD1085" s="165"/>
      <c r="AE1085" s="165"/>
      <c r="AF1085" s="165"/>
      <c r="AG1085" s="165"/>
      <c r="AH1085" s="165"/>
      <c r="AI1085" s="165"/>
      <c r="AJ1085" s="165"/>
      <c r="AK1085" s="165"/>
      <c r="AL1085" s="165"/>
      <c r="AM1085" s="165"/>
      <c r="AN1085" s="165"/>
      <c r="AO1085" s="165"/>
      <c r="AP1085" s="165"/>
      <c r="AQ1085" s="165"/>
      <c r="AR1085" s="165"/>
      <c r="AS1085" s="165"/>
      <c r="AT1085" s="165"/>
      <c r="AU1085" s="165"/>
      <c r="AV1085" s="165"/>
      <c r="AW1085" s="165"/>
      <c r="AX1085" s="165"/>
      <c r="AY1085" s="165"/>
      <c r="AZ1085" s="165"/>
      <c r="BA1085" s="165"/>
      <c r="BB1085" s="165"/>
      <c r="BC1085" s="165"/>
      <c r="BD1085" s="165"/>
      <c r="BE1085" s="165"/>
      <c r="BF1085" s="165"/>
      <c r="BG1085" s="165"/>
      <c r="BH1085" s="165"/>
    </row>
    <row r="1086" spans="1:60" x14ac:dyDescent="0.2">
      <c r="A1086" s="204"/>
      <c r="B1086" s="177"/>
      <c r="C1086" s="300"/>
      <c r="D1086" s="301"/>
      <c r="E1086" s="302"/>
      <c r="F1086" s="303"/>
      <c r="G1086" s="304"/>
      <c r="H1086" s="189"/>
      <c r="I1086" s="189"/>
      <c r="J1086" s="189"/>
      <c r="K1086" s="189"/>
      <c r="L1086" s="190"/>
      <c r="M1086" s="207"/>
      <c r="AE1086" t="s">
        <v>188</v>
      </c>
    </row>
    <row r="1087" spans="1:60" outlineLevel="1" x14ac:dyDescent="0.2">
      <c r="A1087" s="204"/>
      <c r="B1087" s="305" t="s">
        <v>598</v>
      </c>
      <c r="C1087" s="306"/>
      <c r="D1087" s="307"/>
      <c r="E1087" s="308"/>
      <c r="F1087" s="309"/>
      <c r="G1087" s="310"/>
      <c r="H1087" s="189"/>
      <c r="I1087" s="189"/>
      <c r="J1087" s="189"/>
      <c r="K1087" s="189"/>
      <c r="L1087" s="190"/>
      <c r="M1087" s="207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5"/>
      <c r="Y1087" s="165"/>
      <c r="Z1087" s="165"/>
      <c r="AA1087" s="165"/>
      <c r="AB1087" s="165"/>
      <c r="AC1087" s="165"/>
      <c r="AD1087" s="165"/>
      <c r="AE1087" s="165" t="s">
        <v>233</v>
      </c>
      <c r="AF1087" s="165" t="s">
        <v>604</v>
      </c>
      <c r="AG1087" s="165"/>
      <c r="AH1087" s="165"/>
      <c r="AI1087" s="165"/>
      <c r="AJ1087" s="165"/>
      <c r="AK1087" s="165"/>
      <c r="AL1087" s="165"/>
      <c r="AM1087" s="165">
        <v>21</v>
      </c>
      <c r="AN1087" s="165"/>
      <c r="AO1087" s="165"/>
      <c r="AP1087" s="165"/>
      <c r="AQ1087" s="165"/>
      <c r="AR1087" s="165"/>
      <c r="AS1087" s="165"/>
      <c r="AT1087" s="165"/>
      <c r="AU1087" s="165"/>
      <c r="AV1087" s="165"/>
      <c r="AW1087" s="165"/>
      <c r="AX1087" s="165"/>
      <c r="AY1087" s="165"/>
      <c r="AZ1087" s="165"/>
      <c r="BA1087" s="165"/>
      <c r="BB1087" s="165"/>
      <c r="BC1087" s="165"/>
      <c r="BD1087" s="165"/>
      <c r="BE1087" s="165"/>
      <c r="BF1087" s="165"/>
      <c r="BG1087" s="165"/>
      <c r="BH1087" s="165"/>
    </row>
    <row r="1088" spans="1:60" outlineLevel="1" x14ac:dyDescent="0.2">
      <c r="A1088" s="204"/>
      <c r="B1088" s="305" t="s">
        <v>446</v>
      </c>
      <c r="C1088" s="306"/>
      <c r="D1088" s="307"/>
      <c r="E1088" s="308"/>
      <c r="F1088" s="309"/>
      <c r="G1088" s="310"/>
      <c r="H1088" s="189"/>
      <c r="I1088" s="189"/>
      <c r="J1088" s="189"/>
      <c r="K1088" s="189"/>
      <c r="L1088" s="190"/>
      <c r="M1088" s="207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5"/>
      <c r="Y1088" s="165"/>
      <c r="Z1088" s="165"/>
      <c r="AA1088" s="165"/>
      <c r="AB1088" s="165"/>
      <c r="AC1088" s="165"/>
      <c r="AD1088" s="165"/>
      <c r="AE1088" s="165"/>
      <c r="AF1088" s="165"/>
      <c r="AG1088" s="165"/>
      <c r="AH1088" s="165"/>
      <c r="AI1088" s="165"/>
      <c r="AJ1088" s="165"/>
      <c r="AK1088" s="165"/>
      <c r="AL1088" s="165"/>
      <c r="AM1088" s="165"/>
      <c r="AN1088" s="165"/>
      <c r="AO1088" s="165"/>
      <c r="AP1088" s="165"/>
      <c r="AQ1088" s="165"/>
      <c r="AR1088" s="165"/>
      <c r="AS1088" s="165"/>
      <c r="AT1088" s="165"/>
      <c r="AU1088" s="165"/>
      <c r="AV1088" s="165"/>
      <c r="AW1088" s="165"/>
      <c r="AX1088" s="165"/>
      <c r="AY1088" s="165"/>
      <c r="AZ1088" s="165"/>
      <c r="BA1088" s="165"/>
      <c r="BB1088" s="165"/>
      <c r="BC1088" s="165"/>
      <c r="BD1088" s="165"/>
      <c r="BE1088" s="165"/>
      <c r="BF1088" s="165"/>
      <c r="BG1088" s="165"/>
      <c r="BH1088" s="165"/>
    </row>
    <row r="1089" spans="1:60" x14ac:dyDescent="0.2">
      <c r="A1089" s="205">
        <v>299</v>
      </c>
      <c r="B1089" s="176" t="s">
        <v>599</v>
      </c>
      <c r="C1089" s="242" t="s">
        <v>1810</v>
      </c>
      <c r="D1089" s="180" t="s">
        <v>243</v>
      </c>
      <c r="E1089" s="184">
        <v>3.07</v>
      </c>
      <c r="F1089" s="191"/>
      <c r="G1089" s="189">
        <f>ROUND(E1089*F1089,2)</f>
        <v>0</v>
      </c>
      <c r="H1089" s="189">
        <v>0</v>
      </c>
      <c r="I1089" s="189">
        <f>ROUND(E1089*H1089,2)</f>
        <v>0</v>
      </c>
      <c r="J1089" s="189">
        <v>0</v>
      </c>
      <c r="K1089" s="189">
        <f>ROUND(E1089*J1089,2)</f>
        <v>0</v>
      </c>
      <c r="L1089" s="190" t="s">
        <v>600</v>
      </c>
      <c r="M1089" s="207" t="s">
        <v>193</v>
      </c>
      <c r="AE1089" t="s">
        <v>188</v>
      </c>
    </row>
    <row r="1090" spans="1:60" outlineLevel="1" x14ac:dyDescent="0.2">
      <c r="A1090" s="204"/>
      <c r="B1090" s="177"/>
      <c r="C1090" s="300"/>
      <c r="D1090" s="301"/>
      <c r="E1090" s="302"/>
      <c r="F1090" s="303"/>
      <c r="G1090" s="304"/>
      <c r="H1090" s="189"/>
      <c r="I1090" s="189"/>
      <c r="J1090" s="189"/>
      <c r="K1090" s="189"/>
      <c r="L1090" s="190"/>
      <c r="M1090" s="207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5"/>
      <c r="Y1090" s="165"/>
      <c r="Z1090" s="165"/>
      <c r="AA1090" s="165"/>
      <c r="AB1090" s="165"/>
      <c r="AC1090" s="165"/>
      <c r="AD1090" s="165"/>
      <c r="AE1090" s="165" t="s">
        <v>233</v>
      </c>
      <c r="AF1090" s="165" t="s">
        <v>591</v>
      </c>
      <c r="AG1090" s="165"/>
      <c r="AH1090" s="165"/>
      <c r="AI1090" s="165"/>
      <c r="AJ1090" s="165"/>
      <c r="AK1090" s="165"/>
      <c r="AL1090" s="165"/>
      <c r="AM1090" s="165">
        <v>21</v>
      </c>
      <c r="AN1090" s="165"/>
      <c r="AO1090" s="165"/>
      <c r="AP1090" s="165"/>
      <c r="AQ1090" s="165"/>
      <c r="AR1090" s="165"/>
      <c r="AS1090" s="165"/>
      <c r="AT1090" s="165"/>
      <c r="AU1090" s="165"/>
      <c r="AV1090" s="165"/>
      <c r="AW1090" s="165"/>
      <c r="AX1090" s="165"/>
      <c r="AY1090" s="165"/>
      <c r="AZ1090" s="165"/>
      <c r="BA1090" s="165"/>
      <c r="BB1090" s="165"/>
      <c r="BC1090" s="165"/>
      <c r="BD1090" s="165"/>
      <c r="BE1090" s="165"/>
      <c r="BF1090" s="165"/>
      <c r="BG1090" s="165"/>
      <c r="BH1090" s="165"/>
    </row>
    <row r="1091" spans="1:60" outlineLevel="1" x14ac:dyDescent="0.2">
      <c r="A1091" s="203" t="s">
        <v>187</v>
      </c>
      <c r="B1091" s="175" t="s">
        <v>121</v>
      </c>
      <c r="C1091" s="199" t="s">
        <v>122</v>
      </c>
      <c r="D1091" s="179"/>
      <c r="E1091" s="183"/>
      <c r="F1091" s="316">
        <f>SUM(G1092:G1093)</f>
        <v>0</v>
      </c>
      <c r="G1091" s="317"/>
      <c r="H1091" s="187"/>
      <c r="I1091" s="187">
        <f>SUM(I1092:I1093)</f>
        <v>0</v>
      </c>
      <c r="J1091" s="187"/>
      <c r="K1091" s="187">
        <f>SUM(K1092:K1093)</f>
        <v>0</v>
      </c>
      <c r="L1091" s="241"/>
      <c r="M1091" s="206"/>
      <c r="N1091" s="165"/>
      <c r="O1091" s="165"/>
      <c r="P1091" s="165"/>
      <c r="Q1091" s="165"/>
      <c r="R1091" s="165"/>
      <c r="S1091" s="165"/>
      <c r="T1091" s="165"/>
      <c r="U1091" s="165"/>
      <c r="V1091" s="165"/>
      <c r="W1091" s="165"/>
      <c r="X1091" s="165"/>
      <c r="Y1091" s="165"/>
      <c r="Z1091" s="165"/>
      <c r="AA1091" s="165"/>
      <c r="AB1091" s="165"/>
      <c r="AC1091" s="165"/>
      <c r="AD1091" s="165"/>
      <c r="AE1091" s="165"/>
      <c r="AF1091" s="165"/>
      <c r="AG1091" s="165"/>
      <c r="AH1091" s="165"/>
      <c r="AI1091" s="165"/>
      <c r="AJ1091" s="165"/>
      <c r="AK1091" s="165"/>
      <c r="AL1091" s="165"/>
      <c r="AM1091" s="165"/>
      <c r="AN1091" s="165"/>
      <c r="AO1091" s="165"/>
      <c r="AP1091" s="165"/>
      <c r="AQ1091" s="165"/>
      <c r="AR1091" s="165"/>
      <c r="AS1091" s="165"/>
      <c r="AT1091" s="165"/>
      <c r="AU1091" s="165"/>
      <c r="AV1091" s="165"/>
      <c r="AW1091" s="165"/>
      <c r="AX1091" s="165"/>
      <c r="AY1091" s="165"/>
      <c r="AZ1091" s="165"/>
      <c r="BA1091" s="165"/>
      <c r="BB1091" s="165"/>
      <c r="BC1091" s="165"/>
      <c r="BD1091" s="165"/>
      <c r="BE1091" s="165"/>
      <c r="BF1091" s="165"/>
      <c r="BG1091" s="165"/>
      <c r="BH1091" s="165"/>
    </row>
    <row r="1092" spans="1:60" x14ac:dyDescent="0.2">
      <c r="A1092" s="205">
        <v>300</v>
      </c>
      <c r="B1092" s="176" t="s">
        <v>601</v>
      </c>
      <c r="C1092" s="200" t="s">
        <v>602</v>
      </c>
      <c r="D1092" s="180" t="s">
        <v>603</v>
      </c>
      <c r="E1092" s="184">
        <v>1</v>
      </c>
      <c r="F1092" s="191"/>
      <c r="G1092" s="189">
        <f>ROUND(E1092*F1092,2)</f>
        <v>0</v>
      </c>
      <c r="H1092" s="189">
        <v>0</v>
      </c>
      <c r="I1092" s="189">
        <f>ROUND(E1092*H1092,2)</f>
        <v>0</v>
      </c>
      <c r="J1092" s="189">
        <v>0</v>
      </c>
      <c r="K1092" s="189">
        <f>ROUND(E1092*J1092,2)</f>
        <v>0</v>
      </c>
      <c r="L1092" s="190"/>
      <c r="M1092" s="207" t="s">
        <v>232</v>
      </c>
      <c r="AE1092" t="s">
        <v>188</v>
      </c>
    </row>
    <row r="1093" spans="1:60" outlineLevel="1" x14ac:dyDescent="0.2">
      <c r="A1093" s="204"/>
      <c r="B1093" s="177"/>
      <c r="C1093" s="300"/>
      <c r="D1093" s="301"/>
      <c r="E1093" s="302"/>
      <c r="F1093" s="303"/>
      <c r="G1093" s="304"/>
      <c r="H1093" s="189"/>
      <c r="I1093" s="189"/>
      <c r="J1093" s="189"/>
      <c r="K1093" s="189"/>
      <c r="L1093" s="190"/>
      <c r="M1093" s="207"/>
      <c r="N1093" s="165"/>
      <c r="O1093" s="165"/>
      <c r="P1093" s="165"/>
      <c r="Q1093" s="165"/>
      <c r="R1093" s="165"/>
      <c r="S1093" s="165"/>
      <c r="T1093" s="165"/>
      <c r="U1093" s="165"/>
      <c r="V1093" s="165"/>
      <c r="W1093" s="165"/>
      <c r="X1093" s="165"/>
      <c r="Y1093" s="165"/>
      <c r="Z1093" s="165"/>
      <c r="AA1093" s="165"/>
      <c r="AB1093" s="165"/>
      <c r="AC1093" s="165">
        <v>0</v>
      </c>
      <c r="AD1093" s="165"/>
      <c r="AE1093" s="165"/>
      <c r="AF1093" s="165"/>
      <c r="AG1093" s="165"/>
      <c r="AH1093" s="165"/>
      <c r="AI1093" s="165"/>
      <c r="AJ1093" s="165"/>
      <c r="AK1093" s="165"/>
      <c r="AL1093" s="165"/>
      <c r="AM1093" s="165"/>
      <c r="AN1093" s="165"/>
      <c r="AO1093" s="165"/>
      <c r="AP1093" s="165"/>
      <c r="AQ1093" s="165"/>
      <c r="AR1093" s="165"/>
      <c r="AS1093" s="165"/>
      <c r="AT1093" s="165"/>
      <c r="AU1093" s="165"/>
      <c r="AV1093" s="165"/>
      <c r="AW1093" s="165"/>
      <c r="AX1093" s="165"/>
      <c r="AY1093" s="165"/>
      <c r="AZ1093" s="165"/>
      <c r="BA1093" s="165"/>
      <c r="BB1093" s="165"/>
      <c r="BC1093" s="165"/>
      <c r="BD1093" s="165"/>
      <c r="BE1093" s="165"/>
      <c r="BF1093" s="165"/>
      <c r="BG1093" s="165"/>
      <c r="BH1093" s="165"/>
    </row>
    <row r="1094" spans="1:60" outlineLevel="1" x14ac:dyDescent="0.2">
      <c r="A1094" s="203" t="s">
        <v>187</v>
      </c>
      <c r="B1094" s="175" t="s">
        <v>123</v>
      </c>
      <c r="C1094" s="199" t="s">
        <v>124</v>
      </c>
      <c r="D1094" s="179"/>
      <c r="E1094" s="183"/>
      <c r="F1094" s="316">
        <f>SUM(G1095:G1096)</f>
        <v>0</v>
      </c>
      <c r="G1094" s="317"/>
      <c r="H1094" s="187"/>
      <c r="I1094" s="187">
        <f>SUM(I1095:I1096)</f>
        <v>0</v>
      </c>
      <c r="J1094" s="187"/>
      <c r="K1094" s="187">
        <f>SUM(K1095:K1096)</f>
        <v>0</v>
      </c>
      <c r="L1094" s="241"/>
      <c r="M1094" s="206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5"/>
      <c r="Y1094" s="165"/>
      <c r="Z1094" s="165"/>
      <c r="AA1094" s="165"/>
      <c r="AB1094" s="165"/>
      <c r="AC1094" s="165"/>
      <c r="AD1094" s="165"/>
      <c r="AE1094" s="165" t="s">
        <v>198</v>
      </c>
      <c r="AF1094" s="165"/>
      <c r="AG1094" s="165"/>
      <c r="AH1094" s="165"/>
      <c r="AI1094" s="165"/>
      <c r="AJ1094" s="165"/>
      <c r="AK1094" s="165"/>
      <c r="AL1094" s="165"/>
      <c r="AM1094" s="165"/>
      <c r="AN1094" s="165"/>
      <c r="AO1094" s="165"/>
      <c r="AP1094" s="165"/>
      <c r="AQ1094" s="165"/>
      <c r="AR1094" s="165"/>
      <c r="AS1094" s="165"/>
      <c r="AT1094" s="165"/>
      <c r="AU1094" s="165"/>
      <c r="AV1094" s="165"/>
      <c r="AW1094" s="165"/>
      <c r="AX1094" s="165"/>
      <c r="AY1094" s="165"/>
      <c r="AZ1094" s="165"/>
      <c r="BA1094" s="165"/>
      <c r="BB1094" s="165"/>
      <c r="BC1094" s="165"/>
      <c r="BD1094" s="165"/>
      <c r="BE1094" s="165"/>
      <c r="BF1094" s="165"/>
      <c r="BG1094" s="165"/>
      <c r="BH1094" s="165"/>
    </row>
    <row r="1095" spans="1:60" outlineLevel="1" x14ac:dyDescent="0.2">
      <c r="A1095" s="205">
        <v>301</v>
      </c>
      <c r="B1095" s="176" t="s">
        <v>605</v>
      </c>
      <c r="C1095" s="200" t="s">
        <v>606</v>
      </c>
      <c r="D1095" s="180" t="s">
        <v>603</v>
      </c>
      <c r="E1095" s="184">
        <v>1</v>
      </c>
      <c r="F1095" s="191"/>
      <c r="G1095" s="189">
        <f>ROUND(E1095*F1095,2)</f>
        <v>0</v>
      </c>
      <c r="H1095" s="189">
        <v>0</v>
      </c>
      <c r="I1095" s="189">
        <f>ROUND(E1095*H1095,2)</f>
        <v>0</v>
      </c>
      <c r="J1095" s="189">
        <v>0</v>
      </c>
      <c r="K1095" s="189">
        <f>ROUND(E1095*J1095,2)</f>
        <v>0</v>
      </c>
      <c r="L1095" s="190"/>
      <c r="M1095" s="207" t="s">
        <v>232</v>
      </c>
      <c r="N1095" s="165"/>
      <c r="O1095" s="165"/>
      <c r="P1095" s="165"/>
      <c r="Q1095" s="165"/>
      <c r="R1095" s="165"/>
      <c r="S1095" s="165"/>
      <c r="T1095" s="165"/>
      <c r="U1095" s="165"/>
      <c r="V1095" s="165"/>
      <c r="W1095" s="165"/>
      <c r="X1095" s="165"/>
      <c r="Y1095" s="165"/>
      <c r="Z1095" s="165"/>
      <c r="AA1095" s="165"/>
      <c r="AB1095" s="165"/>
      <c r="AC1095" s="165"/>
      <c r="AD1095" s="165"/>
      <c r="AE1095" s="165" t="s">
        <v>194</v>
      </c>
      <c r="AF1095" s="165"/>
      <c r="AG1095" s="165"/>
      <c r="AH1095" s="165"/>
      <c r="AI1095" s="165"/>
      <c r="AJ1095" s="165"/>
      <c r="AK1095" s="165"/>
      <c r="AL1095" s="165"/>
      <c r="AM1095" s="165">
        <v>21</v>
      </c>
      <c r="AN1095" s="165"/>
      <c r="AO1095" s="165"/>
      <c r="AP1095" s="165"/>
      <c r="AQ1095" s="165"/>
      <c r="AR1095" s="165"/>
      <c r="AS1095" s="165"/>
      <c r="AT1095" s="165"/>
      <c r="AU1095" s="165"/>
      <c r="AV1095" s="165"/>
      <c r="AW1095" s="165"/>
      <c r="AX1095" s="165"/>
      <c r="AY1095" s="165"/>
      <c r="AZ1095" s="165"/>
      <c r="BA1095" s="165"/>
      <c r="BB1095" s="165"/>
      <c r="BC1095" s="165"/>
      <c r="BD1095" s="165"/>
      <c r="BE1095" s="165"/>
      <c r="BF1095" s="165"/>
      <c r="BG1095" s="165"/>
      <c r="BH1095" s="165"/>
    </row>
    <row r="1096" spans="1:60" outlineLevel="1" x14ac:dyDescent="0.2">
      <c r="A1096" s="204"/>
      <c r="B1096" s="177"/>
      <c r="C1096" s="300"/>
      <c r="D1096" s="301"/>
      <c r="E1096" s="302"/>
      <c r="F1096" s="303"/>
      <c r="G1096" s="304"/>
      <c r="H1096" s="189"/>
      <c r="I1096" s="189"/>
      <c r="J1096" s="189"/>
      <c r="K1096" s="189"/>
      <c r="L1096" s="190"/>
      <c r="M1096" s="207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5"/>
      <c r="Y1096" s="165"/>
      <c r="Z1096" s="165"/>
      <c r="AA1096" s="165"/>
      <c r="AB1096" s="165"/>
      <c r="AC1096" s="165"/>
      <c r="AD1096" s="165"/>
      <c r="AE1096" s="165"/>
      <c r="AF1096" s="165"/>
      <c r="AG1096" s="165"/>
      <c r="AH1096" s="165"/>
      <c r="AI1096" s="165"/>
      <c r="AJ1096" s="165"/>
      <c r="AK1096" s="165"/>
      <c r="AL1096" s="165"/>
      <c r="AM1096" s="165"/>
      <c r="AN1096" s="165"/>
      <c r="AO1096" s="165"/>
      <c r="AP1096" s="165"/>
      <c r="AQ1096" s="165"/>
      <c r="AR1096" s="165"/>
      <c r="AS1096" s="165"/>
      <c r="AT1096" s="165"/>
      <c r="AU1096" s="165"/>
      <c r="AV1096" s="165"/>
      <c r="AW1096" s="165"/>
      <c r="AX1096" s="165"/>
      <c r="AY1096" s="165"/>
      <c r="AZ1096" s="165"/>
      <c r="BA1096" s="165"/>
      <c r="BB1096" s="165"/>
      <c r="BC1096" s="165"/>
      <c r="BD1096" s="165"/>
      <c r="BE1096" s="165"/>
      <c r="BF1096" s="165"/>
      <c r="BG1096" s="165"/>
      <c r="BH1096" s="165"/>
    </row>
    <row r="1097" spans="1:60" outlineLevel="1" x14ac:dyDescent="0.2">
      <c r="A1097" s="203" t="s">
        <v>187</v>
      </c>
      <c r="B1097" s="175" t="s">
        <v>125</v>
      </c>
      <c r="C1097" s="199" t="s">
        <v>126</v>
      </c>
      <c r="D1097" s="179"/>
      <c r="E1097" s="183"/>
      <c r="F1097" s="316">
        <f>SUM(G1098:G1111)</f>
        <v>0</v>
      </c>
      <c r="G1097" s="317"/>
      <c r="H1097" s="187"/>
      <c r="I1097" s="187">
        <f>SUM(I1098:I1111)</f>
        <v>0.32</v>
      </c>
      <c r="J1097" s="187"/>
      <c r="K1097" s="187">
        <f>SUM(K1098:K1111)</f>
        <v>0</v>
      </c>
      <c r="L1097" s="241"/>
      <c r="M1097" s="206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5"/>
      <c r="Y1097" s="165"/>
      <c r="Z1097" s="165"/>
      <c r="AA1097" s="165"/>
      <c r="AB1097" s="165"/>
      <c r="AC1097" s="165"/>
      <c r="AD1097" s="165"/>
      <c r="AE1097" s="165"/>
      <c r="AF1097" s="165"/>
      <c r="AG1097" s="165"/>
      <c r="AH1097" s="165"/>
      <c r="AI1097" s="165"/>
      <c r="AJ1097" s="165"/>
      <c r="AK1097" s="165"/>
      <c r="AL1097" s="165"/>
      <c r="AM1097" s="165"/>
      <c r="AN1097" s="165"/>
      <c r="AO1097" s="165"/>
      <c r="AP1097" s="165"/>
      <c r="AQ1097" s="165"/>
      <c r="AR1097" s="165"/>
      <c r="AS1097" s="165"/>
      <c r="AT1097" s="165"/>
      <c r="AU1097" s="165"/>
      <c r="AV1097" s="165"/>
      <c r="AW1097" s="165"/>
      <c r="AX1097" s="165"/>
      <c r="AY1097" s="165"/>
      <c r="AZ1097" s="165"/>
      <c r="BA1097" s="165"/>
      <c r="BB1097" s="165"/>
      <c r="BC1097" s="165"/>
      <c r="BD1097" s="165"/>
      <c r="BE1097" s="165"/>
      <c r="BF1097" s="165"/>
      <c r="BG1097" s="165"/>
      <c r="BH1097" s="165"/>
    </row>
    <row r="1098" spans="1:60" outlineLevel="1" x14ac:dyDescent="0.2">
      <c r="A1098" s="204"/>
      <c r="B1098" s="318" t="s">
        <v>607</v>
      </c>
      <c r="C1098" s="319"/>
      <c r="D1098" s="320"/>
      <c r="E1098" s="321"/>
      <c r="F1098" s="322"/>
      <c r="G1098" s="323"/>
      <c r="H1098" s="189"/>
      <c r="I1098" s="189"/>
      <c r="J1098" s="189"/>
      <c r="K1098" s="189"/>
      <c r="L1098" s="190"/>
      <c r="M1098" s="207"/>
      <c r="N1098" s="165"/>
      <c r="O1098" s="165"/>
      <c r="P1098" s="165"/>
      <c r="Q1098" s="165"/>
      <c r="R1098" s="165"/>
      <c r="S1098" s="165"/>
      <c r="T1098" s="165"/>
      <c r="U1098" s="165"/>
      <c r="V1098" s="165"/>
      <c r="W1098" s="165"/>
      <c r="X1098" s="165"/>
      <c r="Y1098" s="165"/>
      <c r="Z1098" s="165"/>
      <c r="AA1098" s="165"/>
      <c r="AB1098" s="165"/>
      <c r="AC1098" s="165">
        <v>0</v>
      </c>
      <c r="AD1098" s="165"/>
      <c r="AE1098" s="165"/>
      <c r="AF1098" s="165"/>
      <c r="AG1098" s="165"/>
      <c r="AH1098" s="165"/>
      <c r="AI1098" s="165"/>
      <c r="AJ1098" s="165"/>
      <c r="AK1098" s="165"/>
      <c r="AL1098" s="165"/>
      <c r="AM1098" s="165"/>
      <c r="AN1098" s="165"/>
      <c r="AO1098" s="165"/>
      <c r="AP1098" s="165"/>
      <c r="AQ1098" s="165"/>
      <c r="AR1098" s="165"/>
      <c r="AS1098" s="165"/>
      <c r="AT1098" s="165"/>
      <c r="AU1098" s="165"/>
      <c r="AV1098" s="165"/>
      <c r="AW1098" s="165"/>
      <c r="AX1098" s="165"/>
      <c r="AY1098" s="165"/>
      <c r="AZ1098" s="165"/>
      <c r="BA1098" s="165"/>
      <c r="BB1098" s="165"/>
      <c r="BC1098" s="165"/>
      <c r="BD1098" s="165"/>
      <c r="BE1098" s="165"/>
      <c r="BF1098" s="165"/>
      <c r="BG1098" s="165"/>
      <c r="BH1098" s="165"/>
    </row>
    <row r="1099" spans="1:60" outlineLevel="1" x14ac:dyDescent="0.2">
      <c r="A1099" s="204"/>
      <c r="B1099" s="305" t="s">
        <v>608</v>
      </c>
      <c r="C1099" s="306"/>
      <c r="D1099" s="307"/>
      <c r="E1099" s="308"/>
      <c r="F1099" s="309"/>
      <c r="G1099" s="310"/>
      <c r="H1099" s="189"/>
      <c r="I1099" s="189"/>
      <c r="J1099" s="189"/>
      <c r="K1099" s="189"/>
      <c r="L1099" s="190"/>
      <c r="M1099" s="207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5"/>
      <c r="Y1099" s="165"/>
      <c r="Z1099" s="165"/>
      <c r="AA1099" s="165"/>
      <c r="AB1099" s="165"/>
      <c r="AC1099" s="165">
        <v>1</v>
      </c>
      <c r="AD1099" s="165"/>
      <c r="AE1099" s="165"/>
      <c r="AF1099" s="165"/>
      <c r="AG1099" s="165"/>
      <c r="AH1099" s="165"/>
      <c r="AI1099" s="165"/>
      <c r="AJ1099" s="165"/>
      <c r="AK1099" s="165"/>
      <c r="AL1099" s="165"/>
      <c r="AM1099" s="165"/>
      <c r="AN1099" s="165"/>
      <c r="AO1099" s="165"/>
      <c r="AP1099" s="165"/>
      <c r="AQ1099" s="165"/>
      <c r="AR1099" s="165"/>
      <c r="AS1099" s="165"/>
      <c r="AT1099" s="165"/>
      <c r="AU1099" s="165"/>
      <c r="AV1099" s="165"/>
      <c r="AW1099" s="165"/>
      <c r="AX1099" s="165"/>
      <c r="AY1099" s="165"/>
      <c r="AZ1099" s="165"/>
      <c r="BA1099" s="165"/>
      <c r="BB1099" s="165"/>
      <c r="BC1099" s="165"/>
      <c r="BD1099" s="165"/>
      <c r="BE1099" s="165"/>
      <c r="BF1099" s="165"/>
      <c r="BG1099" s="165"/>
      <c r="BH1099" s="165"/>
    </row>
    <row r="1100" spans="1:60" outlineLevel="1" x14ac:dyDescent="0.2">
      <c r="A1100" s="205">
        <v>302</v>
      </c>
      <c r="B1100" s="176" t="s">
        <v>609</v>
      </c>
      <c r="C1100" s="242" t="s">
        <v>1811</v>
      </c>
      <c r="D1100" s="180" t="s">
        <v>191</v>
      </c>
      <c r="E1100" s="184">
        <v>5.2699999999999997E-2</v>
      </c>
      <c r="F1100" s="191"/>
      <c r="G1100" s="189">
        <f>ROUND(E1100*F1100,2)</f>
        <v>0</v>
      </c>
      <c r="H1100" s="189">
        <v>1.5</v>
      </c>
      <c r="I1100" s="189">
        <f>ROUND(E1100*H1100,2)</f>
        <v>0.08</v>
      </c>
      <c r="J1100" s="189">
        <v>0</v>
      </c>
      <c r="K1100" s="189">
        <f>ROUND(E1100*J1100,2)</f>
        <v>0</v>
      </c>
      <c r="L1100" s="190" t="s">
        <v>487</v>
      </c>
      <c r="M1100" s="207" t="s">
        <v>193</v>
      </c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5"/>
      <c r="Y1100" s="165"/>
      <c r="Z1100" s="165"/>
      <c r="AA1100" s="165"/>
      <c r="AB1100" s="165"/>
      <c r="AC1100" s="165"/>
      <c r="AD1100" s="165"/>
      <c r="AE1100" s="165" t="s">
        <v>194</v>
      </c>
      <c r="AF1100" s="165"/>
      <c r="AG1100" s="165"/>
      <c r="AH1100" s="165"/>
      <c r="AI1100" s="165"/>
      <c r="AJ1100" s="165"/>
      <c r="AK1100" s="165"/>
      <c r="AL1100" s="165"/>
      <c r="AM1100" s="165">
        <v>21</v>
      </c>
      <c r="AN1100" s="165"/>
      <c r="AO1100" s="165"/>
      <c r="AP1100" s="165"/>
      <c r="AQ1100" s="165"/>
      <c r="AR1100" s="165"/>
      <c r="AS1100" s="165"/>
      <c r="AT1100" s="165"/>
      <c r="AU1100" s="165"/>
      <c r="AV1100" s="165"/>
      <c r="AW1100" s="165"/>
      <c r="AX1100" s="165"/>
      <c r="AY1100" s="165"/>
      <c r="AZ1100" s="165"/>
      <c r="BA1100" s="165"/>
      <c r="BB1100" s="165"/>
      <c r="BC1100" s="165"/>
      <c r="BD1100" s="165"/>
      <c r="BE1100" s="165"/>
      <c r="BF1100" s="165"/>
      <c r="BG1100" s="165"/>
      <c r="BH1100" s="165"/>
    </row>
    <row r="1101" spans="1:60" outlineLevel="1" x14ac:dyDescent="0.2">
      <c r="A1101" s="204"/>
      <c r="B1101" s="177"/>
      <c r="C1101" s="201" t="s">
        <v>610</v>
      </c>
      <c r="D1101" s="181"/>
      <c r="E1101" s="185">
        <v>0.05</v>
      </c>
      <c r="F1101" s="189"/>
      <c r="G1101" s="189"/>
      <c r="H1101" s="189"/>
      <c r="I1101" s="189"/>
      <c r="J1101" s="189"/>
      <c r="K1101" s="189"/>
      <c r="L1101" s="190"/>
      <c r="M1101" s="207"/>
      <c r="N1101" s="165"/>
      <c r="O1101" s="165"/>
      <c r="P1101" s="165"/>
      <c r="Q1101" s="165"/>
      <c r="R1101" s="165"/>
      <c r="S1101" s="165"/>
      <c r="T1101" s="165"/>
      <c r="U1101" s="165"/>
      <c r="V1101" s="165"/>
      <c r="W1101" s="165"/>
      <c r="X1101" s="165"/>
      <c r="Y1101" s="165"/>
      <c r="Z1101" s="165"/>
      <c r="AA1101" s="165"/>
      <c r="AB1101" s="165"/>
      <c r="AC1101" s="165"/>
      <c r="AD1101" s="165"/>
      <c r="AE1101" s="165"/>
      <c r="AF1101" s="165"/>
      <c r="AG1101" s="165"/>
      <c r="AH1101" s="165"/>
      <c r="AI1101" s="165"/>
      <c r="AJ1101" s="165"/>
      <c r="AK1101" s="165"/>
      <c r="AL1101" s="165"/>
      <c r="AM1101" s="165"/>
      <c r="AN1101" s="165"/>
      <c r="AO1101" s="165"/>
      <c r="AP1101" s="165"/>
      <c r="AQ1101" s="165"/>
      <c r="AR1101" s="165"/>
      <c r="AS1101" s="165"/>
      <c r="AT1101" s="165"/>
      <c r="AU1101" s="165"/>
      <c r="AV1101" s="165"/>
      <c r="AW1101" s="165"/>
      <c r="AX1101" s="165"/>
      <c r="AY1101" s="165"/>
      <c r="AZ1101" s="165"/>
      <c r="BA1101" s="165"/>
      <c r="BB1101" s="165"/>
      <c r="BC1101" s="165"/>
      <c r="BD1101" s="165"/>
      <c r="BE1101" s="165"/>
      <c r="BF1101" s="165"/>
      <c r="BG1101" s="165"/>
      <c r="BH1101" s="165"/>
    </row>
    <row r="1102" spans="1:60" outlineLevel="1" x14ac:dyDescent="0.2">
      <c r="A1102" s="204"/>
      <c r="B1102" s="177"/>
      <c r="C1102" s="300"/>
      <c r="D1102" s="301"/>
      <c r="E1102" s="302"/>
      <c r="F1102" s="303"/>
      <c r="G1102" s="304"/>
      <c r="H1102" s="189"/>
      <c r="I1102" s="189"/>
      <c r="J1102" s="189"/>
      <c r="K1102" s="189"/>
      <c r="L1102" s="190"/>
      <c r="M1102" s="207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5"/>
      <c r="Y1102" s="165"/>
      <c r="Z1102" s="165"/>
      <c r="AA1102" s="165"/>
      <c r="AB1102" s="165"/>
      <c r="AC1102" s="165"/>
      <c r="AD1102" s="165"/>
      <c r="AE1102" s="165"/>
      <c r="AF1102" s="165"/>
      <c r="AG1102" s="165"/>
      <c r="AH1102" s="165"/>
      <c r="AI1102" s="165"/>
      <c r="AJ1102" s="165"/>
      <c r="AK1102" s="165"/>
      <c r="AL1102" s="165"/>
      <c r="AM1102" s="165"/>
      <c r="AN1102" s="165"/>
      <c r="AO1102" s="165"/>
      <c r="AP1102" s="165"/>
      <c r="AQ1102" s="165"/>
      <c r="AR1102" s="165"/>
      <c r="AS1102" s="165"/>
      <c r="AT1102" s="165"/>
      <c r="AU1102" s="165"/>
      <c r="AV1102" s="165"/>
      <c r="AW1102" s="165"/>
      <c r="AX1102" s="165"/>
      <c r="AY1102" s="165"/>
      <c r="AZ1102" s="165"/>
      <c r="BA1102" s="165"/>
      <c r="BB1102" s="165"/>
      <c r="BC1102" s="165"/>
      <c r="BD1102" s="165"/>
      <c r="BE1102" s="165"/>
      <c r="BF1102" s="165"/>
      <c r="BG1102" s="165"/>
      <c r="BH1102" s="165"/>
    </row>
    <row r="1103" spans="1:60" outlineLevel="1" x14ac:dyDescent="0.2">
      <c r="A1103" s="204"/>
      <c r="B1103" s="305" t="s">
        <v>611</v>
      </c>
      <c r="C1103" s="306"/>
      <c r="D1103" s="307"/>
      <c r="E1103" s="308"/>
      <c r="F1103" s="309"/>
      <c r="G1103" s="310"/>
      <c r="H1103" s="189"/>
      <c r="I1103" s="189"/>
      <c r="J1103" s="189"/>
      <c r="K1103" s="189"/>
      <c r="L1103" s="190"/>
      <c r="M1103" s="207"/>
      <c r="N1103" s="165"/>
      <c r="O1103" s="165"/>
      <c r="P1103" s="165"/>
      <c r="Q1103" s="165"/>
      <c r="R1103" s="165"/>
      <c r="S1103" s="165"/>
      <c r="T1103" s="165"/>
      <c r="U1103" s="165"/>
      <c r="V1103" s="165"/>
      <c r="W1103" s="165"/>
      <c r="X1103" s="165"/>
      <c r="Y1103" s="165"/>
      <c r="Z1103" s="165"/>
      <c r="AA1103" s="165"/>
      <c r="AB1103" s="165"/>
      <c r="AC1103" s="165">
        <v>0</v>
      </c>
      <c r="AD1103" s="165"/>
      <c r="AE1103" s="165"/>
      <c r="AF1103" s="165"/>
      <c r="AG1103" s="165"/>
      <c r="AH1103" s="165"/>
      <c r="AI1103" s="165"/>
      <c r="AJ1103" s="165"/>
      <c r="AK1103" s="165"/>
      <c r="AL1103" s="165"/>
      <c r="AM1103" s="165"/>
      <c r="AN1103" s="165"/>
      <c r="AO1103" s="165"/>
      <c r="AP1103" s="165"/>
      <c r="AQ1103" s="165"/>
      <c r="AR1103" s="165"/>
      <c r="AS1103" s="165"/>
      <c r="AT1103" s="165"/>
      <c r="AU1103" s="165"/>
      <c r="AV1103" s="165"/>
      <c r="AW1103" s="165"/>
      <c r="AX1103" s="165"/>
      <c r="AY1103" s="165"/>
      <c r="AZ1103" s="165"/>
      <c r="BA1103" s="165"/>
      <c r="BB1103" s="165"/>
      <c r="BC1103" s="165"/>
      <c r="BD1103" s="165"/>
      <c r="BE1103" s="165"/>
      <c r="BF1103" s="165"/>
      <c r="BG1103" s="165"/>
      <c r="BH1103" s="165"/>
    </row>
    <row r="1104" spans="1:60" outlineLevel="1" x14ac:dyDescent="0.2">
      <c r="A1104" s="204"/>
      <c r="B1104" s="305" t="s">
        <v>612</v>
      </c>
      <c r="C1104" s="306"/>
      <c r="D1104" s="307"/>
      <c r="E1104" s="308"/>
      <c r="F1104" s="309"/>
      <c r="G1104" s="310"/>
      <c r="H1104" s="189"/>
      <c r="I1104" s="189"/>
      <c r="J1104" s="189"/>
      <c r="K1104" s="189"/>
      <c r="L1104" s="190"/>
      <c r="M1104" s="207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5"/>
      <c r="Y1104" s="165"/>
      <c r="Z1104" s="165"/>
      <c r="AA1104" s="165"/>
      <c r="AB1104" s="165"/>
      <c r="AC1104" s="165"/>
      <c r="AD1104" s="165"/>
      <c r="AE1104" s="165" t="s">
        <v>198</v>
      </c>
      <c r="AF1104" s="165"/>
      <c r="AG1104" s="165"/>
      <c r="AH1104" s="165"/>
      <c r="AI1104" s="165"/>
      <c r="AJ1104" s="165"/>
      <c r="AK1104" s="165"/>
      <c r="AL1104" s="165"/>
      <c r="AM1104" s="165"/>
      <c r="AN1104" s="165"/>
      <c r="AO1104" s="165"/>
      <c r="AP1104" s="165"/>
      <c r="AQ1104" s="165"/>
      <c r="AR1104" s="165"/>
      <c r="AS1104" s="165"/>
      <c r="AT1104" s="165"/>
      <c r="AU1104" s="165"/>
      <c r="AV1104" s="165"/>
      <c r="AW1104" s="165"/>
      <c r="AX1104" s="165"/>
      <c r="AY1104" s="165"/>
      <c r="AZ1104" s="165"/>
      <c r="BA1104" s="165"/>
      <c r="BB1104" s="165"/>
      <c r="BC1104" s="165"/>
      <c r="BD1104" s="165"/>
      <c r="BE1104" s="165"/>
      <c r="BF1104" s="165"/>
      <c r="BG1104" s="165"/>
      <c r="BH1104" s="165"/>
    </row>
    <row r="1105" spans="1:60" ht="22.5" outlineLevel="1" x14ac:dyDescent="0.2">
      <c r="A1105" s="205">
        <v>303</v>
      </c>
      <c r="B1105" s="176" t="s">
        <v>613</v>
      </c>
      <c r="C1105" s="242" t="s">
        <v>1812</v>
      </c>
      <c r="D1105" s="180" t="s">
        <v>214</v>
      </c>
      <c r="E1105" s="184">
        <v>20.66</v>
      </c>
      <c r="F1105" s="191"/>
      <c r="G1105" s="189">
        <f>ROUND(E1105*F1105,2)</f>
        <v>0</v>
      </c>
      <c r="H1105" s="189">
        <v>1.1390000000000001E-2</v>
      </c>
      <c r="I1105" s="189">
        <f>ROUND(E1105*H1105,2)</f>
        <v>0.24</v>
      </c>
      <c r="J1105" s="189">
        <v>0</v>
      </c>
      <c r="K1105" s="189">
        <f>ROUND(E1105*J1105,2)</f>
        <v>0</v>
      </c>
      <c r="L1105" s="190" t="s">
        <v>614</v>
      </c>
      <c r="M1105" s="207" t="s">
        <v>193</v>
      </c>
      <c r="N1105" s="165"/>
      <c r="O1105" s="165"/>
      <c r="P1105" s="165"/>
      <c r="Q1105" s="165"/>
      <c r="R1105" s="165"/>
      <c r="S1105" s="165"/>
      <c r="T1105" s="165"/>
      <c r="U1105" s="165"/>
      <c r="V1105" s="165"/>
      <c r="W1105" s="165"/>
      <c r="X1105" s="165"/>
      <c r="Y1105" s="165"/>
      <c r="Z1105" s="165"/>
      <c r="AA1105" s="165"/>
      <c r="AB1105" s="165"/>
      <c r="AC1105" s="165"/>
      <c r="AD1105" s="165"/>
      <c r="AE1105" s="165" t="s">
        <v>194</v>
      </c>
      <c r="AF1105" s="165"/>
      <c r="AG1105" s="165"/>
      <c r="AH1105" s="165"/>
      <c r="AI1105" s="165"/>
      <c r="AJ1105" s="165"/>
      <c r="AK1105" s="165"/>
      <c r="AL1105" s="165"/>
      <c r="AM1105" s="165">
        <v>21</v>
      </c>
      <c r="AN1105" s="165"/>
      <c r="AO1105" s="165"/>
      <c r="AP1105" s="165"/>
      <c r="AQ1105" s="165"/>
      <c r="AR1105" s="165"/>
      <c r="AS1105" s="165"/>
      <c r="AT1105" s="165"/>
      <c r="AU1105" s="165"/>
      <c r="AV1105" s="165"/>
      <c r="AW1105" s="165"/>
      <c r="AX1105" s="165"/>
      <c r="AY1105" s="165"/>
      <c r="AZ1105" s="165"/>
      <c r="BA1105" s="165"/>
      <c r="BB1105" s="165"/>
      <c r="BC1105" s="165"/>
      <c r="BD1105" s="165"/>
      <c r="BE1105" s="165"/>
      <c r="BF1105" s="165"/>
      <c r="BG1105" s="165"/>
      <c r="BH1105" s="165"/>
    </row>
    <row r="1106" spans="1:60" outlineLevel="1" x14ac:dyDescent="0.2">
      <c r="A1106" s="204"/>
      <c r="B1106" s="177"/>
      <c r="C1106" s="201" t="s">
        <v>615</v>
      </c>
      <c r="D1106" s="181"/>
      <c r="E1106" s="185">
        <v>20.66</v>
      </c>
      <c r="F1106" s="189"/>
      <c r="G1106" s="189"/>
      <c r="H1106" s="189"/>
      <c r="I1106" s="189"/>
      <c r="J1106" s="189"/>
      <c r="K1106" s="189"/>
      <c r="L1106" s="190"/>
      <c r="M1106" s="207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5"/>
      <c r="Y1106" s="165"/>
      <c r="Z1106" s="165"/>
      <c r="AA1106" s="165"/>
      <c r="AB1106" s="165"/>
      <c r="AC1106" s="165"/>
      <c r="AD1106" s="165"/>
      <c r="AE1106" s="165"/>
      <c r="AF1106" s="165"/>
      <c r="AG1106" s="165"/>
      <c r="AH1106" s="165"/>
      <c r="AI1106" s="165"/>
      <c r="AJ1106" s="165"/>
      <c r="AK1106" s="165"/>
      <c r="AL1106" s="165"/>
      <c r="AM1106" s="165"/>
      <c r="AN1106" s="165"/>
      <c r="AO1106" s="165"/>
      <c r="AP1106" s="165"/>
      <c r="AQ1106" s="165"/>
      <c r="AR1106" s="165"/>
      <c r="AS1106" s="165"/>
      <c r="AT1106" s="165"/>
      <c r="AU1106" s="165"/>
      <c r="AV1106" s="165"/>
      <c r="AW1106" s="165"/>
      <c r="AX1106" s="165"/>
      <c r="AY1106" s="165"/>
      <c r="AZ1106" s="165"/>
      <c r="BA1106" s="165"/>
      <c r="BB1106" s="165"/>
      <c r="BC1106" s="165"/>
      <c r="BD1106" s="165"/>
      <c r="BE1106" s="165"/>
      <c r="BF1106" s="165"/>
      <c r="BG1106" s="165"/>
      <c r="BH1106" s="165"/>
    </row>
    <row r="1107" spans="1:60" x14ac:dyDescent="0.2">
      <c r="A1107" s="204"/>
      <c r="B1107" s="177"/>
      <c r="C1107" s="300"/>
      <c r="D1107" s="301"/>
      <c r="E1107" s="302"/>
      <c r="F1107" s="303"/>
      <c r="G1107" s="304"/>
      <c r="H1107" s="189"/>
      <c r="I1107" s="189"/>
      <c r="J1107" s="189"/>
      <c r="K1107" s="189"/>
      <c r="L1107" s="190"/>
      <c r="M1107" s="207"/>
      <c r="AE1107" t="s">
        <v>188</v>
      </c>
    </row>
    <row r="1108" spans="1:60" outlineLevel="1" x14ac:dyDescent="0.2">
      <c r="A1108" s="204"/>
      <c r="B1108" s="305" t="s">
        <v>616</v>
      </c>
      <c r="C1108" s="306"/>
      <c r="D1108" s="307"/>
      <c r="E1108" s="308"/>
      <c r="F1108" s="309"/>
      <c r="G1108" s="310"/>
      <c r="H1108" s="189"/>
      <c r="I1108" s="189"/>
      <c r="J1108" s="189"/>
      <c r="K1108" s="189"/>
      <c r="L1108" s="190"/>
      <c r="M1108" s="207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5"/>
      <c r="Y1108" s="165"/>
      <c r="Z1108" s="165"/>
      <c r="AA1108" s="165"/>
      <c r="AB1108" s="165"/>
      <c r="AC1108" s="165">
        <v>0</v>
      </c>
      <c r="AD1108" s="165"/>
      <c r="AE1108" s="165"/>
      <c r="AF1108" s="165"/>
      <c r="AG1108" s="165"/>
      <c r="AH1108" s="165"/>
      <c r="AI1108" s="165"/>
      <c r="AJ1108" s="165"/>
      <c r="AK1108" s="165"/>
      <c r="AL1108" s="165"/>
      <c r="AM1108" s="165"/>
      <c r="AN1108" s="165"/>
      <c r="AO1108" s="165"/>
      <c r="AP1108" s="165"/>
      <c r="AQ1108" s="165"/>
      <c r="AR1108" s="165"/>
      <c r="AS1108" s="165"/>
      <c r="AT1108" s="165"/>
      <c r="AU1108" s="165"/>
      <c r="AV1108" s="165"/>
      <c r="AW1108" s="165"/>
      <c r="AX1108" s="165"/>
      <c r="AY1108" s="165"/>
      <c r="AZ1108" s="165"/>
      <c r="BA1108" s="165"/>
      <c r="BB1108" s="165"/>
      <c r="BC1108" s="165"/>
      <c r="BD1108" s="165"/>
      <c r="BE1108" s="165"/>
      <c r="BF1108" s="165"/>
      <c r="BG1108" s="165"/>
      <c r="BH1108" s="165"/>
    </row>
    <row r="1109" spans="1:60" outlineLevel="1" x14ac:dyDescent="0.2">
      <c r="A1109" s="204"/>
      <c r="B1109" s="305" t="s">
        <v>446</v>
      </c>
      <c r="C1109" s="306"/>
      <c r="D1109" s="307"/>
      <c r="E1109" s="308"/>
      <c r="F1109" s="309"/>
      <c r="G1109" s="310"/>
      <c r="H1109" s="189"/>
      <c r="I1109" s="189"/>
      <c r="J1109" s="189"/>
      <c r="K1109" s="189"/>
      <c r="L1109" s="190"/>
      <c r="M1109" s="207"/>
      <c r="N1109" s="165"/>
      <c r="O1109" s="165"/>
      <c r="P1109" s="165"/>
      <c r="Q1109" s="165"/>
      <c r="R1109" s="165"/>
      <c r="S1109" s="165"/>
      <c r="T1109" s="165"/>
      <c r="U1109" s="165"/>
      <c r="V1109" s="165"/>
      <c r="W1109" s="165"/>
      <c r="X1109" s="165"/>
      <c r="Y1109" s="165"/>
      <c r="Z1109" s="165"/>
      <c r="AA1109" s="165"/>
      <c r="AB1109" s="165"/>
      <c r="AC1109" s="165"/>
      <c r="AD1109" s="165"/>
      <c r="AE1109" s="165" t="s">
        <v>198</v>
      </c>
      <c r="AF1109" s="165"/>
      <c r="AG1109" s="165"/>
      <c r="AH1109" s="165"/>
      <c r="AI1109" s="165"/>
      <c r="AJ1109" s="165"/>
      <c r="AK1109" s="165"/>
      <c r="AL1109" s="165"/>
      <c r="AM1109" s="165"/>
      <c r="AN1109" s="165"/>
      <c r="AO1109" s="165"/>
      <c r="AP1109" s="165"/>
      <c r="AQ1109" s="165"/>
      <c r="AR1109" s="165"/>
      <c r="AS1109" s="165"/>
      <c r="AT1109" s="165"/>
      <c r="AU1109" s="165"/>
      <c r="AV1109" s="165"/>
      <c r="AW1109" s="165"/>
      <c r="AX1109" s="165"/>
      <c r="AY1109" s="165"/>
      <c r="AZ1109" s="165"/>
      <c r="BA1109" s="165"/>
      <c r="BB1109" s="165"/>
      <c r="BC1109" s="165"/>
      <c r="BD1109" s="165"/>
      <c r="BE1109" s="165"/>
      <c r="BF1109" s="165"/>
      <c r="BG1109" s="165"/>
      <c r="BH1109" s="165"/>
    </row>
    <row r="1110" spans="1:60" outlineLevel="1" x14ac:dyDescent="0.2">
      <c r="A1110" s="205">
        <v>304</v>
      </c>
      <c r="B1110" s="176" t="s">
        <v>617</v>
      </c>
      <c r="C1110" s="242" t="s">
        <v>1813</v>
      </c>
      <c r="D1110" s="180" t="s">
        <v>243</v>
      </c>
      <c r="E1110" s="184">
        <v>0.314</v>
      </c>
      <c r="F1110" s="191"/>
      <c r="G1110" s="189">
        <f>ROUND(E1110*F1110,2)</f>
        <v>0</v>
      </c>
      <c r="H1110" s="189">
        <v>0</v>
      </c>
      <c r="I1110" s="189">
        <f>ROUND(E1110*H1110,2)</f>
        <v>0</v>
      </c>
      <c r="J1110" s="189">
        <v>0</v>
      </c>
      <c r="K1110" s="189">
        <f>ROUND(E1110*J1110,2)</f>
        <v>0</v>
      </c>
      <c r="L1110" s="190" t="s">
        <v>614</v>
      </c>
      <c r="M1110" s="207" t="s">
        <v>193</v>
      </c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5"/>
      <c r="Y1110" s="165"/>
      <c r="Z1110" s="165"/>
      <c r="AA1110" s="165"/>
      <c r="AB1110" s="165"/>
      <c r="AC1110" s="165"/>
      <c r="AD1110" s="165"/>
      <c r="AE1110" s="165" t="s">
        <v>194</v>
      </c>
      <c r="AF1110" s="165"/>
      <c r="AG1110" s="165"/>
      <c r="AH1110" s="165"/>
      <c r="AI1110" s="165"/>
      <c r="AJ1110" s="165"/>
      <c r="AK1110" s="165"/>
      <c r="AL1110" s="165"/>
      <c r="AM1110" s="165">
        <v>21</v>
      </c>
      <c r="AN1110" s="165"/>
      <c r="AO1110" s="165"/>
      <c r="AP1110" s="165"/>
      <c r="AQ1110" s="165"/>
      <c r="AR1110" s="165"/>
      <c r="AS1110" s="165"/>
      <c r="AT1110" s="165"/>
      <c r="AU1110" s="165"/>
      <c r="AV1110" s="165"/>
      <c r="AW1110" s="165"/>
      <c r="AX1110" s="165"/>
      <c r="AY1110" s="165"/>
      <c r="AZ1110" s="165"/>
      <c r="BA1110" s="165"/>
      <c r="BB1110" s="165"/>
      <c r="BC1110" s="165"/>
      <c r="BD1110" s="165"/>
      <c r="BE1110" s="165"/>
      <c r="BF1110" s="165"/>
      <c r="BG1110" s="165"/>
      <c r="BH1110" s="165"/>
    </row>
    <row r="1111" spans="1:60" outlineLevel="1" x14ac:dyDescent="0.2">
      <c r="A1111" s="204"/>
      <c r="B1111" s="177"/>
      <c r="C1111" s="300"/>
      <c r="D1111" s="301"/>
      <c r="E1111" s="302"/>
      <c r="F1111" s="303"/>
      <c r="G1111" s="304"/>
      <c r="H1111" s="189"/>
      <c r="I1111" s="189"/>
      <c r="J1111" s="189"/>
      <c r="K1111" s="189"/>
      <c r="L1111" s="190"/>
      <c r="M1111" s="207"/>
      <c r="N1111" s="165"/>
      <c r="O1111" s="165"/>
      <c r="P1111" s="165"/>
      <c r="Q1111" s="165"/>
      <c r="R1111" s="165"/>
      <c r="S1111" s="165"/>
      <c r="T1111" s="165"/>
      <c r="U1111" s="165"/>
      <c r="V1111" s="165"/>
      <c r="W1111" s="165"/>
      <c r="X1111" s="165"/>
      <c r="Y1111" s="165"/>
      <c r="Z1111" s="165"/>
      <c r="AA1111" s="165"/>
      <c r="AB1111" s="165"/>
      <c r="AC1111" s="165"/>
      <c r="AD1111" s="165"/>
      <c r="AE1111" s="165"/>
      <c r="AF1111" s="165"/>
      <c r="AG1111" s="165"/>
      <c r="AH1111" s="165"/>
      <c r="AI1111" s="165"/>
      <c r="AJ1111" s="165"/>
      <c r="AK1111" s="165"/>
      <c r="AL1111" s="165"/>
      <c r="AM1111" s="165"/>
      <c r="AN1111" s="165"/>
      <c r="AO1111" s="165"/>
      <c r="AP1111" s="165"/>
      <c r="AQ1111" s="165"/>
      <c r="AR1111" s="165"/>
      <c r="AS1111" s="165"/>
      <c r="AT1111" s="165"/>
      <c r="AU1111" s="165"/>
      <c r="AV1111" s="165"/>
      <c r="AW1111" s="165"/>
      <c r="AX1111" s="165"/>
      <c r="AY1111" s="165"/>
      <c r="AZ1111" s="165"/>
      <c r="BA1111" s="165"/>
      <c r="BB1111" s="165"/>
      <c r="BC1111" s="165"/>
      <c r="BD1111" s="165"/>
      <c r="BE1111" s="165"/>
      <c r="BF1111" s="165"/>
      <c r="BG1111" s="165"/>
      <c r="BH1111" s="165"/>
    </row>
    <row r="1112" spans="1:60" outlineLevel="1" x14ac:dyDescent="0.2">
      <c r="A1112" s="203" t="s">
        <v>187</v>
      </c>
      <c r="B1112" s="175" t="s">
        <v>127</v>
      </c>
      <c r="C1112" s="199" t="s">
        <v>128</v>
      </c>
      <c r="D1112" s="179"/>
      <c r="E1112" s="183"/>
      <c r="F1112" s="316">
        <f>SUM(G1113:G1127)</f>
        <v>0</v>
      </c>
      <c r="G1112" s="317"/>
      <c r="H1112" s="187"/>
      <c r="I1112" s="187">
        <f>SUM(I1113:I1127)</f>
        <v>0.1</v>
      </c>
      <c r="J1112" s="187"/>
      <c r="K1112" s="187">
        <f>SUM(K1113:K1127)</f>
        <v>0</v>
      </c>
      <c r="L1112" s="241"/>
      <c r="M1112" s="206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5"/>
      <c r="Y1112" s="165"/>
      <c r="Z1112" s="165"/>
      <c r="AA1112" s="165"/>
      <c r="AB1112" s="165"/>
      <c r="AC1112" s="165"/>
      <c r="AD1112" s="165"/>
      <c r="AE1112" s="165"/>
      <c r="AF1112" s="165"/>
      <c r="AG1112" s="165"/>
      <c r="AH1112" s="165"/>
      <c r="AI1112" s="165"/>
      <c r="AJ1112" s="165"/>
      <c r="AK1112" s="165"/>
      <c r="AL1112" s="165"/>
      <c r="AM1112" s="165"/>
      <c r="AN1112" s="165"/>
      <c r="AO1112" s="165"/>
      <c r="AP1112" s="165"/>
      <c r="AQ1112" s="165"/>
      <c r="AR1112" s="165"/>
      <c r="AS1112" s="165"/>
      <c r="AT1112" s="165"/>
      <c r="AU1112" s="165"/>
      <c r="AV1112" s="165"/>
      <c r="AW1112" s="165"/>
      <c r="AX1112" s="165"/>
      <c r="AY1112" s="165"/>
      <c r="AZ1112" s="165"/>
      <c r="BA1112" s="165"/>
      <c r="BB1112" s="165"/>
      <c r="BC1112" s="165"/>
      <c r="BD1112" s="165"/>
      <c r="BE1112" s="165"/>
      <c r="BF1112" s="165"/>
      <c r="BG1112" s="165"/>
      <c r="BH1112" s="165"/>
    </row>
    <row r="1113" spans="1:60" outlineLevel="1" x14ac:dyDescent="0.2">
      <c r="A1113" s="204"/>
      <c r="B1113" s="318" t="s">
        <v>618</v>
      </c>
      <c r="C1113" s="319"/>
      <c r="D1113" s="320"/>
      <c r="E1113" s="321"/>
      <c r="F1113" s="322"/>
      <c r="G1113" s="323"/>
      <c r="H1113" s="189"/>
      <c r="I1113" s="189"/>
      <c r="J1113" s="189"/>
      <c r="K1113" s="189"/>
      <c r="L1113" s="190"/>
      <c r="M1113" s="207"/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  <c r="Y1113" s="165"/>
      <c r="Z1113" s="165"/>
      <c r="AA1113" s="165"/>
      <c r="AB1113" s="165"/>
      <c r="AC1113" s="165"/>
      <c r="AD1113" s="165"/>
      <c r="AE1113" s="165" t="s">
        <v>233</v>
      </c>
      <c r="AF1113" s="165" t="s">
        <v>604</v>
      </c>
      <c r="AG1113" s="165"/>
      <c r="AH1113" s="165"/>
      <c r="AI1113" s="165"/>
      <c r="AJ1113" s="165"/>
      <c r="AK1113" s="165"/>
      <c r="AL1113" s="165"/>
      <c r="AM1113" s="165">
        <v>21</v>
      </c>
      <c r="AN1113" s="165"/>
      <c r="AO1113" s="165"/>
      <c r="AP1113" s="165"/>
      <c r="AQ1113" s="165"/>
      <c r="AR1113" s="165"/>
      <c r="AS1113" s="165"/>
      <c r="AT1113" s="165"/>
      <c r="AU1113" s="165"/>
      <c r="AV1113" s="165"/>
      <c r="AW1113" s="165"/>
      <c r="AX1113" s="165"/>
      <c r="AY1113" s="165"/>
      <c r="AZ1113" s="165"/>
      <c r="BA1113" s="165"/>
      <c r="BB1113" s="165"/>
      <c r="BC1113" s="165"/>
      <c r="BD1113" s="165"/>
      <c r="BE1113" s="165"/>
      <c r="BF1113" s="165"/>
      <c r="BG1113" s="165"/>
      <c r="BH1113" s="165"/>
    </row>
    <row r="1114" spans="1:60" outlineLevel="1" x14ac:dyDescent="0.2">
      <c r="A1114" s="204"/>
      <c r="B1114" s="305" t="s">
        <v>619</v>
      </c>
      <c r="C1114" s="306"/>
      <c r="D1114" s="307"/>
      <c r="E1114" s="308"/>
      <c r="F1114" s="309"/>
      <c r="G1114" s="310"/>
      <c r="H1114" s="189"/>
      <c r="I1114" s="189"/>
      <c r="J1114" s="189"/>
      <c r="K1114" s="189"/>
      <c r="L1114" s="190"/>
      <c r="M1114" s="207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  <c r="Y1114" s="165"/>
      <c r="Z1114" s="165"/>
      <c r="AA1114" s="165"/>
      <c r="AB1114" s="165"/>
      <c r="AC1114" s="165"/>
      <c r="AD1114" s="165"/>
      <c r="AE1114" s="165"/>
      <c r="AF1114" s="165"/>
      <c r="AG1114" s="165"/>
      <c r="AH1114" s="165"/>
      <c r="AI1114" s="165"/>
      <c r="AJ1114" s="165"/>
      <c r="AK1114" s="165"/>
      <c r="AL1114" s="165"/>
      <c r="AM1114" s="165"/>
      <c r="AN1114" s="165"/>
      <c r="AO1114" s="165"/>
      <c r="AP1114" s="165"/>
      <c r="AQ1114" s="165"/>
      <c r="AR1114" s="165"/>
      <c r="AS1114" s="165"/>
      <c r="AT1114" s="165"/>
      <c r="AU1114" s="165"/>
      <c r="AV1114" s="165"/>
      <c r="AW1114" s="165"/>
      <c r="AX1114" s="165"/>
      <c r="AY1114" s="165"/>
      <c r="AZ1114" s="165"/>
      <c r="BA1114" s="165"/>
      <c r="BB1114" s="165"/>
      <c r="BC1114" s="165"/>
      <c r="BD1114" s="165"/>
      <c r="BE1114" s="165"/>
      <c r="BF1114" s="165"/>
      <c r="BG1114" s="165"/>
      <c r="BH1114" s="165"/>
    </row>
    <row r="1115" spans="1:60" outlineLevel="1" x14ac:dyDescent="0.2">
      <c r="A1115" s="205">
        <v>305</v>
      </c>
      <c r="B1115" s="176" t="s">
        <v>620</v>
      </c>
      <c r="C1115" s="242" t="s">
        <v>1814</v>
      </c>
      <c r="D1115" s="180" t="s">
        <v>214</v>
      </c>
      <c r="E1115" s="184">
        <v>9.1080000000000005</v>
      </c>
      <c r="F1115" s="191"/>
      <c r="G1115" s="189">
        <f>ROUND(E1115*F1115,2)</f>
        <v>0</v>
      </c>
      <c r="H1115" s="189">
        <v>6.9999999999999994E-5</v>
      </c>
      <c r="I1115" s="189">
        <f>ROUND(E1115*H1115,2)</f>
        <v>0</v>
      </c>
      <c r="J1115" s="189">
        <v>0</v>
      </c>
      <c r="K1115" s="189">
        <f>ROUND(E1115*J1115,2)</f>
        <v>0</v>
      </c>
      <c r="L1115" s="190" t="s">
        <v>621</v>
      </c>
      <c r="M1115" s="207" t="s">
        <v>193</v>
      </c>
      <c r="N1115" s="165"/>
      <c r="O1115" s="165"/>
      <c r="P1115" s="165"/>
      <c r="Q1115" s="165"/>
      <c r="R1115" s="165"/>
      <c r="S1115" s="165"/>
      <c r="T1115" s="165"/>
      <c r="U1115" s="165"/>
      <c r="V1115" s="165"/>
      <c r="W1115" s="165"/>
      <c r="X1115" s="165"/>
      <c r="Y1115" s="165"/>
      <c r="Z1115" s="165"/>
      <c r="AA1115" s="165"/>
      <c r="AB1115" s="165"/>
      <c r="AC1115" s="165"/>
      <c r="AD1115" s="165"/>
      <c r="AE1115" s="165"/>
      <c r="AF1115" s="165"/>
      <c r="AG1115" s="165"/>
      <c r="AH1115" s="165"/>
      <c r="AI1115" s="165"/>
      <c r="AJ1115" s="165"/>
      <c r="AK1115" s="165"/>
      <c r="AL1115" s="165"/>
      <c r="AM1115" s="165"/>
      <c r="AN1115" s="165"/>
      <c r="AO1115" s="165"/>
      <c r="AP1115" s="165"/>
      <c r="AQ1115" s="165"/>
      <c r="AR1115" s="165"/>
      <c r="AS1115" s="165"/>
      <c r="AT1115" s="165"/>
      <c r="AU1115" s="165"/>
      <c r="AV1115" s="165"/>
      <c r="AW1115" s="165"/>
      <c r="AX1115" s="165"/>
      <c r="AY1115" s="165"/>
      <c r="AZ1115" s="165"/>
      <c r="BA1115" s="165"/>
      <c r="BB1115" s="165"/>
      <c r="BC1115" s="165"/>
      <c r="BD1115" s="165"/>
      <c r="BE1115" s="165"/>
      <c r="BF1115" s="165"/>
      <c r="BG1115" s="165"/>
      <c r="BH1115" s="165"/>
    </row>
    <row r="1116" spans="1:60" outlineLevel="1" x14ac:dyDescent="0.2">
      <c r="A1116" s="204"/>
      <c r="B1116" s="177"/>
      <c r="C1116" s="201" t="s">
        <v>577</v>
      </c>
      <c r="D1116" s="181"/>
      <c r="E1116" s="185">
        <v>9.11</v>
      </c>
      <c r="F1116" s="189"/>
      <c r="G1116" s="189"/>
      <c r="H1116" s="189"/>
      <c r="I1116" s="189"/>
      <c r="J1116" s="189"/>
      <c r="K1116" s="189"/>
      <c r="L1116" s="190"/>
      <c r="M1116" s="207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5"/>
      <c r="Y1116" s="165"/>
      <c r="Z1116" s="165"/>
      <c r="AA1116" s="165"/>
      <c r="AB1116" s="165"/>
      <c r="AC1116" s="165"/>
      <c r="AD1116" s="165"/>
      <c r="AE1116" s="165" t="s">
        <v>233</v>
      </c>
      <c r="AF1116" s="165" t="s">
        <v>604</v>
      </c>
      <c r="AG1116" s="165"/>
      <c r="AH1116" s="165"/>
      <c r="AI1116" s="165"/>
      <c r="AJ1116" s="165"/>
      <c r="AK1116" s="165"/>
      <c r="AL1116" s="165"/>
      <c r="AM1116" s="165">
        <v>21</v>
      </c>
      <c r="AN1116" s="165"/>
      <c r="AO1116" s="165"/>
      <c r="AP1116" s="165"/>
      <c r="AQ1116" s="165"/>
      <c r="AR1116" s="165"/>
      <c r="AS1116" s="165"/>
      <c r="AT1116" s="165"/>
      <c r="AU1116" s="165"/>
      <c r="AV1116" s="165"/>
      <c r="AW1116" s="165"/>
      <c r="AX1116" s="165"/>
      <c r="AY1116" s="165"/>
      <c r="AZ1116" s="165"/>
      <c r="BA1116" s="165"/>
      <c r="BB1116" s="165"/>
      <c r="BC1116" s="165"/>
      <c r="BD1116" s="165"/>
      <c r="BE1116" s="165"/>
      <c r="BF1116" s="165"/>
      <c r="BG1116" s="165"/>
      <c r="BH1116" s="165"/>
    </row>
    <row r="1117" spans="1:60" outlineLevel="1" x14ac:dyDescent="0.2">
      <c r="A1117" s="204"/>
      <c r="B1117" s="177"/>
      <c r="C1117" s="300"/>
      <c r="D1117" s="301"/>
      <c r="E1117" s="302"/>
      <c r="F1117" s="303"/>
      <c r="G1117" s="304"/>
      <c r="H1117" s="189"/>
      <c r="I1117" s="189"/>
      <c r="J1117" s="189"/>
      <c r="K1117" s="189"/>
      <c r="L1117" s="190"/>
      <c r="M1117" s="207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5"/>
      <c r="Y1117" s="165"/>
      <c r="Z1117" s="165"/>
      <c r="AA1117" s="165"/>
      <c r="AB1117" s="165"/>
      <c r="AC1117" s="165"/>
      <c r="AD1117" s="165"/>
      <c r="AE1117" s="165"/>
      <c r="AF1117" s="165"/>
      <c r="AG1117" s="165"/>
      <c r="AH1117" s="165"/>
      <c r="AI1117" s="165"/>
      <c r="AJ1117" s="165"/>
      <c r="AK1117" s="165"/>
      <c r="AL1117" s="165"/>
      <c r="AM1117" s="165"/>
      <c r="AN1117" s="165"/>
      <c r="AO1117" s="165"/>
      <c r="AP1117" s="165"/>
      <c r="AQ1117" s="165"/>
      <c r="AR1117" s="165"/>
      <c r="AS1117" s="165"/>
      <c r="AT1117" s="165"/>
      <c r="AU1117" s="165"/>
      <c r="AV1117" s="165"/>
      <c r="AW1117" s="165"/>
      <c r="AX1117" s="165"/>
      <c r="AY1117" s="165"/>
      <c r="AZ1117" s="165"/>
      <c r="BA1117" s="165"/>
      <c r="BB1117" s="165"/>
      <c r="BC1117" s="165"/>
      <c r="BD1117" s="165"/>
      <c r="BE1117" s="165"/>
      <c r="BF1117" s="165"/>
      <c r="BG1117" s="165"/>
      <c r="BH1117" s="165"/>
    </row>
    <row r="1118" spans="1:60" outlineLevel="1" x14ac:dyDescent="0.2">
      <c r="A1118" s="205">
        <v>306</v>
      </c>
      <c r="B1118" s="176" t="s">
        <v>622</v>
      </c>
      <c r="C1118" s="242" t="s">
        <v>623</v>
      </c>
      <c r="D1118" s="180" t="s">
        <v>214</v>
      </c>
      <c r="E1118" s="184">
        <v>9.1080000000000005</v>
      </c>
      <c r="F1118" s="191"/>
      <c r="G1118" s="189">
        <f>ROUND(E1118*F1118,2)</f>
        <v>0</v>
      </c>
      <c r="H1118" s="189">
        <v>1.1299999999999999E-2</v>
      </c>
      <c r="I1118" s="189">
        <f>ROUND(E1118*H1118,2)</f>
        <v>0.1</v>
      </c>
      <c r="J1118" s="189">
        <v>0</v>
      </c>
      <c r="K1118" s="189">
        <f>ROUND(E1118*J1118,2)</f>
        <v>0</v>
      </c>
      <c r="L1118" s="190"/>
      <c r="M1118" s="207" t="s">
        <v>232</v>
      </c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5"/>
      <c r="Y1118" s="165"/>
      <c r="Z1118" s="165"/>
      <c r="AA1118" s="165"/>
      <c r="AB1118" s="165"/>
      <c r="AC1118" s="165"/>
      <c r="AD1118" s="165"/>
      <c r="AE1118" s="165"/>
      <c r="AF1118" s="165"/>
      <c r="AG1118" s="165"/>
      <c r="AH1118" s="165"/>
      <c r="AI1118" s="165"/>
      <c r="AJ1118" s="165"/>
      <c r="AK1118" s="165"/>
      <c r="AL1118" s="165"/>
      <c r="AM1118" s="165"/>
      <c r="AN1118" s="165"/>
      <c r="AO1118" s="165"/>
      <c r="AP1118" s="165"/>
      <c r="AQ1118" s="165"/>
      <c r="AR1118" s="165"/>
      <c r="AS1118" s="165"/>
      <c r="AT1118" s="165"/>
      <c r="AU1118" s="165"/>
      <c r="AV1118" s="165"/>
      <c r="AW1118" s="165"/>
      <c r="AX1118" s="165"/>
      <c r="AY1118" s="165"/>
      <c r="AZ1118" s="165"/>
      <c r="BA1118" s="165"/>
      <c r="BB1118" s="165"/>
      <c r="BC1118" s="165"/>
      <c r="BD1118" s="165"/>
      <c r="BE1118" s="165"/>
      <c r="BF1118" s="165"/>
      <c r="BG1118" s="165"/>
      <c r="BH1118" s="165"/>
    </row>
    <row r="1119" spans="1:60" outlineLevel="1" x14ac:dyDescent="0.2">
      <c r="A1119" s="204"/>
      <c r="B1119" s="177"/>
      <c r="C1119" s="201" t="s">
        <v>577</v>
      </c>
      <c r="D1119" s="181"/>
      <c r="E1119" s="185">
        <v>9.11</v>
      </c>
      <c r="F1119" s="189"/>
      <c r="G1119" s="189"/>
      <c r="H1119" s="189"/>
      <c r="I1119" s="189"/>
      <c r="J1119" s="189"/>
      <c r="K1119" s="189"/>
      <c r="L1119" s="190"/>
      <c r="M1119" s="207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5"/>
      <c r="Y1119" s="165"/>
      <c r="Z1119" s="165"/>
      <c r="AA1119" s="165"/>
      <c r="AB1119" s="165"/>
      <c r="AC1119" s="165">
        <v>0</v>
      </c>
      <c r="AD1119" s="165"/>
      <c r="AE1119" s="165"/>
      <c r="AF1119" s="165"/>
      <c r="AG1119" s="165"/>
      <c r="AH1119" s="165"/>
      <c r="AI1119" s="165"/>
      <c r="AJ1119" s="165"/>
      <c r="AK1119" s="165"/>
      <c r="AL1119" s="165"/>
      <c r="AM1119" s="165"/>
      <c r="AN1119" s="165"/>
      <c r="AO1119" s="165"/>
      <c r="AP1119" s="165"/>
      <c r="AQ1119" s="165"/>
      <c r="AR1119" s="165"/>
      <c r="AS1119" s="165"/>
      <c r="AT1119" s="165"/>
      <c r="AU1119" s="165"/>
      <c r="AV1119" s="165"/>
      <c r="AW1119" s="165"/>
      <c r="AX1119" s="165"/>
      <c r="AY1119" s="165"/>
      <c r="AZ1119" s="165"/>
      <c r="BA1119" s="165"/>
      <c r="BB1119" s="165"/>
      <c r="BC1119" s="165"/>
      <c r="BD1119" s="165"/>
      <c r="BE1119" s="165"/>
      <c r="BF1119" s="165"/>
      <c r="BG1119" s="165"/>
      <c r="BH1119" s="165"/>
    </row>
    <row r="1120" spans="1:60" outlineLevel="1" x14ac:dyDescent="0.2">
      <c r="A1120" s="204"/>
      <c r="B1120" s="177"/>
      <c r="C1120" s="300"/>
      <c r="D1120" s="301"/>
      <c r="E1120" s="302"/>
      <c r="F1120" s="303"/>
      <c r="G1120" s="304"/>
      <c r="H1120" s="189"/>
      <c r="I1120" s="189"/>
      <c r="J1120" s="189"/>
      <c r="K1120" s="189"/>
      <c r="L1120" s="190"/>
      <c r="M1120" s="207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5"/>
      <c r="Y1120" s="165"/>
      <c r="Z1120" s="165"/>
      <c r="AA1120" s="165"/>
      <c r="AB1120" s="165"/>
      <c r="AC1120" s="165"/>
      <c r="AD1120" s="165"/>
      <c r="AE1120" s="165" t="s">
        <v>198</v>
      </c>
      <c r="AF1120" s="165"/>
      <c r="AG1120" s="165"/>
      <c r="AH1120" s="165"/>
      <c r="AI1120" s="165"/>
      <c r="AJ1120" s="165"/>
      <c r="AK1120" s="165"/>
      <c r="AL1120" s="165"/>
      <c r="AM1120" s="165"/>
      <c r="AN1120" s="165"/>
      <c r="AO1120" s="165"/>
      <c r="AP1120" s="165"/>
      <c r="AQ1120" s="165"/>
      <c r="AR1120" s="165"/>
      <c r="AS1120" s="165"/>
      <c r="AT1120" s="165"/>
      <c r="AU1120" s="165"/>
      <c r="AV1120" s="165"/>
      <c r="AW1120" s="165"/>
      <c r="AX1120" s="165"/>
      <c r="AY1120" s="165"/>
      <c r="AZ1120" s="165"/>
      <c r="BA1120" s="165"/>
      <c r="BB1120" s="165"/>
      <c r="BC1120" s="165"/>
      <c r="BD1120" s="165"/>
      <c r="BE1120" s="165"/>
      <c r="BF1120" s="165"/>
      <c r="BG1120" s="165"/>
      <c r="BH1120" s="165"/>
    </row>
    <row r="1121" spans="1:60" outlineLevel="1" x14ac:dyDescent="0.2">
      <c r="A1121" s="205">
        <v>307</v>
      </c>
      <c r="B1121" s="176" t="s">
        <v>624</v>
      </c>
      <c r="C1121" s="200" t="s">
        <v>625</v>
      </c>
      <c r="D1121" s="180" t="s">
        <v>496</v>
      </c>
      <c r="E1121" s="184">
        <v>1</v>
      </c>
      <c r="F1121" s="191"/>
      <c r="G1121" s="189">
        <f>ROUND(E1121*F1121,2)</f>
        <v>0</v>
      </c>
      <c r="H1121" s="189">
        <v>2.3600000000000001E-3</v>
      </c>
      <c r="I1121" s="189">
        <f>ROUND(E1121*H1121,2)</f>
        <v>0</v>
      </c>
      <c r="J1121" s="189">
        <v>0</v>
      </c>
      <c r="K1121" s="189">
        <f>ROUND(E1121*J1121,2)</f>
        <v>0</v>
      </c>
      <c r="L1121" s="190"/>
      <c r="M1121" s="207" t="s">
        <v>232</v>
      </c>
      <c r="N1121" s="165"/>
      <c r="O1121" s="165"/>
      <c r="P1121" s="165"/>
      <c r="Q1121" s="165"/>
      <c r="R1121" s="165"/>
      <c r="S1121" s="165"/>
      <c r="T1121" s="165"/>
      <c r="U1121" s="165"/>
      <c r="V1121" s="165"/>
      <c r="W1121" s="165"/>
      <c r="X1121" s="165"/>
      <c r="Y1121" s="165"/>
      <c r="Z1121" s="165"/>
      <c r="AA1121" s="165"/>
      <c r="AB1121" s="165"/>
      <c r="AC1121" s="165"/>
      <c r="AD1121" s="165"/>
      <c r="AE1121" s="165" t="s">
        <v>194</v>
      </c>
      <c r="AF1121" s="165"/>
      <c r="AG1121" s="165"/>
      <c r="AH1121" s="165"/>
      <c r="AI1121" s="165"/>
      <c r="AJ1121" s="165"/>
      <c r="AK1121" s="165"/>
      <c r="AL1121" s="165"/>
      <c r="AM1121" s="165">
        <v>21</v>
      </c>
      <c r="AN1121" s="165"/>
      <c r="AO1121" s="165"/>
      <c r="AP1121" s="165"/>
      <c r="AQ1121" s="165"/>
      <c r="AR1121" s="165"/>
      <c r="AS1121" s="165"/>
      <c r="AT1121" s="165"/>
      <c r="AU1121" s="165"/>
      <c r="AV1121" s="165"/>
      <c r="AW1121" s="165"/>
      <c r="AX1121" s="165"/>
      <c r="AY1121" s="165"/>
      <c r="AZ1121" s="165"/>
      <c r="BA1121" s="165"/>
      <c r="BB1121" s="165"/>
      <c r="BC1121" s="165"/>
      <c r="BD1121" s="165"/>
      <c r="BE1121" s="165"/>
      <c r="BF1121" s="165"/>
      <c r="BG1121" s="165"/>
      <c r="BH1121" s="165"/>
    </row>
    <row r="1122" spans="1:60" outlineLevel="1" x14ac:dyDescent="0.2">
      <c r="A1122" s="204"/>
      <c r="B1122" s="177"/>
      <c r="C1122" s="201" t="s">
        <v>57</v>
      </c>
      <c r="D1122" s="181"/>
      <c r="E1122" s="185">
        <v>1</v>
      </c>
      <c r="F1122" s="189"/>
      <c r="G1122" s="189"/>
      <c r="H1122" s="189"/>
      <c r="I1122" s="189"/>
      <c r="J1122" s="189"/>
      <c r="K1122" s="189"/>
      <c r="L1122" s="190"/>
      <c r="M1122" s="207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5"/>
      <c r="Y1122" s="165"/>
      <c r="Z1122" s="165"/>
      <c r="AA1122" s="165"/>
      <c r="AB1122" s="165"/>
      <c r="AC1122" s="165"/>
      <c r="AD1122" s="165"/>
      <c r="AE1122" s="165"/>
      <c r="AF1122" s="165"/>
      <c r="AG1122" s="165"/>
      <c r="AH1122" s="165"/>
      <c r="AI1122" s="165"/>
      <c r="AJ1122" s="165"/>
      <c r="AK1122" s="165"/>
      <c r="AL1122" s="165"/>
      <c r="AM1122" s="165"/>
      <c r="AN1122" s="165"/>
      <c r="AO1122" s="165"/>
      <c r="AP1122" s="165"/>
      <c r="AQ1122" s="165"/>
      <c r="AR1122" s="165"/>
      <c r="AS1122" s="165"/>
      <c r="AT1122" s="165"/>
      <c r="AU1122" s="165"/>
      <c r="AV1122" s="165"/>
      <c r="AW1122" s="165"/>
      <c r="AX1122" s="165"/>
      <c r="AY1122" s="165"/>
      <c r="AZ1122" s="165"/>
      <c r="BA1122" s="165"/>
      <c r="BB1122" s="165"/>
      <c r="BC1122" s="165"/>
      <c r="BD1122" s="165"/>
      <c r="BE1122" s="165"/>
      <c r="BF1122" s="165"/>
      <c r="BG1122" s="165"/>
      <c r="BH1122" s="165"/>
    </row>
    <row r="1123" spans="1:60" x14ac:dyDescent="0.2">
      <c r="A1123" s="204"/>
      <c r="B1123" s="177"/>
      <c r="C1123" s="300"/>
      <c r="D1123" s="301"/>
      <c r="E1123" s="302"/>
      <c r="F1123" s="303"/>
      <c r="G1123" s="304"/>
      <c r="H1123" s="189"/>
      <c r="I1123" s="189"/>
      <c r="J1123" s="189"/>
      <c r="K1123" s="189"/>
      <c r="L1123" s="190"/>
      <c r="M1123" s="207"/>
      <c r="AE1123" t="s">
        <v>188</v>
      </c>
    </row>
    <row r="1124" spans="1:60" outlineLevel="1" x14ac:dyDescent="0.2">
      <c r="A1124" s="204"/>
      <c r="B1124" s="305" t="s">
        <v>626</v>
      </c>
      <c r="C1124" s="306"/>
      <c r="D1124" s="307"/>
      <c r="E1124" s="308"/>
      <c r="F1124" s="309"/>
      <c r="G1124" s="310"/>
      <c r="H1124" s="189"/>
      <c r="I1124" s="189"/>
      <c r="J1124" s="189"/>
      <c r="K1124" s="189"/>
      <c r="L1124" s="190"/>
      <c r="M1124" s="207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5"/>
      <c r="Y1124" s="165"/>
      <c r="Z1124" s="165"/>
      <c r="AA1124" s="165"/>
      <c r="AB1124" s="165"/>
      <c r="AC1124" s="165">
        <v>0</v>
      </c>
      <c r="AD1124" s="165"/>
      <c r="AE1124" s="165"/>
      <c r="AF1124" s="165"/>
      <c r="AG1124" s="165"/>
      <c r="AH1124" s="165"/>
      <c r="AI1124" s="165"/>
      <c r="AJ1124" s="165"/>
      <c r="AK1124" s="165"/>
      <c r="AL1124" s="165"/>
      <c r="AM1124" s="165"/>
      <c r="AN1124" s="165"/>
      <c r="AO1124" s="165"/>
      <c r="AP1124" s="165"/>
      <c r="AQ1124" s="165"/>
      <c r="AR1124" s="165"/>
      <c r="AS1124" s="165"/>
      <c r="AT1124" s="165"/>
      <c r="AU1124" s="165"/>
      <c r="AV1124" s="165"/>
      <c r="AW1124" s="165"/>
      <c r="AX1124" s="165"/>
      <c r="AY1124" s="165"/>
      <c r="AZ1124" s="165"/>
      <c r="BA1124" s="165"/>
      <c r="BB1124" s="165"/>
      <c r="BC1124" s="165"/>
      <c r="BD1124" s="165"/>
      <c r="BE1124" s="165"/>
      <c r="BF1124" s="165"/>
      <c r="BG1124" s="165"/>
      <c r="BH1124" s="165"/>
    </row>
    <row r="1125" spans="1:60" outlineLevel="1" x14ac:dyDescent="0.2">
      <c r="A1125" s="204"/>
      <c r="B1125" s="305" t="s">
        <v>446</v>
      </c>
      <c r="C1125" s="306"/>
      <c r="D1125" s="307"/>
      <c r="E1125" s="308"/>
      <c r="F1125" s="309"/>
      <c r="G1125" s="310"/>
      <c r="H1125" s="189"/>
      <c r="I1125" s="189"/>
      <c r="J1125" s="189"/>
      <c r="K1125" s="189"/>
      <c r="L1125" s="190"/>
      <c r="M1125" s="207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5"/>
      <c r="Y1125" s="165"/>
      <c r="Z1125" s="165"/>
      <c r="AA1125" s="165"/>
      <c r="AB1125" s="165"/>
      <c r="AC1125" s="165"/>
      <c r="AD1125" s="165"/>
      <c r="AE1125" s="165" t="s">
        <v>194</v>
      </c>
      <c r="AF1125" s="165"/>
      <c r="AG1125" s="165"/>
      <c r="AH1125" s="165"/>
      <c r="AI1125" s="165"/>
      <c r="AJ1125" s="165"/>
      <c r="AK1125" s="165"/>
      <c r="AL1125" s="165"/>
      <c r="AM1125" s="165">
        <v>21</v>
      </c>
      <c r="AN1125" s="165"/>
      <c r="AO1125" s="165"/>
      <c r="AP1125" s="165"/>
      <c r="AQ1125" s="165"/>
      <c r="AR1125" s="165"/>
      <c r="AS1125" s="165"/>
      <c r="AT1125" s="165"/>
      <c r="AU1125" s="165"/>
      <c r="AV1125" s="165"/>
      <c r="AW1125" s="165"/>
      <c r="AX1125" s="165"/>
      <c r="AY1125" s="165"/>
      <c r="AZ1125" s="165"/>
      <c r="BA1125" s="165"/>
      <c r="BB1125" s="165"/>
      <c r="BC1125" s="165"/>
      <c r="BD1125" s="165"/>
      <c r="BE1125" s="165"/>
      <c r="BF1125" s="165"/>
      <c r="BG1125" s="165"/>
      <c r="BH1125" s="165"/>
    </row>
    <row r="1126" spans="1:60" outlineLevel="1" x14ac:dyDescent="0.2">
      <c r="A1126" s="205">
        <v>308</v>
      </c>
      <c r="B1126" s="176" t="s">
        <v>627</v>
      </c>
      <c r="C1126" s="242" t="s">
        <v>1815</v>
      </c>
      <c r="D1126" s="180" t="s">
        <v>243</v>
      </c>
      <c r="E1126" s="184">
        <v>0.105</v>
      </c>
      <c r="F1126" s="191"/>
      <c r="G1126" s="189">
        <f>ROUND(E1126*F1126,2)</f>
        <v>0</v>
      </c>
      <c r="H1126" s="189">
        <v>0</v>
      </c>
      <c r="I1126" s="189">
        <f>ROUND(E1126*H1126,2)</f>
        <v>0</v>
      </c>
      <c r="J1126" s="189">
        <v>0</v>
      </c>
      <c r="K1126" s="189">
        <f>ROUND(E1126*J1126,2)</f>
        <v>0</v>
      </c>
      <c r="L1126" s="190" t="s">
        <v>621</v>
      </c>
      <c r="M1126" s="207" t="s">
        <v>193</v>
      </c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5"/>
      <c r="Y1126" s="165"/>
      <c r="Z1126" s="165"/>
      <c r="AA1126" s="165"/>
      <c r="AB1126" s="165"/>
      <c r="AC1126" s="165"/>
      <c r="AD1126" s="165"/>
      <c r="AE1126" s="165"/>
      <c r="AF1126" s="165"/>
      <c r="AG1126" s="165"/>
      <c r="AH1126" s="165"/>
      <c r="AI1126" s="165"/>
      <c r="AJ1126" s="165"/>
      <c r="AK1126" s="165"/>
      <c r="AL1126" s="165"/>
      <c r="AM1126" s="165"/>
      <c r="AN1126" s="165"/>
      <c r="AO1126" s="165"/>
      <c r="AP1126" s="165"/>
      <c r="AQ1126" s="165"/>
      <c r="AR1126" s="165"/>
      <c r="AS1126" s="165"/>
      <c r="AT1126" s="165"/>
      <c r="AU1126" s="165"/>
      <c r="AV1126" s="165"/>
      <c r="AW1126" s="165"/>
      <c r="AX1126" s="165"/>
      <c r="AY1126" s="165"/>
      <c r="AZ1126" s="165"/>
      <c r="BA1126" s="165"/>
      <c r="BB1126" s="165"/>
      <c r="BC1126" s="165"/>
      <c r="BD1126" s="165"/>
      <c r="BE1126" s="165"/>
      <c r="BF1126" s="165"/>
      <c r="BG1126" s="165"/>
      <c r="BH1126" s="165"/>
    </row>
    <row r="1127" spans="1:60" outlineLevel="1" x14ac:dyDescent="0.2">
      <c r="A1127" s="204"/>
      <c r="B1127" s="177"/>
      <c r="C1127" s="300"/>
      <c r="D1127" s="301"/>
      <c r="E1127" s="302"/>
      <c r="F1127" s="303"/>
      <c r="G1127" s="304"/>
      <c r="H1127" s="189"/>
      <c r="I1127" s="189"/>
      <c r="J1127" s="189"/>
      <c r="K1127" s="189"/>
      <c r="L1127" s="190"/>
      <c r="M1127" s="207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5"/>
      <c r="Y1127" s="165"/>
      <c r="Z1127" s="165"/>
      <c r="AA1127" s="165"/>
      <c r="AB1127" s="165"/>
      <c r="AC1127" s="165"/>
      <c r="AD1127" s="165"/>
      <c r="AE1127" s="165"/>
      <c r="AF1127" s="165"/>
      <c r="AG1127" s="165"/>
      <c r="AH1127" s="165"/>
      <c r="AI1127" s="165"/>
      <c r="AJ1127" s="165"/>
      <c r="AK1127" s="165"/>
      <c r="AL1127" s="165"/>
      <c r="AM1127" s="165"/>
      <c r="AN1127" s="165"/>
      <c r="AO1127" s="165"/>
      <c r="AP1127" s="165"/>
      <c r="AQ1127" s="165"/>
      <c r="AR1127" s="165"/>
      <c r="AS1127" s="165"/>
      <c r="AT1127" s="165"/>
      <c r="AU1127" s="165"/>
      <c r="AV1127" s="165"/>
      <c r="AW1127" s="165"/>
      <c r="AX1127" s="165"/>
      <c r="AY1127" s="165"/>
      <c r="AZ1127" s="165"/>
      <c r="BA1127" s="165"/>
      <c r="BB1127" s="165"/>
      <c r="BC1127" s="165"/>
      <c r="BD1127" s="165"/>
      <c r="BE1127" s="165"/>
      <c r="BF1127" s="165"/>
      <c r="BG1127" s="165"/>
      <c r="BH1127" s="165"/>
    </row>
    <row r="1128" spans="1:60" outlineLevel="1" x14ac:dyDescent="0.2">
      <c r="A1128" s="203" t="s">
        <v>187</v>
      </c>
      <c r="B1128" s="175" t="s">
        <v>129</v>
      </c>
      <c r="C1128" s="199" t="s">
        <v>130</v>
      </c>
      <c r="D1128" s="179"/>
      <c r="E1128" s="183"/>
      <c r="F1128" s="316">
        <f>SUM(G1129:G1145)</f>
        <v>0</v>
      </c>
      <c r="G1128" s="317"/>
      <c r="H1128" s="187"/>
      <c r="I1128" s="187">
        <f>SUM(I1129:I1145)</f>
        <v>0.03</v>
      </c>
      <c r="J1128" s="187"/>
      <c r="K1128" s="187">
        <f>SUM(K1129:K1145)</f>
        <v>0</v>
      </c>
      <c r="L1128" s="241"/>
      <c r="M1128" s="206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5"/>
      <c r="Y1128" s="165"/>
      <c r="Z1128" s="165"/>
      <c r="AA1128" s="165"/>
      <c r="AB1128" s="165"/>
      <c r="AC1128" s="165">
        <v>0</v>
      </c>
      <c r="AD1128" s="165"/>
      <c r="AE1128" s="165"/>
      <c r="AF1128" s="165"/>
      <c r="AG1128" s="165"/>
      <c r="AH1128" s="165"/>
      <c r="AI1128" s="165"/>
      <c r="AJ1128" s="165"/>
      <c r="AK1128" s="165"/>
      <c r="AL1128" s="165"/>
      <c r="AM1128" s="165"/>
      <c r="AN1128" s="165"/>
      <c r="AO1128" s="165"/>
      <c r="AP1128" s="165"/>
      <c r="AQ1128" s="165"/>
      <c r="AR1128" s="165"/>
      <c r="AS1128" s="165"/>
      <c r="AT1128" s="165"/>
      <c r="AU1128" s="165"/>
      <c r="AV1128" s="165"/>
      <c r="AW1128" s="165"/>
      <c r="AX1128" s="165"/>
      <c r="AY1128" s="165"/>
      <c r="AZ1128" s="165"/>
      <c r="BA1128" s="165"/>
      <c r="BB1128" s="165"/>
      <c r="BC1128" s="165"/>
      <c r="BD1128" s="165"/>
      <c r="BE1128" s="165"/>
      <c r="BF1128" s="165"/>
      <c r="BG1128" s="165"/>
      <c r="BH1128" s="165"/>
    </row>
    <row r="1129" spans="1:60" outlineLevel="1" x14ac:dyDescent="0.2">
      <c r="A1129" s="204"/>
      <c r="B1129" s="318" t="s">
        <v>628</v>
      </c>
      <c r="C1129" s="319"/>
      <c r="D1129" s="320"/>
      <c r="E1129" s="321"/>
      <c r="F1129" s="322"/>
      <c r="G1129" s="323"/>
      <c r="H1129" s="189"/>
      <c r="I1129" s="189"/>
      <c r="J1129" s="189"/>
      <c r="K1129" s="189"/>
      <c r="L1129" s="190"/>
      <c r="M1129" s="207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5"/>
      <c r="Y1129" s="165"/>
      <c r="Z1129" s="165"/>
      <c r="AA1129" s="165"/>
      <c r="AB1129" s="165"/>
      <c r="AC1129" s="165"/>
      <c r="AD1129" s="165"/>
      <c r="AE1129" s="165" t="s">
        <v>198</v>
      </c>
      <c r="AF1129" s="165"/>
      <c r="AG1129" s="165"/>
      <c r="AH1129" s="165"/>
      <c r="AI1129" s="165"/>
      <c r="AJ1129" s="165"/>
      <c r="AK1129" s="165"/>
      <c r="AL1129" s="165"/>
      <c r="AM1129" s="165"/>
      <c r="AN1129" s="165"/>
      <c r="AO1129" s="165"/>
      <c r="AP1129" s="165"/>
      <c r="AQ1129" s="165"/>
      <c r="AR1129" s="165"/>
      <c r="AS1129" s="165"/>
      <c r="AT1129" s="165"/>
      <c r="AU1129" s="165"/>
      <c r="AV1129" s="165"/>
      <c r="AW1129" s="165"/>
      <c r="AX1129" s="165"/>
      <c r="AY1129" s="165"/>
      <c r="AZ1129" s="165"/>
      <c r="BA1129" s="165"/>
      <c r="BB1129" s="165"/>
      <c r="BC1129" s="165"/>
      <c r="BD1129" s="165"/>
      <c r="BE1129" s="165"/>
      <c r="BF1129" s="165"/>
      <c r="BG1129" s="165"/>
      <c r="BH1129" s="165"/>
    </row>
    <row r="1130" spans="1:60" outlineLevel="1" x14ac:dyDescent="0.2">
      <c r="A1130" s="205">
        <v>309</v>
      </c>
      <c r="B1130" s="176" t="s">
        <v>629</v>
      </c>
      <c r="C1130" s="242" t="s">
        <v>1816</v>
      </c>
      <c r="D1130" s="180" t="s">
        <v>214</v>
      </c>
      <c r="E1130" s="184">
        <v>0.78</v>
      </c>
      <c r="F1130" s="191"/>
      <c r="G1130" s="189">
        <f>ROUND(E1130*F1130,2)</f>
        <v>0</v>
      </c>
      <c r="H1130" s="189">
        <v>0</v>
      </c>
      <c r="I1130" s="189">
        <f>ROUND(E1130*H1130,2)</f>
        <v>0</v>
      </c>
      <c r="J1130" s="189">
        <v>0</v>
      </c>
      <c r="K1130" s="189">
        <f>ROUND(E1130*J1130,2)</f>
        <v>0</v>
      </c>
      <c r="L1130" s="190" t="s">
        <v>630</v>
      </c>
      <c r="M1130" s="207" t="s">
        <v>193</v>
      </c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5"/>
      <c r="Y1130" s="165"/>
      <c r="Z1130" s="165"/>
      <c r="AA1130" s="165"/>
      <c r="AB1130" s="165"/>
      <c r="AC1130" s="165"/>
      <c r="AD1130" s="165"/>
      <c r="AE1130" s="165" t="s">
        <v>194</v>
      </c>
      <c r="AF1130" s="165"/>
      <c r="AG1130" s="165"/>
      <c r="AH1130" s="165"/>
      <c r="AI1130" s="165"/>
      <c r="AJ1130" s="165"/>
      <c r="AK1130" s="165"/>
      <c r="AL1130" s="165"/>
      <c r="AM1130" s="165">
        <v>21</v>
      </c>
      <c r="AN1130" s="165"/>
      <c r="AO1130" s="165"/>
      <c r="AP1130" s="165"/>
      <c r="AQ1130" s="165"/>
      <c r="AR1130" s="165"/>
      <c r="AS1130" s="165"/>
      <c r="AT1130" s="165"/>
      <c r="AU1130" s="165"/>
      <c r="AV1130" s="165"/>
      <c r="AW1130" s="165"/>
      <c r="AX1130" s="165"/>
      <c r="AY1130" s="165"/>
      <c r="AZ1130" s="165"/>
      <c r="BA1130" s="165"/>
      <c r="BB1130" s="165"/>
      <c r="BC1130" s="165"/>
      <c r="BD1130" s="165"/>
      <c r="BE1130" s="165"/>
      <c r="BF1130" s="165"/>
      <c r="BG1130" s="165"/>
      <c r="BH1130" s="165"/>
    </row>
    <row r="1131" spans="1:60" outlineLevel="1" x14ac:dyDescent="0.2">
      <c r="A1131" s="204"/>
      <c r="B1131" s="177"/>
      <c r="C1131" s="201" t="s">
        <v>631</v>
      </c>
      <c r="D1131" s="181"/>
      <c r="E1131" s="185">
        <v>0.78</v>
      </c>
      <c r="F1131" s="189"/>
      <c r="G1131" s="189"/>
      <c r="H1131" s="189"/>
      <c r="I1131" s="189"/>
      <c r="J1131" s="189"/>
      <c r="K1131" s="189"/>
      <c r="L1131" s="190"/>
      <c r="M1131" s="207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5"/>
      <c r="Y1131" s="165"/>
      <c r="Z1131" s="165"/>
      <c r="AA1131" s="165"/>
      <c r="AB1131" s="165"/>
      <c r="AC1131" s="165"/>
      <c r="AD1131" s="165"/>
      <c r="AE1131" s="165"/>
      <c r="AF1131" s="165"/>
      <c r="AG1131" s="165"/>
      <c r="AH1131" s="165"/>
      <c r="AI1131" s="165"/>
      <c r="AJ1131" s="165"/>
      <c r="AK1131" s="165"/>
      <c r="AL1131" s="165"/>
      <c r="AM1131" s="165"/>
      <c r="AN1131" s="165"/>
      <c r="AO1131" s="165"/>
      <c r="AP1131" s="165"/>
      <c r="AQ1131" s="165"/>
      <c r="AR1131" s="165"/>
      <c r="AS1131" s="165"/>
      <c r="AT1131" s="165"/>
      <c r="AU1131" s="165"/>
      <c r="AV1131" s="165"/>
      <c r="AW1131" s="165"/>
      <c r="AX1131" s="165"/>
      <c r="AY1131" s="165"/>
      <c r="AZ1131" s="165"/>
      <c r="BA1131" s="165"/>
      <c r="BB1131" s="165"/>
      <c r="BC1131" s="165"/>
      <c r="BD1131" s="165"/>
      <c r="BE1131" s="165"/>
      <c r="BF1131" s="165"/>
      <c r="BG1131" s="165"/>
      <c r="BH1131" s="165"/>
    </row>
    <row r="1132" spans="1:60" outlineLevel="1" x14ac:dyDescent="0.2">
      <c r="A1132" s="204"/>
      <c r="B1132" s="177"/>
      <c r="C1132" s="300"/>
      <c r="D1132" s="301"/>
      <c r="E1132" s="302"/>
      <c r="F1132" s="303"/>
      <c r="G1132" s="304"/>
      <c r="H1132" s="189"/>
      <c r="I1132" s="189"/>
      <c r="J1132" s="189"/>
      <c r="K1132" s="189"/>
      <c r="L1132" s="190"/>
      <c r="M1132" s="207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5"/>
      <c r="Y1132" s="165"/>
      <c r="Z1132" s="165"/>
      <c r="AA1132" s="165"/>
      <c r="AB1132" s="165"/>
      <c r="AC1132" s="165"/>
      <c r="AD1132" s="165"/>
      <c r="AE1132" s="165" t="s">
        <v>194</v>
      </c>
      <c r="AF1132" s="165"/>
      <c r="AG1132" s="165"/>
      <c r="AH1132" s="165"/>
      <c r="AI1132" s="165"/>
      <c r="AJ1132" s="165"/>
      <c r="AK1132" s="165"/>
      <c r="AL1132" s="165"/>
      <c r="AM1132" s="165">
        <v>21</v>
      </c>
      <c r="AN1132" s="165"/>
      <c r="AO1132" s="165"/>
      <c r="AP1132" s="165"/>
      <c r="AQ1132" s="165"/>
      <c r="AR1132" s="165"/>
      <c r="AS1132" s="165"/>
      <c r="AT1132" s="165"/>
      <c r="AU1132" s="165"/>
      <c r="AV1132" s="165"/>
      <c r="AW1132" s="165"/>
      <c r="AX1132" s="165"/>
      <c r="AY1132" s="165"/>
      <c r="AZ1132" s="165"/>
      <c r="BA1132" s="165"/>
      <c r="BB1132" s="165"/>
      <c r="BC1132" s="165"/>
      <c r="BD1132" s="165"/>
      <c r="BE1132" s="165"/>
      <c r="BF1132" s="165"/>
      <c r="BG1132" s="165"/>
      <c r="BH1132" s="165"/>
    </row>
    <row r="1133" spans="1:60" outlineLevel="1" x14ac:dyDescent="0.2">
      <c r="A1133" s="204"/>
      <c r="B1133" s="305" t="s">
        <v>632</v>
      </c>
      <c r="C1133" s="306"/>
      <c r="D1133" s="307"/>
      <c r="E1133" s="308"/>
      <c r="F1133" s="309"/>
      <c r="G1133" s="310"/>
      <c r="H1133" s="189"/>
      <c r="I1133" s="189"/>
      <c r="J1133" s="189"/>
      <c r="K1133" s="189"/>
      <c r="L1133" s="190"/>
      <c r="M1133" s="207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5"/>
      <c r="Y1133" s="165"/>
      <c r="Z1133" s="165"/>
      <c r="AA1133" s="165"/>
      <c r="AB1133" s="165"/>
      <c r="AC1133" s="165"/>
      <c r="AD1133" s="165"/>
      <c r="AE1133" s="165"/>
      <c r="AF1133" s="165"/>
      <c r="AG1133" s="165"/>
      <c r="AH1133" s="165"/>
      <c r="AI1133" s="165"/>
      <c r="AJ1133" s="165"/>
      <c r="AK1133" s="165"/>
      <c r="AL1133" s="165"/>
      <c r="AM1133" s="165"/>
      <c r="AN1133" s="165"/>
      <c r="AO1133" s="165"/>
      <c r="AP1133" s="165"/>
      <c r="AQ1133" s="165"/>
      <c r="AR1133" s="165"/>
      <c r="AS1133" s="165"/>
      <c r="AT1133" s="165"/>
      <c r="AU1133" s="165"/>
      <c r="AV1133" s="165"/>
      <c r="AW1133" s="165"/>
      <c r="AX1133" s="165"/>
      <c r="AY1133" s="165"/>
      <c r="AZ1133" s="165"/>
      <c r="BA1133" s="165"/>
      <c r="BB1133" s="165"/>
      <c r="BC1133" s="165"/>
      <c r="BD1133" s="165"/>
      <c r="BE1133" s="165"/>
      <c r="BF1133" s="165"/>
      <c r="BG1133" s="165"/>
      <c r="BH1133" s="165"/>
    </row>
    <row r="1134" spans="1:60" outlineLevel="1" x14ac:dyDescent="0.2">
      <c r="A1134" s="204"/>
      <c r="B1134" s="305" t="s">
        <v>633</v>
      </c>
      <c r="C1134" s="306"/>
      <c r="D1134" s="307"/>
      <c r="E1134" s="308"/>
      <c r="F1134" s="309"/>
      <c r="G1134" s="310"/>
      <c r="H1134" s="189"/>
      <c r="I1134" s="189"/>
      <c r="J1134" s="189"/>
      <c r="K1134" s="189"/>
      <c r="L1134" s="190"/>
      <c r="M1134" s="207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5"/>
      <c r="Y1134" s="165"/>
      <c r="Z1134" s="165"/>
      <c r="AA1134" s="165"/>
      <c r="AB1134" s="165"/>
      <c r="AC1134" s="165"/>
      <c r="AD1134" s="165"/>
      <c r="AE1134" s="165" t="s">
        <v>194</v>
      </c>
      <c r="AF1134" s="165"/>
      <c r="AG1134" s="165"/>
      <c r="AH1134" s="165"/>
      <c r="AI1134" s="165"/>
      <c r="AJ1134" s="165"/>
      <c r="AK1134" s="165"/>
      <c r="AL1134" s="165"/>
      <c r="AM1134" s="165">
        <v>21</v>
      </c>
      <c r="AN1134" s="165"/>
      <c r="AO1134" s="165"/>
      <c r="AP1134" s="165"/>
      <c r="AQ1134" s="165"/>
      <c r="AR1134" s="165"/>
      <c r="AS1134" s="165"/>
      <c r="AT1134" s="165"/>
      <c r="AU1134" s="165"/>
      <c r="AV1134" s="165"/>
      <c r="AW1134" s="165"/>
      <c r="AX1134" s="165"/>
      <c r="AY1134" s="165"/>
      <c r="AZ1134" s="165"/>
      <c r="BA1134" s="165"/>
      <c r="BB1134" s="165"/>
      <c r="BC1134" s="165"/>
      <c r="BD1134" s="165"/>
      <c r="BE1134" s="165"/>
      <c r="BF1134" s="165"/>
      <c r="BG1134" s="165"/>
      <c r="BH1134" s="165"/>
    </row>
    <row r="1135" spans="1:60" outlineLevel="1" x14ac:dyDescent="0.2">
      <c r="A1135" s="205">
        <v>310</v>
      </c>
      <c r="B1135" s="176" t="s">
        <v>634</v>
      </c>
      <c r="C1135" s="242" t="s">
        <v>1817</v>
      </c>
      <c r="D1135" s="180" t="s">
        <v>231</v>
      </c>
      <c r="E1135" s="184">
        <v>7.14</v>
      </c>
      <c r="F1135" s="191"/>
      <c r="G1135" s="189">
        <f>ROUND(E1135*F1135,2)</f>
        <v>0</v>
      </c>
      <c r="H1135" s="189">
        <v>2.1800000000000001E-3</v>
      </c>
      <c r="I1135" s="189">
        <f>ROUND(E1135*H1135,2)</f>
        <v>0.02</v>
      </c>
      <c r="J1135" s="189">
        <v>0</v>
      </c>
      <c r="K1135" s="189">
        <f>ROUND(E1135*J1135,2)</f>
        <v>0</v>
      </c>
      <c r="L1135" s="190" t="s">
        <v>487</v>
      </c>
      <c r="M1135" s="207" t="s">
        <v>193</v>
      </c>
      <c r="N1135" s="165"/>
      <c r="O1135" s="165"/>
      <c r="P1135" s="165"/>
      <c r="Q1135" s="165"/>
      <c r="R1135" s="165"/>
      <c r="S1135" s="165"/>
      <c r="T1135" s="165"/>
      <c r="U1135" s="165"/>
      <c r="V1135" s="165"/>
      <c r="W1135" s="165"/>
      <c r="X1135" s="165"/>
      <c r="Y1135" s="165"/>
      <c r="Z1135" s="165"/>
      <c r="AA1135" s="165"/>
      <c r="AB1135" s="165"/>
      <c r="AC1135" s="165"/>
      <c r="AD1135" s="165"/>
      <c r="AE1135" s="165"/>
      <c r="AF1135" s="165"/>
      <c r="AG1135" s="165"/>
      <c r="AH1135" s="165"/>
      <c r="AI1135" s="165"/>
      <c r="AJ1135" s="165"/>
      <c r="AK1135" s="165"/>
      <c r="AL1135" s="165"/>
      <c r="AM1135" s="165"/>
      <c r="AN1135" s="165"/>
      <c r="AO1135" s="165"/>
      <c r="AP1135" s="165"/>
      <c r="AQ1135" s="165"/>
      <c r="AR1135" s="165"/>
      <c r="AS1135" s="165"/>
      <c r="AT1135" s="165"/>
      <c r="AU1135" s="165"/>
      <c r="AV1135" s="165"/>
      <c r="AW1135" s="165"/>
      <c r="AX1135" s="165"/>
      <c r="AY1135" s="165"/>
      <c r="AZ1135" s="165"/>
      <c r="BA1135" s="165"/>
      <c r="BB1135" s="165"/>
      <c r="BC1135" s="165"/>
      <c r="BD1135" s="165"/>
      <c r="BE1135" s="165"/>
      <c r="BF1135" s="165"/>
      <c r="BG1135" s="165"/>
      <c r="BH1135" s="165"/>
    </row>
    <row r="1136" spans="1:60" outlineLevel="1" x14ac:dyDescent="0.2">
      <c r="A1136" s="204"/>
      <c r="B1136" s="177"/>
      <c r="C1136" s="300"/>
      <c r="D1136" s="301"/>
      <c r="E1136" s="302"/>
      <c r="F1136" s="303"/>
      <c r="G1136" s="304"/>
      <c r="H1136" s="189"/>
      <c r="I1136" s="189"/>
      <c r="J1136" s="189"/>
      <c r="K1136" s="189"/>
      <c r="L1136" s="190"/>
      <c r="M1136" s="207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5"/>
      <c r="Y1136" s="165"/>
      <c r="Z1136" s="165"/>
      <c r="AA1136" s="165"/>
      <c r="AB1136" s="165"/>
      <c r="AC1136" s="165">
        <v>0</v>
      </c>
      <c r="AD1136" s="165"/>
      <c r="AE1136" s="165"/>
      <c r="AF1136" s="165"/>
      <c r="AG1136" s="165"/>
      <c r="AH1136" s="165"/>
      <c r="AI1136" s="165"/>
      <c r="AJ1136" s="165"/>
      <c r="AK1136" s="165"/>
      <c r="AL1136" s="165"/>
      <c r="AM1136" s="165"/>
      <c r="AN1136" s="165"/>
      <c r="AO1136" s="165"/>
      <c r="AP1136" s="165"/>
      <c r="AQ1136" s="165"/>
      <c r="AR1136" s="165"/>
      <c r="AS1136" s="165"/>
      <c r="AT1136" s="165"/>
      <c r="AU1136" s="165"/>
      <c r="AV1136" s="165"/>
      <c r="AW1136" s="165"/>
      <c r="AX1136" s="165"/>
      <c r="AY1136" s="165"/>
      <c r="AZ1136" s="165"/>
      <c r="BA1136" s="165"/>
      <c r="BB1136" s="165"/>
      <c r="BC1136" s="165"/>
      <c r="BD1136" s="165"/>
      <c r="BE1136" s="165"/>
      <c r="BF1136" s="165"/>
      <c r="BG1136" s="165"/>
      <c r="BH1136" s="165"/>
    </row>
    <row r="1137" spans="1:60" outlineLevel="1" x14ac:dyDescent="0.2">
      <c r="A1137" s="205">
        <v>311</v>
      </c>
      <c r="B1137" s="176" t="s">
        <v>635</v>
      </c>
      <c r="C1137" s="242" t="s">
        <v>1818</v>
      </c>
      <c r="D1137" s="180" t="s">
        <v>231</v>
      </c>
      <c r="E1137" s="184">
        <v>3.57</v>
      </c>
      <c r="F1137" s="191"/>
      <c r="G1137" s="189">
        <f>ROUND(E1137*F1137,2)</f>
        <v>0</v>
      </c>
      <c r="H1137" s="189">
        <v>2.1800000000000001E-3</v>
      </c>
      <c r="I1137" s="189">
        <f>ROUND(E1137*H1137,2)</f>
        <v>0.01</v>
      </c>
      <c r="J1137" s="189">
        <v>0</v>
      </c>
      <c r="K1137" s="189">
        <f>ROUND(E1137*J1137,2)</f>
        <v>0</v>
      </c>
      <c r="L1137" s="190" t="s">
        <v>487</v>
      </c>
      <c r="M1137" s="207" t="s">
        <v>193</v>
      </c>
      <c r="N1137" s="165"/>
      <c r="O1137" s="165"/>
      <c r="P1137" s="165"/>
      <c r="Q1137" s="165"/>
      <c r="R1137" s="165"/>
      <c r="S1137" s="165"/>
      <c r="T1137" s="165"/>
      <c r="U1137" s="165"/>
      <c r="V1137" s="165"/>
      <c r="W1137" s="165"/>
      <c r="X1137" s="165"/>
      <c r="Y1137" s="165"/>
      <c r="Z1137" s="165"/>
      <c r="AA1137" s="165"/>
      <c r="AB1137" s="165"/>
      <c r="AC1137" s="165"/>
      <c r="AD1137" s="165"/>
      <c r="AE1137" s="165" t="s">
        <v>198</v>
      </c>
      <c r="AF1137" s="165"/>
      <c r="AG1137" s="165"/>
      <c r="AH1137" s="165"/>
      <c r="AI1137" s="165"/>
      <c r="AJ1137" s="165"/>
      <c r="AK1137" s="165"/>
      <c r="AL1137" s="165"/>
      <c r="AM1137" s="165"/>
      <c r="AN1137" s="165"/>
      <c r="AO1137" s="165"/>
      <c r="AP1137" s="165"/>
      <c r="AQ1137" s="165"/>
      <c r="AR1137" s="165"/>
      <c r="AS1137" s="165"/>
      <c r="AT1137" s="165"/>
      <c r="AU1137" s="165"/>
      <c r="AV1137" s="165"/>
      <c r="AW1137" s="165"/>
      <c r="AX1137" s="165"/>
      <c r="AY1137" s="165"/>
      <c r="AZ1137" s="165"/>
      <c r="BA1137" s="165"/>
      <c r="BB1137" s="165"/>
      <c r="BC1137" s="165"/>
      <c r="BD1137" s="165"/>
      <c r="BE1137" s="165"/>
      <c r="BF1137" s="165"/>
      <c r="BG1137" s="165"/>
      <c r="BH1137" s="165"/>
    </row>
    <row r="1138" spans="1:60" outlineLevel="1" x14ac:dyDescent="0.2">
      <c r="A1138" s="204"/>
      <c r="B1138" s="177"/>
      <c r="C1138" s="300"/>
      <c r="D1138" s="301"/>
      <c r="E1138" s="302"/>
      <c r="F1138" s="303"/>
      <c r="G1138" s="304"/>
      <c r="H1138" s="189"/>
      <c r="I1138" s="189"/>
      <c r="J1138" s="189"/>
      <c r="K1138" s="189"/>
      <c r="L1138" s="190"/>
      <c r="M1138" s="207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5"/>
      <c r="Y1138" s="165"/>
      <c r="Z1138" s="165"/>
      <c r="AA1138" s="165"/>
      <c r="AB1138" s="165"/>
      <c r="AC1138" s="165"/>
      <c r="AD1138" s="165"/>
      <c r="AE1138" s="165" t="s">
        <v>194</v>
      </c>
      <c r="AF1138" s="165"/>
      <c r="AG1138" s="165"/>
      <c r="AH1138" s="165"/>
      <c r="AI1138" s="165"/>
      <c r="AJ1138" s="165"/>
      <c r="AK1138" s="165"/>
      <c r="AL1138" s="165"/>
      <c r="AM1138" s="165">
        <v>21</v>
      </c>
      <c r="AN1138" s="165"/>
      <c r="AO1138" s="165"/>
      <c r="AP1138" s="165"/>
      <c r="AQ1138" s="165"/>
      <c r="AR1138" s="165"/>
      <c r="AS1138" s="165"/>
      <c r="AT1138" s="165"/>
      <c r="AU1138" s="165"/>
      <c r="AV1138" s="165"/>
      <c r="AW1138" s="165"/>
      <c r="AX1138" s="165"/>
      <c r="AY1138" s="165"/>
      <c r="AZ1138" s="165"/>
      <c r="BA1138" s="165"/>
      <c r="BB1138" s="165"/>
      <c r="BC1138" s="165"/>
      <c r="BD1138" s="165"/>
      <c r="BE1138" s="165"/>
      <c r="BF1138" s="165"/>
      <c r="BG1138" s="165"/>
      <c r="BH1138" s="165"/>
    </row>
    <row r="1139" spans="1:60" outlineLevel="1" x14ac:dyDescent="0.2">
      <c r="A1139" s="205">
        <v>312</v>
      </c>
      <c r="B1139" s="176" t="s">
        <v>636</v>
      </c>
      <c r="C1139" s="242" t="s">
        <v>1819</v>
      </c>
      <c r="D1139" s="180" t="s">
        <v>231</v>
      </c>
      <c r="E1139" s="184">
        <v>1.194</v>
      </c>
      <c r="F1139" s="191"/>
      <c r="G1139" s="189">
        <f>ROUND(E1139*F1139,2)</f>
        <v>0</v>
      </c>
      <c r="H1139" s="189">
        <v>2.3500000000000001E-3</v>
      </c>
      <c r="I1139" s="189">
        <f>ROUND(E1139*H1139,2)</f>
        <v>0</v>
      </c>
      <c r="J1139" s="189">
        <v>0</v>
      </c>
      <c r="K1139" s="189">
        <f>ROUND(E1139*J1139,2)</f>
        <v>0</v>
      </c>
      <c r="L1139" s="190" t="s">
        <v>487</v>
      </c>
      <c r="M1139" s="207" t="s">
        <v>193</v>
      </c>
      <c r="N1139" s="165"/>
      <c r="O1139" s="165"/>
      <c r="P1139" s="165"/>
      <c r="Q1139" s="165"/>
      <c r="R1139" s="165"/>
      <c r="S1139" s="165"/>
      <c r="T1139" s="165"/>
      <c r="U1139" s="165"/>
      <c r="V1139" s="165"/>
      <c r="W1139" s="165"/>
      <c r="X1139" s="165"/>
      <c r="Y1139" s="165"/>
      <c r="Z1139" s="165"/>
      <c r="AA1139" s="165"/>
      <c r="AB1139" s="165"/>
      <c r="AC1139" s="165"/>
      <c r="AD1139" s="165"/>
      <c r="AE1139" s="165"/>
      <c r="AF1139" s="165"/>
      <c r="AG1139" s="165"/>
      <c r="AH1139" s="165"/>
      <c r="AI1139" s="165"/>
      <c r="AJ1139" s="165"/>
      <c r="AK1139" s="165"/>
      <c r="AL1139" s="165"/>
      <c r="AM1139" s="165"/>
      <c r="AN1139" s="165"/>
      <c r="AO1139" s="165"/>
      <c r="AP1139" s="165"/>
      <c r="AQ1139" s="165"/>
      <c r="AR1139" s="165"/>
      <c r="AS1139" s="165"/>
      <c r="AT1139" s="165"/>
      <c r="AU1139" s="165"/>
      <c r="AV1139" s="165"/>
      <c r="AW1139" s="165"/>
      <c r="AX1139" s="165"/>
      <c r="AY1139" s="165"/>
      <c r="AZ1139" s="165"/>
      <c r="BA1139" s="165"/>
      <c r="BB1139" s="165"/>
      <c r="BC1139" s="165"/>
      <c r="BD1139" s="165"/>
      <c r="BE1139" s="165"/>
      <c r="BF1139" s="165"/>
      <c r="BG1139" s="165"/>
      <c r="BH1139" s="165"/>
    </row>
    <row r="1140" spans="1:60" outlineLevel="1" x14ac:dyDescent="0.2">
      <c r="A1140" s="204"/>
      <c r="B1140" s="177"/>
      <c r="C1140" s="300"/>
      <c r="D1140" s="301"/>
      <c r="E1140" s="302"/>
      <c r="F1140" s="303"/>
      <c r="G1140" s="304"/>
      <c r="H1140" s="189"/>
      <c r="I1140" s="189"/>
      <c r="J1140" s="189"/>
      <c r="K1140" s="189"/>
      <c r="L1140" s="190"/>
      <c r="M1140" s="207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5"/>
      <c r="Y1140" s="165"/>
      <c r="Z1140" s="165"/>
      <c r="AA1140" s="165"/>
      <c r="AB1140" s="165"/>
      <c r="AC1140" s="165"/>
      <c r="AD1140" s="165"/>
      <c r="AE1140" s="165"/>
      <c r="AF1140" s="165"/>
      <c r="AG1140" s="165"/>
      <c r="AH1140" s="165"/>
      <c r="AI1140" s="165"/>
      <c r="AJ1140" s="165"/>
      <c r="AK1140" s="165"/>
      <c r="AL1140" s="165"/>
      <c r="AM1140" s="165"/>
      <c r="AN1140" s="165"/>
      <c r="AO1140" s="165"/>
      <c r="AP1140" s="165"/>
      <c r="AQ1140" s="165"/>
      <c r="AR1140" s="165"/>
      <c r="AS1140" s="165"/>
      <c r="AT1140" s="165"/>
      <c r="AU1140" s="165"/>
      <c r="AV1140" s="165"/>
      <c r="AW1140" s="165"/>
      <c r="AX1140" s="165"/>
      <c r="AY1140" s="165"/>
      <c r="AZ1140" s="165"/>
      <c r="BA1140" s="165"/>
      <c r="BB1140" s="165"/>
      <c r="BC1140" s="165"/>
      <c r="BD1140" s="165"/>
      <c r="BE1140" s="165"/>
      <c r="BF1140" s="165"/>
      <c r="BG1140" s="165"/>
      <c r="BH1140" s="165"/>
    </row>
    <row r="1141" spans="1:60" x14ac:dyDescent="0.2">
      <c r="A1141" s="204"/>
      <c r="B1141" s="305" t="s">
        <v>637</v>
      </c>
      <c r="C1141" s="306"/>
      <c r="D1141" s="307"/>
      <c r="E1141" s="308"/>
      <c r="F1141" s="309"/>
      <c r="G1141" s="310"/>
      <c r="H1141" s="189"/>
      <c r="I1141" s="189"/>
      <c r="J1141" s="189"/>
      <c r="K1141" s="189"/>
      <c r="L1141" s="190"/>
      <c r="M1141" s="207"/>
      <c r="AE1141" t="s">
        <v>188</v>
      </c>
    </row>
    <row r="1142" spans="1:60" outlineLevel="1" x14ac:dyDescent="0.2">
      <c r="A1142" s="204"/>
      <c r="B1142" s="305" t="s">
        <v>446</v>
      </c>
      <c r="C1142" s="306"/>
      <c r="D1142" s="307"/>
      <c r="E1142" s="308"/>
      <c r="F1142" s="309"/>
      <c r="G1142" s="310"/>
      <c r="H1142" s="189"/>
      <c r="I1142" s="189"/>
      <c r="J1142" s="189"/>
      <c r="K1142" s="189"/>
      <c r="L1142" s="190"/>
      <c r="M1142" s="207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5"/>
      <c r="Y1142" s="165"/>
      <c r="Z1142" s="165"/>
      <c r="AA1142" s="165"/>
      <c r="AB1142" s="165"/>
      <c r="AC1142" s="165">
        <v>0</v>
      </c>
      <c r="AD1142" s="165"/>
      <c r="AE1142" s="165"/>
      <c r="AF1142" s="165"/>
      <c r="AG1142" s="165"/>
      <c r="AH1142" s="165"/>
      <c r="AI1142" s="165"/>
      <c r="AJ1142" s="165"/>
      <c r="AK1142" s="165"/>
      <c r="AL1142" s="165"/>
      <c r="AM1142" s="165"/>
      <c r="AN1142" s="165"/>
      <c r="AO1142" s="165"/>
      <c r="AP1142" s="165"/>
      <c r="AQ1142" s="165"/>
      <c r="AR1142" s="165"/>
      <c r="AS1142" s="165"/>
      <c r="AT1142" s="165"/>
      <c r="AU1142" s="165"/>
      <c r="AV1142" s="165"/>
      <c r="AW1142" s="165"/>
      <c r="AX1142" s="165"/>
      <c r="AY1142" s="165"/>
      <c r="AZ1142" s="165"/>
      <c r="BA1142" s="165"/>
      <c r="BB1142" s="165"/>
      <c r="BC1142" s="165"/>
      <c r="BD1142" s="165"/>
      <c r="BE1142" s="165"/>
      <c r="BF1142" s="165"/>
      <c r="BG1142" s="165"/>
      <c r="BH1142" s="165"/>
    </row>
    <row r="1143" spans="1:60" outlineLevel="1" x14ac:dyDescent="0.2">
      <c r="A1143" s="205">
        <v>313</v>
      </c>
      <c r="B1143" s="176" t="s">
        <v>638</v>
      </c>
      <c r="C1143" s="242" t="s">
        <v>1820</v>
      </c>
      <c r="D1143" s="180" t="s">
        <v>243</v>
      </c>
      <c r="E1143" s="184">
        <v>2.7199999999999998E-2</v>
      </c>
      <c r="F1143" s="191"/>
      <c r="G1143" s="189">
        <f>ROUND(E1143*F1143,2)</f>
        <v>0</v>
      </c>
      <c r="H1143" s="189">
        <v>0</v>
      </c>
      <c r="I1143" s="189">
        <f>ROUND(E1143*H1143,2)</f>
        <v>0</v>
      </c>
      <c r="J1143" s="189">
        <v>0</v>
      </c>
      <c r="K1143" s="189">
        <f>ROUND(E1143*J1143,2)</f>
        <v>0</v>
      </c>
      <c r="L1143" s="190" t="s">
        <v>630</v>
      </c>
      <c r="M1143" s="207" t="s">
        <v>193</v>
      </c>
      <c r="N1143" s="165"/>
      <c r="O1143" s="165"/>
      <c r="P1143" s="165"/>
      <c r="Q1143" s="165"/>
      <c r="R1143" s="165"/>
      <c r="S1143" s="165"/>
      <c r="T1143" s="165"/>
      <c r="U1143" s="165"/>
      <c r="V1143" s="165"/>
      <c r="W1143" s="165"/>
      <c r="X1143" s="165"/>
      <c r="Y1143" s="165"/>
      <c r="Z1143" s="165"/>
      <c r="AA1143" s="165"/>
      <c r="AB1143" s="165"/>
      <c r="AC1143" s="165">
        <v>1</v>
      </c>
      <c r="AD1143" s="165"/>
      <c r="AE1143" s="165"/>
      <c r="AF1143" s="165"/>
      <c r="AG1143" s="165"/>
      <c r="AH1143" s="165"/>
      <c r="AI1143" s="165"/>
      <c r="AJ1143" s="165"/>
      <c r="AK1143" s="165"/>
      <c r="AL1143" s="165"/>
      <c r="AM1143" s="165"/>
      <c r="AN1143" s="165"/>
      <c r="AO1143" s="165"/>
      <c r="AQ1143" s="165"/>
      <c r="AR1143" s="165"/>
      <c r="AS1143" s="165"/>
      <c r="AT1143" s="165"/>
      <c r="AU1143" s="165"/>
      <c r="AV1143" s="165"/>
      <c r="AW1143" s="165"/>
      <c r="AX1143" s="165"/>
      <c r="AY1143" s="165"/>
      <c r="AZ1143" s="165"/>
      <c r="BA1143" s="165"/>
      <c r="BB1143" s="165"/>
      <c r="BC1143" s="165"/>
      <c r="BD1143" s="165"/>
      <c r="BE1143" s="165"/>
      <c r="BF1143" s="165"/>
      <c r="BG1143" s="165"/>
      <c r="BH1143" s="165"/>
    </row>
    <row r="1144" spans="1:60" outlineLevel="1" x14ac:dyDescent="0.2">
      <c r="A1144" s="204"/>
      <c r="B1144" s="177"/>
      <c r="C1144" s="201" t="s">
        <v>639</v>
      </c>
      <c r="D1144" s="181"/>
      <c r="E1144" s="185">
        <v>0.03</v>
      </c>
      <c r="F1144" s="189"/>
      <c r="G1144" s="189"/>
      <c r="H1144" s="189"/>
      <c r="I1144" s="189"/>
      <c r="J1144" s="189"/>
      <c r="K1144" s="189"/>
      <c r="L1144" s="190"/>
      <c r="M1144" s="207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5"/>
      <c r="Y1144" s="165"/>
      <c r="Z1144" s="165"/>
      <c r="AA1144" s="165"/>
      <c r="AB1144" s="165"/>
      <c r="AC1144" s="165"/>
      <c r="AD1144" s="165"/>
      <c r="AE1144" s="165" t="s">
        <v>194</v>
      </c>
      <c r="AF1144" s="165"/>
      <c r="AG1144" s="165"/>
      <c r="AH1144" s="165"/>
      <c r="AI1144" s="165"/>
      <c r="AJ1144" s="165"/>
      <c r="AK1144" s="165"/>
      <c r="AL1144" s="165"/>
      <c r="AM1144" s="165">
        <v>21</v>
      </c>
      <c r="AN1144" s="165"/>
      <c r="AO1144" s="165"/>
      <c r="AQ1144" s="165"/>
      <c r="AR1144" s="165"/>
      <c r="AS1144" s="165"/>
      <c r="AT1144" s="165"/>
      <c r="AU1144" s="165"/>
      <c r="AV1144" s="165"/>
      <c r="AW1144" s="165"/>
      <c r="AX1144" s="165"/>
      <c r="AY1144" s="165"/>
      <c r="AZ1144" s="165"/>
      <c r="BA1144" s="165"/>
      <c r="BB1144" s="165"/>
      <c r="BC1144" s="165"/>
      <c r="BD1144" s="165"/>
      <c r="BE1144" s="165"/>
      <c r="BF1144" s="165"/>
      <c r="BG1144" s="165"/>
      <c r="BH1144" s="165"/>
    </row>
    <row r="1145" spans="1:60" outlineLevel="1" x14ac:dyDescent="0.2">
      <c r="A1145" s="204"/>
      <c r="B1145" s="177"/>
      <c r="C1145" s="300"/>
      <c r="D1145" s="301"/>
      <c r="E1145" s="302"/>
      <c r="F1145" s="303"/>
      <c r="G1145" s="304"/>
      <c r="H1145" s="189"/>
      <c r="I1145" s="189"/>
      <c r="J1145" s="189"/>
      <c r="K1145" s="189"/>
      <c r="L1145" s="190"/>
      <c r="M1145" s="207"/>
      <c r="N1145" s="165"/>
      <c r="O1145" s="165"/>
      <c r="P1145" s="165"/>
      <c r="Q1145" s="165"/>
      <c r="R1145" s="165"/>
      <c r="S1145" s="165"/>
      <c r="T1145" s="165"/>
      <c r="U1145" s="165"/>
      <c r="V1145" s="165"/>
      <c r="W1145" s="165"/>
      <c r="X1145" s="165"/>
      <c r="Y1145" s="165"/>
      <c r="Z1145" s="165"/>
      <c r="AA1145" s="165"/>
      <c r="AB1145" s="165"/>
      <c r="AC1145" s="165"/>
      <c r="AD1145" s="165"/>
      <c r="AE1145" s="165"/>
      <c r="AF1145" s="165"/>
      <c r="AG1145" s="165"/>
      <c r="AH1145" s="165"/>
      <c r="AI1145" s="165"/>
      <c r="AJ1145" s="165"/>
      <c r="AK1145" s="165"/>
      <c r="AL1145" s="165"/>
      <c r="AM1145" s="165"/>
      <c r="AN1145" s="165"/>
      <c r="AO1145" s="165"/>
      <c r="AQ1145" s="165"/>
      <c r="AR1145" s="165"/>
      <c r="AS1145" s="165"/>
      <c r="AT1145" s="165"/>
      <c r="AU1145" s="165"/>
      <c r="AV1145" s="165"/>
      <c r="AW1145" s="165"/>
      <c r="AX1145" s="165"/>
      <c r="AY1145" s="165"/>
      <c r="AZ1145" s="165"/>
      <c r="BA1145" s="165"/>
      <c r="BB1145" s="165"/>
      <c r="BC1145" s="165"/>
      <c r="BD1145" s="165"/>
      <c r="BE1145" s="165"/>
      <c r="BF1145" s="165"/>
      <c r="BG1145" s="165"/>
      <c r="BH1145" s="165"/>
    </row>
    <row r="1146" spans="1:60" outlineLevel="1" x14ac:dyDescent="0.2">
      <c r="A1146" s="203" t="s">
        <v>187</v>
      </c>
      <c r="B1146" s="175" t="s">
        <v>131</v>
      </c>
      <c r="C1146" s="199" t="s">
        <v>132</v>
      </c>
      <c r="D1146" s="179"/>
      <c r="E1146" s="183"/>
      <c r="F1146" s="316">
        <f>SUM(G1147:G1230)</f>
        <v>0</v>
      </c>
      <c r="G1146" s="317"/>
      <c r="H1146" s="187"/>
      <c r="I1146" s="187">
        <f>SUM(I1147:I1230)</f>
        <v>3.4499999999999984</v>
      </c>
      <c r="J1146" s="187"/>
      <c r="K1146" s="187">
        <f>SUM(K1147:K1230)</f>
        <v>0</v>
      </c>
      <c r="L1146" s="241"/>
      <c r="M1146" s="206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5"/>
      <c r="Y1146" s="165"/>
      <c r="Z1146" s="165"/>
      <c r="AA1146" s="165"/>
      <c r="AB1146" s="165"/>
      <c r="AC1146" s="165">
        <v>0</v>
      </c>
      <c r="AD1146" s="165"/>
      <c r="AE1146" s="165"/>
      <c r="AF1146" s="165"/>
      <c r="AG1146" s="165"/>
      <c r="AH1146" s="165"/>
      <c r="AI1146" s="165"/>
      <c r="AJ1146" s="165"/>
      <c r="AK1146" s="165"/>
      <c r="AL1146" s="165"/>
      <c r="AM1146" s="165"/>
      <c r="AN1146" s="165"/>
      <c r="AO1146" s="165"/>
      <c r="AQ1146" s="165"/>
      <c r="AR1146" s="165"/>
      <c r="AS1146" s="165"/>
      <c r="AT1146" s="165"/>
      <c r="AU1146" s="165"/>
      <c r="AV1146" s="165"/>
      <c r="AW1146" s="165"/>
      <c r="AX1146" s="165"/>
      <c r="AY1146" s="165"/>
      <c r="AZ1146" s="165"/>
      <c r="BA1146" s="165"/>
      <c r="BB1146" s="165"/>
      <c r="BC1146" s="165"/>
      <c r="BD1146" s="165"/>
      <c r="BE1146" s="165"/>
      <c r="BF1146" s="165"/>
      <c r="BG1146" s="165"/>
      <c r="BH1146" s="165"/>
    </row>
    <row r="1147" spans="1:60" outlineLevel="1" x14ac:dyDescent="0.2">
      <c r="A1147" s="204"/>
      <c r="B1147" s="318" t="s">
        <v>640</v>
      </c>
      <c r="C1147" s="319"/>
      <c r="D1147" s="320"/>
      <c r="E1147" s="321"/>
      <c r="F1147" s="322"/>
      <c r="G1147" s="323"/>
      <c r="H1147" s="189"/>
      <c r="I1147" s="189"/>
      <c r="J1147" s="189"/>
      <c r="K1147" s="189"/>
      <c r="L1147" s="190"/>
      <c r="M1147" s="207"/>
      <c r="N1147" s="165"/>
      <c r="O1147" s="165"/>
      <c r="P1147" s="165"/>
      <c r="Q1147" s="165"/>
      <c r="R1147" s="165"/>
      <c r="S1147" s="165"/>
      <c r="T1147" s="165"/>
      <c r="U1147" s="165"/>
      <c r="V1147" s="165"/>
      <c r="W1147" s="165"/>
      <c r="X1147" s="165"/>
      <c r="Y1147" s="165"/>
      <c r="Z1147" s="165"/>
      <c r="AA1147" s="165"/>
      <c r="AB1147" s="165"/>
      <c r="AC1147" s="165">
        <v>1</v>
      </c>
      <c r="AD1147" s="165"/>
      <c r="AE1147" s="165"/>
      <c r="AF1147" s="165"/>
      <c r="AG1147" s="165"/>
      <c r="AH1147" s="165"/>
      <c r="AI1147" s="165"/>
      <c r="AJ1147" s="165"/>
      <c r="AK1147" s="165"/>
      <c r="AL1147" s="165"/>
      <c r="AM1147" s="165"/>
      <c r="AN1147" s="165"/>
      <c r="AO1147" s="165"/>
      <c r="AQ1147" s="165"/>
      <c r="AR1147" s="165"/>
      <c r="AS1147" s="165"/>
      <c r="AT1147" s="165"/>
      <c r="AU1147" s="165"/>
      <c r="AV1147" s="165"/>
      <c r="AW1147" s="165"/>
      <c r="AX1147" s="165"/>
      <c r="AY1147" s="165"/>
      <c r="AZ1147" s="165"/>
      <c r="BA1147" s="165"/>
      <c r="BB1147" s="165"/>
      <c r="BC1147" s="165"/>
      <c r="BD1147" s="165"/>
      <c r="BE1147" s="165"/>
      <c r="BF1147" s="165"/>
      <c r="BG1147" s="165"/>
      <c r="BH1147" s="165"/>
    </row>
    <row r="1148" spans="1:60" outlineLevel="1" x14ac:dyDescent="0.2">
      <c r="A1148" s="204"/>
      <c r="B1148" s="305" t="s">
        <v>1543</v>
      </c>
      <c r="C1148" s="306"/>
      <c r="D1148" s="307"/>
      <c r="E1148" s="308"/>
      <c r="F1148" s="309"/>
      <c r="G1148" s="310"/>
      <c r="H1148" s="189"/>
      <c r="I1148" s="189"/>
      <c r="J1148" s="189"/>
      <c r="K1148" s="189"/>
      <c r="L1148" s="190"/>
      <c r="M1148" s="207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5"/>
      <c r="Y1148" s="165"/>
      <c r="Z1148" s="165"/>
      <c r="AA1148" s="165"/>
      <c r="AB1148" s="165"/>
      <c r="AC1148" s="165"/>
      <c r="AD1148" s="165"/>
      <c r="AE1148" s="165" t="s">
        <v>194</v>
      </c>
      <c r="AF1148" s="165"/>
      <c r="AG1148" s="165"/>
      <c r="AH1148" s="165"/>
      <c r="AI1148" s="165"/>
      <c r="AJ1148" s="165"/>
      <c r="AK1148" s="165"/>
      <c r="AL1148" s="165"/>
      <c r="AM1148" s="165">
        <v>21</v>
      </c>
      <c r="AN1148" s="165"/>
      <c r="AO1148" s="165"/>
      <c r="AP1148" s="165"/>
      <c r="AQ1148" s="165"/>
      <c r="AR1148" s="165"/>
      <c r="AS1148" s="165"/>
      <c r="AT1148" s="165"/>
      <c r="AU1148" s="165"/>
      <c r="AV1148" s="165"/>
      <c r="AW1148" s="165"/>
      <c r="AX1148" s="165"/>
      <c r="AY1148" s="165"/>
      <c r="AZ1148" s="165"/>
      <c r="BA1148" s="165"/>
      <c r="BB1148" s="165"/>
      <c r="BC1148" s="165"/>
      <c r="BD1148" s="165"/>
      <c r="BE1148" s="165"/>
      <c r="BF1148" s="165"/>
      <c r="BG1148" s="165"/>
      <c r="BH1148" s="165"/>
    </row>
    <row r="1149" spans="1:60" outlineLevel="1" x14ac:dyDescent="0.2">
      <c r="A1149" s="205">
        <v>314</v>
      </c>
      <c r="B1149" s="176" t="s">
        <v>642</v>
      </c>
      <c r="C1149" s="200" t="s">
        <v>1565</v>
      </c>
      <c r="D1149" s="180" t="s">
        <v>413</v>
      </c>
      <c r="E1149" s="184">
        <v>48</v>
      </c>
      <c r="F1149" s="191"/>
      <c r="G1149" s="189">
        <f>ROUND(E1149*F1149,2)</f>
        <v>0</v>
      </c>
      <c r="H1149" s="189">
        <v>2.5000000000000001E-2</v>
      </c>
      <c r="I1149" s="189">
        <f>ROUND(E1149*H1149,2)</f>
        <v>1.2</v>
      </c>
      <c r="J1149" s="189">
        <v>0</v>
      </c>
      <c r="K1149" s="189">
        <f>ROUND(E1149*J1149,2)</f>
        <v>0</v>
      </c>
      <c r="L1149" s="190" t="s">
        <v>487</v>
      </c>
      <c r="M1149" s="207" t="s">
        <v>193</v>
      </c>
      <c r="N1149" s="165"/>
      <c r="O1149" s="165"/>
      <c r="P1149" s="165"/>
      <c r="Q1149" s="165"/>
      <c r="R1149" s="165"/>
      <c r="S1149" s="165"/>
      <c r="T1149" s="165"/>
      <c r="U1149" s="165"/>
      <c r="V1149" s="165"/>
      <c r="W1149" s="165"/>
      <c r="X1149" s="165"/>
      <c r="Y1149" s="165"/>
      <c r="Z1149" s="165"/>
      <c r="AA1149" s="165"/>
      <c r="AB1149" s="165"/>
      <c r="AC1149" s="165"/>
      <c r="AD1149" s="165"/>
      <c r="AE1149" s="165"/>
      <c r="AF1149" s="165"/>
      <c r="AG1149" s="165"/>
      <c r="AH1149" s="165"/>
      <c r="AI1149" s="165"/>
      <c r="AJ1149" s="165"/>
      <c r="AK1149" s="165"/>
      <c r="AL1149" s="165"/>
      <c r="AM1149" s="165"/>
      <c r="AN1149" s="165"/>
      <c r="AO1149" s="165"/>
      <c r="AP1149" s="165"/>
      <c r="AQ1149" s="165"/>
      <c r="AR1149" s="165"/>
      <c r="AS1149" s="165"/>
      <c r="AT1149" s="165"/>
      <c r="AU1149" s="165"/>
      <c r="AV1149" s="165"/>
      <c r="AW1149" s="165"/>
      <c r="AX1149" s="165"/>
      <c r="AY1149" s="165"/>
      <c r="AZ1149" s="165"/>
      <c r="BA1149" s="165"/>
      <c r="BB1149" s="165"/>
      <c r="BC1149" s="165"/>
      <c r="BD1149" s="165"/>
      <c r="BE1149" s="165"/>
      <c r="BF1149" s="165"/>
      <c r="BG1149" s="165"/>
      <c r="BH1149" s="165"/>
    </row>
    <row r="1150" spans="1:60" outlineLevel="1" x14ac:dyDescent="0.2">
      <c r="A1150" s="204"/>
      <c r="B1150" s="177"/>
      <c r="C1150" s="300"/>
      <c r="D1150" s="301"/>
      <c r="E1150" s="302"/>
      <c r="F1150" s="303"/>
      <c r="G1150" s="304"/>
      <c r="H1150" s="189"/>
      <c r="I1150" s="189"/>
      <c r="J1150" s="189"/>
      <c r="K1150" s="189"/>
      <c r="L1150" s="190"/>
      <c r="M1150" s="207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5"/>
      <c r="Y1150" s="165"/>
      <c r="Z1150" s="165"/>
      <c r="AA1150" s="165"/>
      <c r="AB1150" s="165"/>
      <c r="AC1150" s="165">
        <v>0</v>
      </c>
      <c r="AD1150" s="165"/>
      <c r="AE1150" s="165"/>
      <c r="AF1150" s="165"/>
      <c r="AG1150" s="165"/>
      <c r="AH1150" s="165"/>
      <c r="AI1150" s="165"/>
      <c r="AJ1150" s="165"/>
      <c r="AK1150" s="165"/>
      <c r="AL1150" s="165"/>
      <c r="AM1150" s="165"/>
      <c r="AN1150" s="165"/>
      <c r="AO1150" s="165"/>
      <c r="AP1150" s="165"/>
      <c r="AQ1150" s="165"/>
      <c r="AR1150" s="165"/>
      <c r="AS1150" s="165"/>
      <c r="AT1150" s="165"/>
      <c r="AU1150" s="165"/>
      <c r="AV1150" s="165"/>
      <c r="AW1150" s="165"/>
      <c r="AX1150" s="165"/>
      <c r="AY1150" s="165"/>
      <c r="AZ1150" s="165"/>
      <c r="BA1150" s="165"/>
      <c r="BB1150" s="165"/>
      <c r="BC1150" s="165"/>
      <c r="BD1150" s="165"/>
      <c r="BE1150" s="165"/>
      <c r="BF1150" s="165"/>
      <c r="BG1150" s="165"/>
      <c r="BH1150" s="165"/>
    </row>
    <row r="1151" spans="1:60" outlineLevel="1" x14ac:dyDescent="0.2">
      <c r="A1151" s="204"/>
      <c r="B1151" s="305" t="s">
        <v>640</v>
      </c>
      <c r="C1151" s="306"/>
      <c r="D1151" s="307"/>
      <c r="E1151" s="308"/>
      <c r="F1151" s="309"/>
      <c r="G1151" s="310"/>
      <c r="H1151" s="189"/>
      <c r="I1151" s="189"/>
      <c r="J1151" s="189"/>
      <c r="K1151" s="189"/>
      <c r="L1151" s="190"/>
      <c r="M1151" s="207"/>
      <c r="N1151" s="165"/>
      <c r="O1151" s="165"/>
      <c r="P1151" s="165"/>
      <c r="Q1151" s="165"/>
      <c r="R1151" s="165"/>
      <c r="S1151" s="165"/>
      <c r="T1151" s="165"/>
      <c r="U1151" s="165"/>
      <c r="V1151" s="165"/>
      <c r="W1151" s="165"/>
      <c r="X1151" s="165"/>
      <c r="Y1151" s="165"/>
      <c r="Z1151" s="165"/>
      <c r="AA1151" s="165"/>
      <c r="AB1151" s="165"/>
      <c r="AC1151" s="165">
        <v>1</v>
      </c>
      <c r="AD1151" s="165"/>
      <c r="AE1151" s="165"/>
      <c r="AF1151" s="165"/>
      <c r="AG1151" s="165"/>
      <c r="AH1151" s="165"/>
      <c r="AI1151" s="165"/>
      <c r="AJ1151" s="165"/>
      <c r="AK1151" s="165"/>
      <c r="AL1151" s="165"/>
      <c r="AM1151" s="165"/>
      <c r="AN1151" s="165"/>
      <c r="AO1151" s="165"/>
      <c r="AP1151" s="165"/>
      <c r="AQ1151" s="165"/>
      <c r="AR1151" s="165"/>
      <c r="AS1151" s="165"/>
      <c r="AT1151" s="165"/>
      <c r="AU1151" s="165"/>
      <c r="AV1151" s="165"/>
      <c r="AW1151" s="165"/>
      <c r="AX1151" s="165"/>
      <c r="AY1151" s="165"/>
      <c r="AZ1151" s="165"/>
      <c r="BA1151" s="165"/>
      <c r="BB1151" s="165"/>
      <c r="BC1151" s="165"/>
      <c r="BD1151" s="165"/>
      <c r="BE1151" s="165"/>
      <c r="BF1151" s="165"/>
      <c r="BG1151" s="165"/>
      <c r="BH1151" s="165"/>
    </row>
    <row r="1152" spans="1:60" outlineLevel="1" x14ac:dyDescent="0.2">
      <c r="A1152" s="204"/>
      <c r="B1152" s="305" t="s">
        <v>1543</v>
      </c>
      <c r="C1152" s="306"/>
      <c r="D1152" s="307"/>
      <c r="E1152" s="308"/>
      <c r="F1152" s="309"/>
      <c r="G1152" s="310"/>
      <c r="H1152" s="189"/>
      <c r="I1152" s="189"/>
      <c r="J1152" s="189"/>
      <c r="K1152" s="189"/>
      <c r="L1152" s="190"/>
      <c r="M1152" s="207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5"/>
      <c r="Y1152" s="165"/>
      <c r="Z1152" s="165"/>
      <c r="AA1152" s="165"/>
      <c r="AB1152" s="165"/>
      <c r="AC1152" s="165"/>
      <c r="AD1152" s="165"/>
      <c r="AE1152" s="165" t="s">
        <v>194</v>
      </c>
      <c r="AF1152" s="165"/>
      <c r="AG1152" s="165"/>
      <c r="AH1152" s="165"/>
      <c r="AI1152" s="165"/>
      <c r="AJ1152" s="165"/>
      <c r="AK1152" s="165"/>
      <c r="AL1152" s="165"/>
      <c r="AM1152" s="165">
        <v>21</v>
      </c>
      <c r="AN1152" s="165"/>
      <c r="AO1152" s="165"/>
      <c r="AP1152" s="165"/>
      <c r="AQ1152" s="165"/>
      <c r="AR1152" s="165"/>
      <c r="AS1152" s="165"/>
      <c r="AT1152" s="165"/>
      <c r="AU1152" s="165"/>
      <c r="AV1152" s="165"/>
      <c r="AW1152" s="165"/>
      <c r="AX1152" s="165"/>
      <c r="AY1152" s="165"/>
      <c r="AZ1152" s="165"/>
      <c r="BA1152" s="165"/>
      <c r="BB1152" s="165"/>
      <c r="BC1152" s="165"/>
      <c r="BD1152" s="165"/>
      <c r="BE1152" s="165"/>
      <c r="BF1152" s="165"/>
      <c r="BG1152" s="165"/>
      <c r="BH1152" s="165"/>
    </row>
    <row r="1153" spans="1:60" outlineLevel="1" x14ac:dyDescent="0.2">
      <c r="A1153" s="205">
        <v>315</v>
      </c>
      <c r="B1153" s="176" t="s">
        <v>642</v>
      </c>
      <c r="C1153" s="200" t="s">
        <v>1566</v>
      </c>
      <c r="D1153" s="180" t="s">
        <v>413</v>
      </c>
      <c r="E1153" s="184">
        <v>45</v>
      </c>
      <c r="F1153" s="191"/>
      <c r="G1153" s="189">
        <f>ROUND(E1153*F1153,2)</f>
        <v>0</v>
      </c>
      <c r="H1153" s="189">
        <v>2.5000000000000001E-2</v>
      </c>
      <c r="I1153" s="189">
        <f>ROUND(E1153*H1153,2)</f>
        <v>1.1299999999999999</v>
      </c>
      <c r="J1153" s="189">
        <v>0</v>
      </c>
      <c r="K1153" s="189">
        <f>ROUND(E1153*J1153,2)</f>
        <v>0</v>
      </c>
      <c r="L1153" s="190" t="s">
        <v>487</v>
      </c>
      <c r="M1153" s="207" t="s">
        <v>193</v>
      </c>
      <c r="N1153" s="165"/>
      <c r="O1153" s="165"/>
      <c r="P1153" s="165"/>
      <c r="Q1153" s="165"/>
      <c r="R1153" s="165"/>
      <c r="S1153" s="165"/>
      <c r="T1153" s="165"/>
      <c r="U1153" s="165"/>
      <c r="V1153" s="165"/>
      <c r="W1153" s="165"/>
      <c r="X1153" s="165"/>
      <c r="Y1153" s="165"/>
      <c r="Z1153" s="165"/>
      <c r="AA1153" s="165"/>
      <c r="AB1153" s="165"/>
      <c r="AC1153" s="165"/>
      <c r="AD1153" s="165"/>
      <c r="AE1153" s="165"/>
      <c r="AF1153" s="165"/>
      <c r="AG1153" s="165"/>
      <c r="AH1153" s="165"/>
      <c r="AI1153" s="165"/>
      <c r="AJ1153" s="165"/>
      <c r="AK1153" s="165"/>
      <c r="AL1153" s="165"/>
      <c r="AM1153" s="165"/>
      <c r="AN1153" s="165"/>
      <c r="AO1153" s="165"/>
      <c r="AP1153" s="165"/>
      <c r="AQ1153" s="165"/>
      <c r="AR1153" s="165"/>
      <c r="AS1153" s="165"/>
      <c r="AT1153" s="165"/>
      <c r="AU1153" s="165"/>
      <c r="AV1153" s="165"/>
      <c r="AW1153" s="165"/>
      <c r="AX1153" s="165"/>
      <c r="AY1153" s="165"/>
      <c r="AZ1153" s="165"/>
      <c r="BA1153" s="165"/>
      <c r="BB1153" s="165"/>
      <c r="BC1153" s="165"/>
      <c r="BD1153" s="165"/>
      <c r="BE1153" s="165"/>
      <c r="BF1153" s="165"/>
      <c r="BG1153" s="165"/>
      <c r="BH1153" s="165"/>
    </row>
    <row r="1154" spans="1:60" outlineLevel="1" x14ac:dyDescent="0.2">
      <c r="A1154" s="204"/>
      <c r="B1154" s="177"/>
      <c r="C1154" s="300"/>
      <c r="D1154" s="301"/>
      <c r="E1154" s="302"/>
      <c r="F1154" s="303"/>
      <c r="G1154" s="304"/>
      <c r="H1154" s="189"/>
      <c r="I1154" s="189"/>
      <c r="J1154" s="189"/>
      <c r="K1154" s="189"/>
      <c r="L1154" s="190"/>
      <c r="M1154" s="207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5"/>
      <c r="Y1154" s="165"/>
      <c r="Z1154" s="165"/>
      <c r="AA1154" s="165"/>
      <c r="AB1154" s="165"/>
      <c r="AC1154" s="165">
        <v>0</v>
      </c>
      <c r="AD1154" s="165"/>
      <c r="AE1154" s="165"/>
      <c r="AF1154" s="165"/>
      <c r="AG1154" s="165"/>
      <c r="AH1154" s="165"/>
      <c r="AI1154" s="165"/>
      <c r="AJ1154" s="165"/>
      <c r="AK1154" s="165"/>
      <c r="AL1154" s="165"/>
      <c r="AM1154" s="165"/>
      <c r="AN1154" s="165"/>
      <c r="AO1154" s="165"/>
      <c r="AP1154" s="165"/>
      <c r="AQ1154" s="165"/>
      <c r="AR1154" s="165"/>
      <c r="AS1154" s="165"/>
      <c r="AT1154" s="165"/>
      <c r="AU1154" s="165"/>
      <c r="AV1154" s="165"/>
      <c r="AW1154" s="165"/>
      <c r="AX1154" s="165"/>
      <c r="AY1154" s="165"/>
      <c r="AZ1154" s="165"/>
      <c r="BA1154" s="165"/>
      <c r="BB1154" s="165"/>
      <c r="BC1154" s="165"/>
      <c r="BD1154" s="165"/>
      <c r="BE1154" s="165"/>
      <c r="BF1154" s="165"/>
      <c r="BG1154" s="165"/>
      <c r="BH1154" s="165"/>
    </row>
    <row r="1155" spans="1:60" outlineLevel="1" x14ac:dyDescent="0.2">
      <c r="A1155" s="204"/>
      <c r="B1155" s="305" t="s">
        <v>640</v>
      </c>
      <c r="C1155" s="306"/>
      <c r="D1155" s="307"/>
      <c r="E1155" s="308"/>
      <c r="F1155" s="309"/>
      <c r="G1155" s="310"/>
      <c r="H1155" s="189"/>
      <c r="I1155" s="189"/>
      <c r="J1155" s="189"/>
      <c r="K1155" s="189"/>
      <c r="L1155" s="190"/>
      <c r="M1155" s="207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5"/>
      <c r="Y1155" s="165"/>
      <c r="Z1155" s="165"/>
      <c r="AA1155" s="165"/>
      <c r="AB1155" s="165"/>
      <c r="AC1155" s="165">
        <v>1</v>
      </c>
      <c r="AD1155" s="165"/>
      <c r="AE1155" s="165"/>
      <c r="AF1155" s="165"/>
      <c r="AG1155" s="165"/>
      <c r="AH1155" s="165"/>
      <c r="AI1155" s="165"/>
      <c r="AJ1155" s="165"/>
      <c r="AK1155" s="165"/>
      <c r="AL1155" s="165"/>
      <c r="AM1155" s="165"/>
      <c r="AN1155" s="165"/>
      <c r="AO1155" s="165"/>
      <c r="AP1155" s="165"/>
      <c r="AQ1155" s="165"/>
      <c r="AR1155" s="165"/>
      <c r="AS1155" s="165"/>
      <c r="AT1155" s="165"/>
      <c r="AU1155" s="165"/>
      <c r="AV1155" s="165"/>
      <c r="AW1155" s="165"/>
      <c r="AX1155" s="165"/>
      <c r="AY1155" s="165"/>
      <c r="AZ1155" s="165"/>
      <c r="BA1155" s="165"/>
      <c r="BB1155" s="165"/>
      <c r="BC1155" s="165"/>
      <c r="BD1155" s="165"/>
      <c r="BE1155" s="165"/>
      <c r="BF1155" s="165"/>
      <c r="BG1155" s="165"/>
      <c r="BH1155" s="165"/>
    </row>
    <row r="1156" spans="1:60" outlineLevel="1" x14ac:dyDescent="0.2">
      <c r="A1156" s="204"/>
      <c r="B1156" s="305" t="s">
        <v>641</v>
      </c>
      <c r="C1156" s="306"/>
      <c r="D1156" s="307"/>
      <c r="E1156" s="308"/>
      <c r="F1156" s="309"/>
      <c r="G1156" s="310"/>
      <c r="H1156" s="189"/>
      <c r="I1156" s="189"/>
      <c r="J1156" s="189"/>
      <c r="K1156" s="189"/>
      <c r="L1156" s="190"/>
      <c r="M1156" s="207"/>
      <c r="N1156" s="165"/>
      <c r="O1156" s="165"/>
      <c r="P1156" s="165"/>
      <c r="Q1156" s="165"/>
      <c r="R1156" s="165"/>
      <c r="S1156" s="165"/>
      <c r="T1156" s="165"/>
      <c r="U1156" s="165"/>
      <c r="V1156" s="165"/>
      <c r="W1156" s="165"/>
      <c r="X1156" s="165"/>
      <c r="Y1156" s="165"/>
      <c r="Z1156" s="165"/>
      <c r="AA1156" s="165"/>
      <c r="AB1156" s="165"/>
      <c r="AC1156" s="165"/>
      <c r="AD1156" s="165"/>
      <c r="AE1156" s="165" t="s">
        <v>194</v>
      </c>
      <c r="AF1156" s="165"/>
      <c r="AG1156" s="165"/>
      <c r="AH1156" s="165"/>
      <c r="AI1156" s="165"/>
      <c r="AJ1156" s="165"/>
      <c r="AK1156" s="165"/>
      <c r="AL1156" s="165"/>
      <c r="AM1156" s="165">
        <v>21</v>
      </c>
      <c r="AN1156" s="165"/>
      <c r="AO1156" s="165"/>
      <c r="AP1156" s="165"/>
      <c r="AQ1156" s="165"/>
      <c r="AR1156" s="165"/>
      <c r="AS1156" s="165"/>
      <c r="AT1156" s="165"/>
      <c r="AU1156" s="165"/>
      <c r="AV1156" s="165"/>
      <c r="AW1156" s="165"/>
      <c r="AX1156" s="165"/>
      <c r="AY1156" s="165"/>
      <c r="AZ1156" s="165"/>
      <c r="BA1156" s="165"/>
      <c r="BB1156" s="165"/>
      <c r="BC1156" s="165"/>
      <c r="BD1156" s="165"/>
      <c r="BE1156" s="165"/>
      <c r="BF1156" s="165"/>
      <c r="BG1156" s="165"/>
      <c r="BH1156" s="165"/>
    </row>
    <row r="1157" spans="1:60" outlineLevel="1" x14ac:dyDescent="0.2">
      <c r="A1157" s="205">
        <v>316</v>
      </c>
      <c r="B1157" s="176" t="s">
        <v>642</v>
      </c>
      <c r="C1157" s="200" t="s">
        <v>1567</v>
      </c>
      <c r="D1157" s="180" t="s">
        <v>413</v>
      </c>
      <c r="E1157" s="184">
        <v>2</v>
      </c>
      <c r="F1157" s="191"/>
      <c r="G1157" s="189">
        <f>ROUND(E1157*F1157,2)</f>
        <v>0</v>
      </c>
      <c r="H1157" s="189">
        <v>2.5000000000000001E-2</v>
      </c>
      <c r="I1157" s="189">
        <f>ROUND(E1157*H1157,2)</f>
        <v>0.05</v>
      </c>
      <c r="J1157" s="189">
        <v>0</v>
      </c>
      <c r="K1157" s="189">
        <f>ROUND(E1157*J1157,2)</f>
        <v>0</v>
      </c>
      <c r="L1157" s="190" t="s">
        <v>487</v>
      </c>
      <c r="M1157" s="207" t="s">
        <v>193</v>
      </c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5"/>
      <c r="Y1157" s="165"/>
      <c r="Z1157" s="165"/>
      <c r="AA1157" s="165"/>
      <c r="AB1157" s="165"/>
      <c r="AC1157" s="165"/>
      <c r="AD1157" s="165"/>
      <c r="AE1157" s="165"/>
      <c r="AF1157" s="165"/>
      <c r="AG1157" s="165"/>
      <c r="AH1157" s="165"/>
      <c r="AI1157" s="165"/>
      <c r="AJ1157" s="165"/>
      <c r="AK1157" s="165"/>
      <c r="AL1157" s="165"/>
      <c r="AM1157" s="165"/>
      <c r="AN1157" s="165"/>
      <c r="AO1157" s="165"/>
      <c r="AP1157" s="165"/>
      <c r="AQ1157" s="165"/>
      <c r="AR1157" s="165"/>
      <c r="AS1157" s="165"/>
      <c r="AT1157" s="165"/>
      <c r="AU1157" s="165"/>
      <c r="AV1157" s="165"/>
      <c r="AW1157" s="165"/>
      <c r="AX1157" s="165"/>
      <c r="AY1157" s="165"/>
      <c r="AZ1157" s="165"/>
      <c r="BA1157" s="165"/>
      <c r="BB1157" s="165"/>
      <c r="BC1157" s="165"/>
      <c r="BD1157" s="165"/>
      <c r="BE1157" s="165"/>
      <c r="BF1157" s="165"/>
      <c r="BG1157" s="165"/>
      <c r="BH1157" s="165"/>
    </row>
    <row r="1158" spans="1:60" outlineLevel="1" x14ac:dyDescent="0.2">
      <c r="A1158" s="204"/>
      <c r="B1158" s="177"/>
      <c r="C1158" s="300"/>
      <c r="D1158" s="301"/>
      <c r="E1158" s="302"/>
      <c r="F1158" s="303"/>
      <c r="G1158" s="304"/>
      <c r="H1158" s="189"/>
      <c r="I1158" s="189"/>
      <c r="J1158" s="189"/>
      <c r="K1158" s="189"/>
      <c r="L1158" s="190"/>
      <c r="M1158" s="207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5"/>
      <c r="Y1158" s="165"/>
      <c r="Z1158" s="165"/>
      <c r="AA1158" s="165"/>
      <c r="AB1158" s="165"/>
      <c r="AC1158" s="165">
        <v>0</v>
      </c>
      <c r="AD1158" s="165"/>
      <c r="AE1158" s="165"/>
      <c r="AF1158" s="165"/>
      <c r="AG1158" s="165"/>
      <c r="AH1158" s="165"/>
      <c r="AI1158" s="165"/>
      <c r="AJ1158" s="165"/>
      <c r="AK1158" s="165"/>
      <c r="AL1158" s="165"/>
      <c r="AM1158" s="165"/>
      <c r="AN1158" s="165"/>
      <c r="AO1158" s="165"/>
      <c r="AP1158" s="165"/>
      <c r="AQ1158" s="165"/>
      <c r="AR1158" s="165"/>
      <c r="AS1158" s="165"/>
      <c r="AT1158" s="165"/>
      <c r="AU1158" s="165"/>
      <c r="AV1158" s="165"/>
      <c r="AW1158" s="165"/>
      <c r="AX1158" s="165"/>
      <c r="AY1158" s="165"/>
      <c r="AZ1158" s="165"/>
      <c r="BA1158" s="165"/>
      <c r="BB1158" s="165"/>
      <c r="BC1158" s="165"/>
      <c r="BD1158" s="165"/>
      <c r="BE1158" s="165"/>
      <c r="BF1158" s="165"/>
      <c r="BG1158" s="165"/>
      <c r="BH1158" s="165"/>
    </row>
    <row r="1159" spans="1:60" outlineLevel="1" x14ac:dyDescent="0.2">
      <c r="A1159" s="204"/>
      <c r="B1159" s="305" t="s">
        <v>640</v>
      </c>
      <c r="C1159" s="306"/>
      <c r="D1159" s="307"/>
      <c r="E1159" s="308"/>
      <c r="F1159" s="309"/>
      <c r="G1159" s="310"/>
      <c r="H1159" s="189"/>
      <c r="I1159" s="189"/>
      <c r="J1159" s="189"/>
      <c r="K1159" s="189"/>
      <c r="L1159" s="190"/>
      <c r="M1159" s="207"/>
      <c r="N1159" s="165"/>
      <c r="O1159" s="165"/>
      <c r="P1159" s="165"/>
      <c r="Q1159" s="165"/>
      <c r="R1159" s="165"/>
      <c r="S1159" s="165"/>
      <c r="T1159" s="165"/>
      <c r="U1159" s="165"/>
      <c r="V1159" s="165"/>
      <c r="W1159" s="165"/>
      <c r="X1159" s="165"/>
      <c r="Y1159" s="165"/>
      <c r="Z1159" s="165"/>
      <c r="AA1159" s="165"/>
      <c r="AB1159" s="165"/>
      <c r="AC1159" s="165">
        <v>1</v>
      </c>
      <c r="AD1159" s="165"/>
      <c r="AE1159" s="165"/>
      <c r="AF1159" s="165"/>
      <c r="AG1159" s="165"/>
      <c r="AH1159" s="165"/>
      <c r="AI1159" s="165"/>
      <c r="AJ1159" s="165"/>
      <c r="AK1159" s="165"/>
      <c r="AL1159" s="165"/>
      <c r="AM1159" s="165"/>
      <c r="AN1159" s="165"/>
      <c r="AO1159" s="165"/>
      <c r="AP1159" s="165"/>
      <c r="AQ1159" s="165"/>
      <c r="AR1159" s="165"/>
      <c r="AS1159" s="165"/>
      <c r="AT1159" s="165"/>
      <c r="AU1159" s="165"/>
      <c r="AV1159" s="165"/>
      <c r="AW1159" s="165"/>
      <c r="AX1159" s="165"/>
      <c r="AY1159" s="165"/>
      <c r="AZ1159" s="165"/>
      <c r="BA1159" s="165"/>
      <c r="BB1159" s="165"/>
      <c r="BC1159" s="165"/>
      <c r="BD1159" s="165"/>
      <c r="BE1159" s="165"/>
      <c r="BF1159" s="165"/>
      <c r="BG1159" s="165"/>
      <c r="BH1159" s="165"/>
    </row>
    <row r="1160" spans="1:60" outlineLevel="1" x14ac:dyDescent="0.2">
      <c r="A1160" s="204"/>
      <c r="B1160" s="305" t="s">
        <v>1543</v>
      </c>
      <c r="C1160" s="306"/>
      <c r="D1160" s="307"/>
      <c r="E1160" s="308"/>
      <c r="F1160" s="309"/>
      <c r="G1160" s="310"/>
      <c r="H1160" s="189"/>
      <c r="I1160" s="189"/>
      <c r="J1160" s="189"/>
      <c r="K1160" s="189"/>
      <c r="L1160" s="190"/>
      <c r="M1160" s="207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5"/>
      <c r="Y1160" s="165"/>
      <c r="Z1160" s="165"/>
      <c r="AA1160" s="165"/>
      <c r="AB1160" s="165"/>
      <c r="AC1160" s="165"/>
      <c r="AD1160" s="165"/>
      <c r="AE1160" s="165" t="s">
        <v>194</v>
      </c>
      <c r="AF1160" s="165"/>
      <c r="AG1160" s="165"/>
      <c r="AH1160" s="165"/>
      <c r="AI1160" s="165"/>
      <c r="AJ1160" s="165"/>
      <c r="AK1160" s="165"/>
      <c r="AL1160" s="165"/>
      <c r="AM1160" s="165">
        <v>21</v>
      </c>
      <c r="AN1160" s="165"/>
      <c r="AO1160" s="165"/>
      <c r="AP1160" s="165"/>
      <c r="AQ1160" s="165"/>
      <c r="AR1160" s="165"/>
      <c r="AS1160" s="165"/>
      <c r="AT1160" s="165"/>
      <c r="AU1160" s="165"/>
      <c r="AV1160" s="165"/>
      <c r="AW1160" s="165"/>
      <c r="AX1160" s="165"/>
      <c r="AY1160" s="165"/>
      <c r="AZ1160" s="165"/>
      <c r="BA1160" s="165"/>
      <c r="BB1160" s="165"/>
      <c r="BC1160" s="165"/>
      <c r="BD1160" s="165"/>
      <c r="BE1160" s="165"/>
      <c r="BF1160" s="165"/>
      <c r="BG1160" s="165"/>
      <c r="BH1160" s="165"/>
    </row>
    <row r="1161" spans="1:60" outlineLevel="1" x14ac:dyDescent="0.2">
      <c r="A1161" s="205">
        <v>317</v>
      </c>
      <c r="B1161" s="176" t="s">
        <v>642</v>
      </c>
      <c r="C1161" s="200" t="s">
        <v>1568</v>
      </c>
      <c r="D1161" s="180" t="s">
        <v>413</v>
      </c>
      <c r="E1161" s="184">
        <v>1</v>
      </c>
      <c r="F1161" s="191"/>
      <c r="G1161" s="189">
        <f>ROUND(E1161*F1161,2)</f>
        <v>0</v>
      </c>
      <c r="H1161" s="189">
        <v>2.5000000000000001E-2</v>
      </c>
      <c r="I1161" s="189">
        <f>ROUND(E1161*H1161,2)</f>
        <v>0.03</v>
      </c>
      <c r="J1161" s="189">
        <v>0</v>
      </c>
      <c r="K1161" s="189">
        <f>ROUND(E1161*J1161,2)</f>
        <v>0</v>
      </c>
      <c r="L1161" s="190" t="s">
        <v>487</v>
      </c>
      <c r="M1161" s="207" t="s">
        <v>193</v>
      </c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5"/>
      <c r="Y1161" s="165"/>
      <c r="Z1161" s="165"/>
      <c r="AA1161" s="165"/>
      <c r="AB1161" s="165"/>
      <c r="AC1161" s="165"/>
      <c r="AD1161" s="165"/>
      <c r="AE1161" s="165"/>
      <c r="AF1161" s="165"/>
      <c r="AG1161" s="165"/>
      <c r="AH1161" s="165"/>
      <c r="AI1161" s="165"/>
      <c r="AJ1161" s="165"/>
      <c r="AK1161" s="165"/>
      <c r="AL1161" s="165"/>
      <c r="AM1161" s="165"/>
      <c r="AN1161" s="165"/>
      <c r="AO1161" s="165"/>
      <c r="AP1161" s="165"/>
      <c r="AQ1161" s="165"/>
      <c r="AR1161" s="165"/>
      <c r="AS1161" s="165"/>
      <c r="AT1161" s="165"/>
      <c r="AU1161" s="165"/>
      <c r="AV1161" s="165"/>
      <c r="AW1161" s="165"/>
      <c r="AX1161" s="165"/>
      <c r="AY1161" s="165"/>
      <c r="AZ1161" s="165"/>
      <c r="BA1161" s="165"/>
      <c r="BB1161" s="165"/>
      <c r="BC1161" s="165"/>
      <c r="BD1161" s="165"/>
      <c r="BE1161" s="165"/>
      <c r="BF1161" s="165"/>
      <c r="BG1161" s="165"/>
      <c r="BH1161" s="165"/>
    </row>
    <row r="1162" spans="1:60" outlineLevel="1" x14ac:dyDescent="0.2">
      <c r="A1162" s="204"/>
      <c r="B1162" s="177"/>
      <c r="C1162" s="300"/>
      <c r="D1162" s="301"/>
      <c r="E1162" s="302"/>
      <c r="F1162" s="303"/>
      <c r="G1162" s="304"/>
      <c r="H1162" s="189"/>
      <c r="I1162" s="189"/>
      <c r="J1162" s="189"/>
      <c r="K1162" s="189"/>
      <c r="L1162" s="190"/>
      <c r="M1162" s="207"/>
      <c r="N1162" s="165"/>
      <c r="O1162" s="165"/>
      <c r="P1162" s="165"/>
      <c r="Q1162" s="165"/>
      <c r="R1162" s="165"/>
      <c r="S1162" s="165"/>
      <c r="T1162" s="165"/>
      <c r="U1162" s="165"/>
      <c r="V1162" s="165"/>
      <c r="W1162" s="165"/>
      <c r="X1162" s="165"/>
      <c r="Y1162" s="165"/>
      <c r="Z1162" s="165"/>
      <c r="AA1162" s="165"/>
      <c r="AB1162" s="165"/>
      <c r="AC1162" s="165">
        <v>0</v>
      </c>
      <c r="AD1162" s="165"/>
      <c r="AE1162" s="165"/>
      <c r="AF1162" s="165"/>
      <c r="AG1162" s="165"/>
      <c r="AH1162" s="165"/>
      <c r="AI1162" s="165"/>
      <c r="AJ1162" s="165"/>
      <c r="AK1162" s="165"/>
      <c r="AL1162" s="165"/>
      <c r="AM1162" s="165"/>
      <c r="AN1162" s="165"/>
      <c r="AO1162" s="165"/>
      <c r="AP1162" s="165"/>
      <c r="AQ1162" s="165"/>
      <c r="AR1162" s="165"/>
      <c r="AS1162" s="165"/>
      <c r="AT1162" s="165"/>
      <c r="AU1162" s="165"/>
      <c r="AV1162" s="165"/>
      <c r="AW1162" s="165"/>
      <c r="AX1162" s="165"/>
      <c r="AY1162" s="165"/>
      <c r="AZ1162" s="165"/>
      <c r="BA1162" s="165"/>
      <c r="BB1162" s="165"/>
      <c r="BC1162" s="165"/>
      <c r="BD1162" s="165"/>
      <c r="BE1162" s="165"/>
      <c r="BF1162" s="165"/>
      <c r="BG1162" s="165"/>
      <c r="BH1162" s="165"/>
    </row>
    <row r="1163" spans="1:60" outlineLevel="1" x14ac:dyDescent="0.2">
      <c r="A1163" s="204"/>
      <c r="B1163" s="305" t="s">
        <v>640</v>
      </c>
      <c r="C1163" s="306"/>
      <c r="D1163" s="307"/>
      <c r="E1163" s="308"/>
      <c r="F1163" s="309"/>
      <c r="G1163" s="310"/>
      <c r="H1163" s="189"/>
      <c r="I1163" s="189"/>
      <c r="J1163" s="189"/>
      <c r="K1163" s="189"/>
      <c r="L1163" s="190"/>
      <c r="M1163" s="207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5"/>
      <c r="Y1163" s="165"/>
      <c r="Z1163" s="165"/>
      <c r="AA1163" s="165"/>
      <c r="AB1163" s="165"/>
      <c r="AC1163" s="165">
        <v>1</v>
      </c>
      <c r="AD1163" s="165"/>
      <c r="AE1163" s="165"/>
      <c r="AF1163" s="165"/>
      <c r="AG1163" s="165"/>
      <c r="AH1163" s="165"/>
      <c r="AI1163" s="165"/>
      <c r="AJ1163" s="165"/>
      <c r="AK1163" s="165"/>
      <c r="AL1163" s="165"/>
      <c r="AM1163" s="165"/>
      <c r="AN1163" s="165"/>
      <c r="AO1163" s="165"/>
      <c r="AP1163" s="165"/>
      <c r="AQ1163" s="165"/>
      <c r="AR1163" s="165"/>
      <c r="AS1163" s="165"/>
      <c r="AT1163" s="165"/>
      <c r="AU1163" s="165"/>
      <c r="AV1163" s="165"/>
      <c r="AW1163" s="165"/>
      <c r="AX1163" s="165"/>
      <c r="AY1163" s="165"/>
      <c r="AZ1163" s="165"/>
      <c r="BA1163" s="165"/>
      <c r="BB1163" s="165"/>
      <c r="BC1163" s="165"/>
      <c r="BD1163" s="165"/>
      <c r="BE1163" s="165"/>
      <c r="BF1163" s="165"/>
      <c r="BG1163" s="165"/>
      <c r="BH1163" s="165"/>
    </row>
    <row r="1164" spans="1:60" outlineLevel="1" x14ac:dyDescent="0.2">
      <c r="A1164" s="204"/>
      <c r="B1164" s="305" t="s">
        <v>641</v>
      </c>
      <c r="C1164" s="306"/>
      <c r="D1164" s="307"/>
      <c r="E1164" s="308"/>
      <c r="F1164" s="309"/>
      <c r="G1164" s="310"/>
      <c r="H1164" s="189"/>
      <c r="I1164" s="189"/>
      <c r="J1164" s="189"/>
      <c r="K1164" s="189"/>
      <c r="L1164" s="190"/>
      <c r="M1164" s="207"/>
      <c r="N1164" s="165"/>
      <c r="O1164" s="165"/>
      <c r="P1164" s="165"/>
      <c r="Q1164" s="165"/>
      <c r="R1164" s="165"/>
      <c r="S1164" s="165"/>
      <c r="T1164" s="165"/>
      <c r="U1164" s="165"/>
      <c r="V1164" s="165"/>
      <c r="W1164" s="165"/>
      <c r="X1164" s="165"/>
      <c r="Y1164" s="165"/>
      <c r="Z1164" s="165"/>
      <c r="AA1164" s="165"/>
      <c r="AB1164" s="165"/>
      <c r="AC1164" s="165"/>
      <c r="AD1164" s="165"/>
      <c r="AE1164" s="165" t="s">
        <v>194</v>
      </c>
      <c r="AF1164" s="165"/>
      <c r="AG1164" s="165"/>
      <c r="AH1164" s="165"/>
      <c r="AI1164" s="165"/>
      <c r="AJ1164" s="165"/>
      <c r="AK1164" s="165"/>
      <c r="AL1164" s="165"/>
      <c r="AM1164" s="165">
        <v>21</v>
      </c>
      <c r="AN1164" s="165"/>
      <c r="AO1164" s="165"/>
      <c r="AP1164" s="165"/>
      <c r="AQ1164" s="165"/>
      <c r="AR1164" s="165"/>
      <c r="AS1164" s="165"/>
      <c r="AT1164" s="165"/>
      <c r="AU1164" s="165"/>
      <c r="AV1164" s="165"/>
      <c r="AW1164" s="165"/>
      <c r="AX1164" s="165"/>
      <c r="AY1164" s="165"/>
      <c r="AZ1164" s="165"/>
      <c r="BA1164" s="165"/>
      <c r="BB1164" s="165"/>
      <c r="BC1164" s="165"/>
      <c r="BD1164" s="165"/>
      <c r="BE1164" s="165"/>
      <c r="BF1164" s="165"/>
      <c r="BG1164" s="165"/>
      <c r="BH1164" s="165"/>
    </row>
    <row r="1165" spans="1:60" outlineLevel="1" x14ac:dyDescent="0.2">
      <c r="A1165" s="205">
        <v>318</v>
      </c>
      <c r="B1165" s="176" t="s">
        <v>642</v>
      </c>
      <c r="C1165" s="200" t="s">
        <v>1569</v>
      </c>
      <c r="D1165" s="180" t="s">
        <v>413</v>
      </c>
      <c r="E1165" s="184">
        <v>1</v>
      </c>
      <c r="F1165" s="191"/>
      <c r="G1165" s="189">
        <f>ROUND(E1165*F1165,2)</f>
        <v>0</v>
      </c>
      <c r="H1165" s="189">
        <v>2.5000000000000001E-2</v>
      </c>
      <c r="I1165" s="189">
        <f>ROUND(E1165*H1165,2)</f>
        <v>0.03</v>
      </c>
      <c r="J1165" s="189">
        <v>0</v>
      </c>
      <c r="K1165" s="189">
        <f>ROUND(E1165*J1165,2)</f>
        <v>0</v>
      </c>
      <c r="L1165" s="190" t="s">
        <v>487</v>
      </c>
      <c r="M1165" s="207" t="s">
        <v>193</v>
      </c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5"/>
      <c r="Y1165" s="165"/>
      <c r="Z1165" s="165"/>
      <c r="AA1165" s="165"/>
      <c r="AB1165" s="165"/>
      <c r="AC1165" s="165"/>
      <c r="AD1165" s="165"/>
      <c r="AE1165" s="165"/>
      <c r="AF1165" s="165"/>
      <c r="AG1165" s="165"/>
      <c r="AH1165" s="165"/>
      <c r="AI1165" s="165"/>
      <c r="AJ1165" s="165"/>
      <c r="AK1165" s="165"/>
      <c r="AL1165" s="165"/>
      <c r="AM1165" s="165"/>
      <c r="AN1165" s="165"/>
      <c r="AO1165" s="165"/>
      <c r="AP1165" s="165"/>
      <c r="AQ1165" s="165"/>
      <c r="AR1165" s="165"/>
      <c r="AS1165" s="165"/>
      <c r="AT1165" s="165"/>
      <c r="AU1165" s="165"/>
      <c r="AV1165" s="165"/>
      <c r="AW1165" s="165"/>
      <c r="AX1165" s="165"/>
      <c r="AY1165" s="165"/>
      <c r="AZ1165" s="165"/>
      <c r="BA1165" s="165"/>
      <c r="BB1165" s="165"/>
      <c r="BC1165" s="165"/>
      <c r="BD1165" s="165"/>
      <c r="BE1165" s="165"/>
      <c r="BF1165" s="165"/>
      <c r="BG1165" s="165"/>
      <c r="BH1165" s="165"/>
    </row>
    <row r="1166" spans="1:60" outlineLevel="1" x14ac:dyDescent="0.2">
      <c r="A1166" s="204"/>
      <c r="B1166" s="177"/>
      <c r="C1166" s="300"/>
      <c r="D1166" s="301"/>
      <c r="E1166" s="302"/>
      <c r="F1166" s="303"/>
      <c r="G1166" s="304"/>
      <c r="H1166" s="189"/>
      <c r="I1166" s="189"/>
      <c r="J1166" s="189"/>
      <c r="K1166" s="189"/>
      <c r="L1166" s="190"/>
      <c r="M1166" s="207"/>
      <c r="N1166" s="165"/>
      <c r="O1166" s="165"/>
      <c r="P1166" s="165"/>
      <c r="Q1166" s="165"/>
      <c r="R1166" s="165"/>
      <c r="S1166" s="165"/>
      <c r="T1166" s="165"/>
      <c r="U1166" s="165"/>
      <c r="V1166" s="165"/>
      <c r="W1166" s="165"/>
      <c r="X1166" s="165"/>
      <c r="Y1166" s="165"/>
      <c r="Z1166" s="165"/>
      <c r="AA1166" s="165"/>
      <c r="AB1166" s="165"/>
      <c r="AC1166" s="165">
        <v>0</v>
      </c>
      <c r="AD1166" s="165"/>
      <c r="AE1166" s="165"/>
      <c r="AF1166" s="165"/>
      <c r="AG1166" s="165"/>
      <c r="AH1166" s="165"/>
      <c r="AI1166" s="165"/>
      <c r="AJ1166" s="165"/>
      <c r="AK1166" s="165"/>
      <c r="AL1166" s="165"/>
      <c r="AM1166" s="165"/>
      <c r="AN1166" s="165"/>
      <c r="AO1166" s="165"/>
      <c r="AP1166" s="165"/>
      <c r="AQ1166" s="165"/>
      <c r="AR1166" s="165"/>
      <c r="AS1166" s="165"/>
      <c r="AT1166" s="165"/>
      <c r="AU1166" s="165"/>
      <c r="AV1166" s="165"/>
      <c r="AW1166" s="165"/>
      <c r="AX1166" s="165"/>
      <c r="AY1166" s="165"/>
      <c r="AZ1166" s="165"/>
      <c r="BA1166" s="165"/>
      <c r="BB1166" s="165"/>
      <c r="BC1166" s="165"/>
      <c r="BD1166" s="165"/>
      <c r="BE1166" s="165"/>
      <c r="BF1166" s="165"/>
      <c r="BG1166" s="165"/>
      <c r="BH1166" s="165"/>
    </row>
    <row r="1167" spans="1:60" outlineLevel="1" x14ac:dyDescent="0.2">
      <c r="A1167" s="204"/>
      <c r="B1167" s="305" t="s">
        <v>640</v>
      </c>
      <c r="C1167" s="306"/>
      <c r="D1167" s="307"/>
      <c r="E1167" s="308"/>
      <c r="F1167" s="309"/>
      <c r="G1167" s="310"/>
      <c r="H1167" s="189"/>
      <c r="I1167" s="189"/>
      <c r="J1167" s="189"/>
      <c r="K1167" s="189"/>
      <c r="L1167" s="190"/>
      <c r="M1167" s="207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5"/>
      <c r="Y1167" s="165"/>
      <c r="Z1167" s="165"/>
      <c r="AA1167" s="165"/>
      <c r="AB1167" s="165"/>
      <c r="AC1167" s="165">
        <v>1</v>
      </c>
      <c r="AD1167" s="165"/>
      <c r="AE1167" s="165"/>
      <c r="AF1167" s="165"/>
      <c r="AG1167" s="165"/>
      <c r="AH1167" s="165"/>
      <c r="AI1167" s="165"/>
      <c r="AJ1167" s="165"/>
      <c r="AK1167" s="165"/>
      <c r="AL1167" s="165"/>
      <c r="AM1167" s="165"/>
      <c r="AN1167" s="165"/>
      <c r="AO1167" s="165"/>
      <c r="AP1167" s="165"/>
      <c r="AQ1167" s="165"/>
      <c r="AR1167" s="165"/>
      <c r="AS1167" s="165"/>
      <c r="AT1167" s="165"/>
      <c r="AU1167" s="165"/>
      <c r="AV1167" s="165"/>
      <c r="AW1167" s="165"/>
      <c r="AX1167" s="165"/>
      <c r="AY1167" s="165"/>
      <c r="AZ1167" s="165"/>
      <c r="BA1167" s="165"/>
      <c r="BB1167" s="165"/>
      <c r="BC1167" s="165"/>
      <c r="BD1167" s="165"/>
      <c r="BE1167" s="165"/>
      <c r="BF1167" s="165"/>
      <c r="BG1167" s="165"/>
      <c r="BH1167" s="165"/>
    </row>
    <row r="1168" spans="1:60" outlineLevel="1" x14ac:dyDescent="0.2">
      <c r="A1168" s="204"/>
      <c r="B1168" s="305" t="s">
        <v>1543</v>
      </c>
      <c r="C1168" s="306"/>
      <c r="D1168" s="307"/>
      <c r="E1168" s="308"/>
      <c r="F1168" s="309"/>
      <c r="G1168" s="310"/>
      <c r="H1168" s="189"/>
      <c r="I1168" s="189"/>
      <c r="J1168" s="189"/>
      <c r="K1168" s="189"/>
      <c r="L1168" s="190"/>
      <c r="M1168" s="207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5"/>
      <c r="Y1168" s="165"/>
      <c r="Z1168" s="165"/>
      <c r="AA1168" s="165"/>
      <c r="AB1168" s="165"/>
      <c r="AC1168" s="165"/>
      <c r="AD1168" s="165"/>
      <c r="AE1168" s="165" t="s">
        <v>194</v>
      </c>
      <c r="AF1168" s="165"/>
      <c r="AG1168" s="165"/>
      <c r="AH1168" s="165"/>
      <c r="AI1168" s="165"/>
      <c r="AJ1168" s="165"/>
      <c r="AK1168" s="165"/>
      <c r="AL1168" s="165"/>
      <c r="AM1168" s="165">
        <v>21</v>
      </c>
      <c r="AN1168" s="165"/>
      <c r="AO1168" s="165"/>
      <c r="AP1168" s="165"/>
      <c r="AQ1168" s="165"/>
      <c r="AR1168" s="165"/>
      <c r="AS1168" s="165"/>
      <c r="AT1168" s="165"/>
      <c r="AU1168" s="165"/>
      <c r="AV1168" s="165"/>
      <c r="AW1168" s="165"/>
      <c r="AX1168" s="165"/>
      <c r="AY1168" s="165"/>
      <c r="AZ1168" s="165"/>
      <c r="BA1168" s="165"/>
      <c r="BB1168" s="165"/>
      <c r="BC1168" s="165"/>
      <c r="BD1168" s="165"/>
      <c r="BE1168" s="165"/>
      <c r="BF1168" s="165"/>
      <c r="BG1168" s="165"/>
      <c r="BH1168" s="165"/>
    </row>
    <row r="1169" spans="1:60" outlineLevel="1" x14ac:dyDescent="0.2">
      <c r="A1169" s="205">
        <v>319</v>
      </c>
      <c r="B1169" s="176" t="s">
        <v>642</v>
      </c>
      <c r="C1169" s="200" t="s">
        <v>1570</v>
      </c>
      <c r="D1169" s="180" t="s">
        <v>413</v>
      </c>
      <c r="E1169" s="184">
        <v>4</v>
      </c>
      <c r="F1169" s="191"/>
      <c r="G1169" s="189">
        <f>ROUND(E1169*F1169,2)</f>
        <v>0</v>
      </c>
      <c r="H1169" s="189">
        <v>2.5000000000000001E-2</v>
      </c>
      <c r="I1169" s="189">
        <f>ROUND(E1169*H1169,2)</f>
        <v>0.1</v>
      </c>
      <c r="J1169" s="189">
        <v>0</v>
      </c>
      <c r="K1169" s="189">
        <f>ROUND(E1169*J1169,2)</f>
        <v>0</v>
      </c>
      <c r="L1169" s="190" t="s">
        <v>487</v>
      </c>
      <c r="M1169" s="207" t="s">
        <v>193</v>
      </c>
      <c r="N1169" s="165"/>
      <c r="O1169" s="165"/>
      <c r="P1169" s="165"/>
      <c r="Q1169" s="165"/>
      <c r="R1169" s="165"/>
      <c r="S1169" s="165"/>
      <c r="T1169" s="165"/>
      <c r="U1169" s="165"/>
      <c r="V1169" s="165"/>
      <c r="W1169" s="165"/>
      <c r="X1169" s="165"/>
      <c r="Y1169" s="165"/>
      <c r="Z1169" s="165"/>
      <c r="AA1169" s="165"/>
      <c r="AB1169" s="165"/>
      <c r="AC1169" s="165"/>
      <c r="AD1169" s="165"/>
      <c r="AE1169" s="165"/>
      <c r="AF1169" s="165"/>
      <c r="AG1169" s="165"/>
      <c r="AH1169" s="165"/>
      <c r="AI1169" s="165"/>
      <c r="AJ1169" s="165"/>
      <c r="AK1169" s="165"/>
      <c r="AL1169" s="165"/>
      <c r="AM1169" s="165"/>
      <c r="AN1169" s="165"/>
      <c r="AO1169" s="165"/>
      <c r="AP1169" s="165"/>
      <c r="AQ1169" s="165"/>
      <c r="AR1169" s="165"/>
      <c r="AS1169" s="165"/>
      <c r="AT1169" s="165"/>
      <c r="AU1169" s="165"/>
      <c r="AV1169" s="165"/>
      <c r="AW1169" s="165"/>
      <c r="AX1169" s="165"/>
      <c r="AY1169" s="165"/>
      <c r="AZ1169" s="165"/>
      <c r="BA1169" s="165"/>
      <c r="BB1169" s="165"/>
      <c r="BC1169" s="165"/>
      <c r="BD1169" s="165"/>
      <c r="BE1169" s="165"/>
      <c r="BF1169" s="165"/>
      <c r="BG1169" s="165"/>
      <c r="BH1169" s="165"/>
    </row>
    <row r="1170" spans="1:60" outlineLevel="1" x14ac:dyDescent="0.2">
      <c r="A1170" s="204"/>
      <c r="B1170" s="177"/>
      <c r="C1170" s="300"/>
      <c r="D1170" s="301"/>
      <c r="E1170" s="302"/>
      <c r="F1170" s="303"/>
      <c r="G1170" s="304"/>
      <c r="H1170" s="189"/>
      <c r="I1170" s="189"/>
      <c r="J1170" s="189"/>
      <c r="K1170" s="189"/>
      <c r="L1170" s="190"/>
      <c r="M1170" s="207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5"/>
      <c r="Y1170" s="165"/>
      <c r="Z1170" s="165"/>
      <c r="AA1170" s="165"/>
      <c r="AB1170" s="165"/>
      <c r="AC1170" s="165">
        <v>0</v>
      </c>
      <c r="AD1170" s="165"/>
      <c r="AE1170" s="165"/>
      <c r="AF1170" s="165"/>
      <c r="AG1170" s="165"/>
      <c r="AH1170" s="165"/>
      <c r="AI1170" s="165"/>
      <c r="AJ1170" s="165"/>
      <c r="AK1170" s="165"/>
      <c r="AL1170" s="165"/>
      <c r="AM1170" s="165"/>
      <c r="AN1170" s="165"/>
      <c r="AO1170" s="165"/>
      <c r="AP1170" s="165"/>
      <c r="AQ1170" s="165"/>
      <c r="AR1170" s="165"/>
      <c r="AS1170" s="165"/>
      <c r="AT1170" s="165"/>
      <c r="AU1170" s="165"/>
      <c r="AV1170" s="165"/>
      <c r="AW1170" s="165"/>
      <c r="AX1170" s="165"/>
      <c r="AY1170" s="165"/>
      <c r="AZ1170" s="165"/>
      <c r="BA1170" s="165"/>
      <c r="BB1170" s="165"/>
      <c r="BC1170" s="165"/>
      <c r="BD1170" s="165"/>
      <c r="BE1170" s="165"/>
      <c r="BF1170" s="165"/>
      <c r="BG1170" s="165"/>
      <c r="BH1170" s="165"/>
    </row>
    <row r="1171" spans="1:60" outlineLevel="1" x14ac:dyDescent="0.2">
      <c r="A1171" s="204"/>
      <c r="B1171" s="305" t="s">
        <v>640</v>
      </c>
      <c r="C1171" s="306"/>
      <c r="D1171" s="307"/>
      <c r="E1171" s="308"/>
      <c r="F1171" s="309"/>
      <c r="G1171" s="310"/>
      <c r="H1171" s="189"/>
      <c r="I1171" s="189"/>
      <c r="J1171" s="189"/>
      <c r="K1171" s="189"/>
      <c r="L1171" s="190"/>
      <c r="M1171" s="207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5"/>
      <c r="Y1171" s="165"/>
      <c r="Z1171" s="165"/>
      <c r="AA1171" s="165"/>
      <c r="AB1171" s="165"/>
      <c r="AC1171" s="165">
        <v>1</v>
      </c>
      <c r="AD1171" s="165"/>
      <c r="AE1171" s="165"/>
      <c r="AF1171" s="165"/>
      <c r="AG1171" s="165"/>
      <c r="AH1171" s="165"/>
      <c r="AI1171" s="165"/>
      <c r="AJ1171" s="165"/>
      <c r="AK1171" s="165"/>
      <c r="AL1171" s="165"/>
      <c r="AM1171" s="165"/>
      <c r="AN1171" s="165"/>
      <c r="AO1171" s="165"/>
      <c r="AP1171" s="165"/>
      <c r="AQ1171" s="165"/>
      <c r="AR1171" s="165"/>
      <c r="AS1171" s="165"/>
      <c r="AT1171" s="165"/>
      <c r="AU1171" s="165"/>
      <c r="AV1171" s="165"/>
      <c r="AW1171" s="165"/>
      <c r="AX1171" s="165"/>
      <c r="AY1171" s="165"/>
      <c r="AZ1171" s="165"/>
      <c r="BA1171" s="165"/>
      <c r="BB1171" s="165"/>
      <c r="BC1171" s="165"/>
      <c r="BD1171" s="165"/>
      <c r="BE1171" s="165"/>
      <c r="BF1171" s="165"/>
      <c r="BG1171" s="165"/>
      <c r="BH1171" s="165"/>
    </row>
    <row r="1172" spans="1:60" outlineLevel="1" x14ac:dyDescent="0.2">
      <c r="A1172" s="204"/>
      <c r="B1172" s="305" t="s">
        <v>641</v>
      </c>
      <c r="C1172" s="306"/>
      <c r="D1172" s="307"/>
      <c r="E1172" s="308"/>
      <c r="F1172" s="309"/>
      <c r="G1172" s="310"/>
      <c r="H1172" s="189"/>
      <c r="I1172" s="189"/>
      <c r="J1172" s="189"/>
      <c r="K1172" s="189"/>
      <c r="L1172" s="190"/>
      <c r="M1172" s="207"/>
      <c r="N1172" s="165"/>
      <c r="O1172" s="165"/>
      <c r="P1172" s="165"/>
      <c r="Q1172" s="165"/>
      <c r="R1172" s="165"/>
      <c r="S1172" s="165"/>
      <c r="T1172" s="165"/>
      <c r="U1172" s="165"/>
      <c r="V1172" s="165"/>
      <c r="W1172" s="165"/>
      <c r="X1172" s="165"/>
      <c r="Y1172" s="165"/>
      <c r="Z1172" s="165"/>
      <c r="AA1172" s="165"/>
      <c r="AB1172" s="165"/>
      <c r="AC1172" s="165"/>
      <c r="AD1172" s="165"/>
      <c r="AE1172" s="165" t="s">
        <v>194</v>
      </c>
      <c r="AF1172" s="165"/>
      <c r="AG1172" s="165"/>
      <c r="AH1172" s="165"/>
      <c r="AI1172" s="165"/>
      <c r="AJ1172" s="165"/>
      <c r="AK1172" s="165"/>
      <c r="AL1172" s="165"/>
      <c r="AM1172" s="165">
        <v>21</v>
      </c>
      <c r="AN1172" s="165"/>
      <c r="AO1172" s="165"/>
      <c r="AP1172" s="165"/>
      <c r="AQ1172" s="165"/>
      <c r="AR1172" s="165"/>
      <c r="AS1172" s="165"/>
      <c r="AT1172" s="165"/>
      <c r="AU1172" s="165"/>
      <c r="AV1172" s="165"/>
      <c r="AW1172" s="165"/>
      <c r="AX1172" s="165"/>
      <c r="AY1172" s="165"/>
      <c r="AZ1172" s="165"/>
      <c r="BA1172" s="165"/>
      <c r="BB1172" s="165"/>
      <c r="BC1172" s="165"/>
      <c r="BD1172" s="165"/>
      <c r="BE1172" s="165"/>
      <c r="BF1172" s="165"/>
      <c r="BG1172" s="165"/>
      <c r="BH1172" s="165"/>
    </row>
    <row r="1173" spans="1:60" outlineLevel="1" x14ac:dyDescent="0.2">
      <c r="A1173" s="205">
        <v>320</v>
      </c>
      <c r="B1173" s="176" t="s">
        <v>642</v>
      </c>
      <c r="C1173" s="200" t="s">
        <v>1571</v>
      </c>
      <c r="D1173" s="180" t="s">
        <v>413</v>
      </c>
      <c r="E1173" s="184">
        <v>2</v>
      </c>
      <c r="F1173" s="191"/>
      <c r="G1173" s="189">
        <f>ROUND(E1173*F1173,2)</f>
        <v>0</v>
      </c>
      <c r="H1173" s="189">
        <v>2.5000000000000001E-2</v>
      </c>
      <c r="I1173" s="189">
        <f>ROUND(E1173*H1173,2)</f>
        <v>0.05</v>
      </c>
      <c r="J1173" s="189">
        <v>0</v>
      </c>
      <c r="K1173" s="189">
        <f>ROUND(E1173*J1173,2)</f>
        <v>0</v>
      </c>
      <c r="L1173" s="190" t="s">
        <v>487</v>
      </c>
      <c r="M1173" s="207" t="s">
        <v>193</v>
      </c>
      <c r="N1173" s="165"/>
      <c r="O1173" s="165"/>
      <c r="P1173" s="165"/>
      <c r="Q1173" s="165"/>
      <c r="R1173" s="165"/>
      <c r="S1173" s="165"/>
      <c r="T1173" s="165"/>
      <c r="U1173" s="165"/>
      <c r="V1173" s="165"/>
      <c r="W1173" s="165"/>
      <c r="X1173" s="165"/>
      <c r="Y1173" s="165"/>
      <c r="Z1173" s="165"/>
      <c r="AA1173" s="165"/>
      <c r="AB1173" s="165"/>
      <c r="AC1173" s="165"/>
      <c r="AD1173" s="165"/>
      <c r="AE1173" s="165"/>
      <c r="AF1173" s="165"/>
      <c r="AG1173" s="165"/>
      <c r="AH1173" s="165"/>
      <c r="AI1173" s="165"/>
      <c r="AJ1173" s="165"/>
      <c r="AK1173" s="165"/>
      <c r="AL1173" s="165"/>
      <c r="AM1173" s="165"/>
      <c r="AN1173" s="165"/>
      <c r="AO1173" s="165"/>
      <c r="AP1173" s="165"/>
      <c r="AQ1173" s="165"/>
      <c r="AR1173" s="165"/>
      <c r="AS1173" s="165"/>
      <c r="AT1173" s="165"/>
      <c r="AU1173" s="165"/>
      <c r="AV1173" s="165"/>
      <c r="AW1173" s="165"/>
      <c r="AX1173" s="165"/>
      <c r="AY1173" s="165"/>
      <c r="AZ1173" s="165"/>
      <c r="BA1173" s="165"/>
      <c r="BB1173" s="165"/>
      <c r="BC1173" s="165"/>
      <c r="BD1173" s="165"/>
      <c r="BE1173" s="165"/>
      <c r="BF1173" s="165"/>
      <c r="BG1173" s="165"/>
      <c r="BH1173" s="165"/>
    </row>
    <row r="1174" spans="1:60" outlineLevel="1" x14ac:dyDescent="0.2">
      <c r="A1174" s="204"/>
      <c r="B1174" s="177"/>
      <c r="C1174" s="300"/>
      <c r="D1174" s="301"/>
      <c r="E1174" s="302"/>
      <c r="F1174" s="303"/>
      <c r="G1174" s="304"/>
      <c r="H1174" s="189"/>
      <c r="I1174" s="189"/>
      <c r="J1174" s="189"/>
      <c r="K1174" s="189"/>
      <c r="L1174" s="190"/>
      <c r="M1174" s="207"/>
      <c r="N1174" s="165"/>
      <c r="O1174" s="165"/>
      <c r="P1174" s="165"/>
      <c r="Q1174" s="165"/>
      <c r="R1174" s="165"/>
      <c r="S1174" s="165"/>
      <c r="T1174" s="165"/>
      <c r="U1174" s="165"/>
      <c r="V1174" s="165"/>
      <c r="W1174" s="165"/>
      <c r="X1174" s="165"/>
      <c r="Y1174" s="165"/>
      <c r="Z1174" s="165"/>
      <c r="AA1174" s="165"/>
      <c r="AB1174" s="165"/>
      <c r="AC1174" s="165">
        <v>0</v>
      </c>
      <c r="AD1174" s="165"/>
      <c r="AE1174" s="165"/>
      <c r="AF1174" s="165"/>
      <c r="AG1174" s="165"/>
      <c r="AH1174" s="165"/>
      <c r="AI1174" s="165"/>
      <c r="AJ1174" s="165"/>
      <c r="AK1174" s="165"/>
      <c r="AL1174" s="165"/>
      <c r="AM1174" s="165"/>
      <c r="AN1174" s="165"/>
      <c r="AO1174" s="165"/>
      <c r="AP1174" s="165"/>
      <c r="AQ1174" s="165"/>
      <c r="AR1174" s="165"/>
      <c r="AS1174" s="165"/>
      <c r="AT1174" s="165"/>
      <c r="AU1174" s="165"/>
      <c r="AV1174" s="165"/>
      <c r="AW1174" s="165"/>
      <c r="AX1174" s="165"/>
      <c r="AY1174" s="165"/>
      <c r="AZ1174" s="165"/>
      <c r="BA1174" s="165"/>
      <c r="BB1174" s="165"/>
      <c r="BC1174" s="165"/>
      <c r="BD1174" s="165"/>
      <c r="BE1174" s="165"/>
      <c r="BF1174" s="165"/>
      <c r="BG1174" s="165"/>
      <c r="BH1174" s="165"/>
    </row>
    <row r="1175" spans="1:60" outlineLevel="1" x14ac:dyDescent="0.2">
      <c r="A1175" s="204"/>
      <c r="B1175" s="305" t="s">
        <v>640</v>
      </c>
      <c r="C1175" s="306"/>
      <c r="D1175" s="307"/>
      <c r="E1175" s="308"/>
      <c r="F1175" s="309"/>
      <c r="G1175" s="310"/>
      <c r="H1175" s="189"/>
      <c r="I1175" s="189"/>
      <c r="J1175" s="189"/>
      <c r="K1175" s="189"/>
      <c r="L1175" s="190"/>
      <c r="M1175" s="207"/>
      <c r="N1175" s="165"/>
      <c r="O1175" s="165"/>
      <c r="P1175" s="165"/>
      <c r="Q1175" s="165"/>
      <c r="R1175" s="165"/>
      <c r="S1175" s="165"/>
      <c r="T1175" s="165"/>
      <c r="U1175" s="165"/>
      <c r="V1175" s="165"/>
      <c r="W1175" s="165"/>
      <c r="X1175" s="165"/>
      <c r="Y1175" s="165"/>
      <c r="Z1175" s="165"/>
      <c r="AA1175" s="165"/>
      <c r="AB1175" s="165"/>
      <c r="AC1175" s="165">
        <v>1</v>
      </c>
      <c r="AD1175" s="165"/>
      <c r="AE1175" s="165"/>
      <c r="AF1175" s="165"/>
      <c r="AG1175" s="165"/>
      <c r="AH1175" s="165"/>
      <c r="AI1175" s="165"/>
      <c r="AJ1175" s="165"/>
      <c r="AK1175" s="165"/>
      <c r="AL1175" s="165"/>
      <c r="AM1175" s="165"/>
      <c r="AN1175" s="165"/>
      <c r="AO1175" s="165"/>
      <c r="AP1175" s="165"/>
      <c r="AQ1175" s="165"/>
      <c r="AR1175" s="165"/>
      <c r="AS1175" s="165"/>
      <c r="AT1175" s="165"/>
      <c r="AU1175" s="165"/>
      <c r="AV1175" s="165"/>
      <c r="AW1175" s="165"/>
      <c r="AX1175" s="165"/>
      <c r="AY1175" s="165"/>
      <c r="AZ1175" s="165"/>
      <c r="BA1175" s="165"/>
      <c r="BB1175" s="165"/>
      <c r="BC1175" s="165"/>
      <c r="BD1175" s="165"/>
      <c r="BE1175" s="165"/>
      <c r="BF1175" s="165"/>
      <c r="BG1175" s="165"/>
      <c r="BH1175" s="165"/>
    </row>
    <row r="1176" spans="1:60" outlineLevel="1" x14ac:dyDescent="0.2">
      <c r="A1176" s="204"/>
      <c r="B1176" s="305" t="s">
        <v>641</v>
      </c>
      <c r="C1176" s="306"/>
      <c r="D1176" s="307"/>
      <c r="E1176" s="308"/>
      <c r="F1176" s="309"/>
      <c r="G1176" s="310"/>
      <c r="H1176" s="189"/>
      <c r="I1176" s="189"/>
      <c r="J1176" s="189"/>
      <c r="K1176" s="189"/>
      <c r="L1176" s="190"/>
      <c r="M1176" s="207"/>
      <c r="N1176" s="165"/>
      <c r="O1176" s="165"/>
      <c r="P1176" s="165"/>
      <c r="Q1176" s="165"/>
      <c r="R1176" s="165"/>
      <c r="S1176" s="165"/>
      <c r="T1176" s="165"/>
      <c r="U1176" s="165"/>
      <c r="V1176" s="165"/>
      <c r="W1176" s="165"/>
      <c r="X1176" s="165"/>
      <c r="Y1176" s="165"/>
      <c r="Z1176" s="165"/>
      <c r="AA1176" s="165"/>
      <c r="AB1176" s="165"/>
      <c r="AC1176" s="165"/>
      <c r="AD1176" s="165"/>
      <c r="AE1176" s="165" t="s">
        <v>194</v>
      </c>
      <c r="AF1176" s="165"/>
      <c r="AG1176" s="165"/>
      <c r="AH1176" s="165"/>
      <c r="AI1176" s="165"/>
      <c r="AJ1176" s="165"/>
      <c r="AK1176" s="165"/>
      <c r="AL1176" s="165"/>
      <c r="AM1176" s="165">
        <v>21</v>
      </c>
      <c r="AN1176" s="165"/>
      <c r="AO1176" s="165"/>
      <c r="AP1176" s="165"/>
      <c r="AQ1176" s="165"/>
      <c r="AR1176" s="165"/>
      <c r="AS1176" s="165"/>
      <c r="AT1176" s="165"/>
      <c r="AU1176" s="165"/>
      <c r="AV1176" s="165"/>
      <c r="AW1176" s="165"/>
      <c r="AX1176" s="165"/>
      <c r="AY1176" s="165"/>
      <c r="AZ1176" s="165"/>
      <c r="BA1176" s="165"/>
      <c r="BB1176" s="165"/>
      <c r="BC1176" s="165"/>
      <c r="BD1176" s="165"/>
      <c r="BE1176" s="165"/>
      <c r="BF1176" s="165"/>
      <c r="BG1176" s="165"/>
      <c r="BH1176" s="165"/>
    </row>
    <row r="1177" spans="1:60" outlineLevel="1" x14ac:dyDescent="0.2">
      <c r="A1177" s="205">
        <v>321</v>
      </c>
      <c r="B1177" s="176" t="s">
        <v>643</v>
      </c>
      <c r="C1177" s="200" t="s">
        <v>1572</v>
      </c>
      <c r="D1177" s="180" t="s">
        <v>413</v>
      </c>
      <c r="E1177" s="184">
        <v>1</v>
      </c>
      <c r="F1177" s="191"/>
      <c r="G1177" s="189">
        <f>ROUND(E1177*F1177,2)</f>
        <v>0</v>
      </c>
      <c r="H1177" s="189">
        <v>2.5000000000000001E-2</v>
      </c>
      <c r="I1177" s="189">
        <f>ROUND(E1177*H1177,2)</f>
        <v>0.03</v>
      </c>
      <c r="J1177" s="189">
        <v>0</v>
      </c>
      <c r="K1177" s="189">
        <f>ROUND(E1177*J1177,2)</f>
        <v>0</v>
      </c>
      <c r="L1177" s="190" t="s">
        <v>487</v>
      </c>
      <c r="M1177" s="207" t="s">
        <v>193</v>
      </c>
      <c r="N1177" s="165"/>
      <c r="O1177" s="165"/>
      <c r="P1177" s="165"/>
      <c r="Q1177" s="165"/>
      <c r="R1177" s="165"/>
      <c r="S1177" s="165"/>
      <c r="T1177" s="165"/>
      <c r="U1177" s="165"/>
      <c r="V1177" s="165"/>
      <c r="W1177" s="165"/>
      <c r="X1177" s="165"/>
      <c r="Y1177" s="165"/>
      <c r="Z1177" s="165"/>
      <c r="AA1177" s="165"/>
      <c r="AB1177" s="165"/>
      <c r="AC1177" s="165"/>
      <c r="AD1177" s="165"/>
      <c r="AE1177" s="165"/>
      <c r="AF1177" s="165"/>
      <c r="AG1177" s="165"/>
      <c r="AH1177" s="165"/>
      <c r="AI1177" s="165"/>
      <c r="AJ1177" s="165"/>
      <c r="AK1177" s="165"/>
      <c r="AL1177" s="165"/>
      <c r="AM1177" s="165"/>
      <c r="AN1177" s="165"/>
      <c r="AO1177" s="165"/>
      <c r="AP1177" s="165"/>
      <c r="AQ1177" s="165"/>
      <c r="AR1177" s="165"/>
      <c r="AS1177" s="165"/>
      <c r="AT1177" s="165"/>
      <c r="AU1177" s="165"/>
      <c r="AV1177" s="165"/>
      <c r="AW1177" s="165"/>
      <c r="AX1177" s="165"/>
      <c r="AY1177" s="165"/>
      <c r="AZ1177" s="165"/>
      <c r="BA1177" s="165"/>
      <c r="BB1177" s="165"/>
      <c r="BC1177" s="165"/>
      <c r="BD1177" s="165"/>
      <c r="BE1177" s="165"/>
      <c r="BF1177" s="165"/>
      <c r="BG1177" s="165"/>
      <c r="BH1177" s="165"/>
    </row>
    <row r="1178" spans="1:60" outlineLevel="1" x14ac:dyDescent="0.2">
      <c r="A1178" s="204"/>
      <c r="B1178" s="177"/>
      <c r="C1178" s="300"/>
      <c r="D1178" s="301"/>
      <c r="E1178" s="302"/>
      <c r="F1178" s="303"/>
      <c r="G1178" s="304"/>
      <c r="H1178" s="189"/>
      <c r="I1178" s="189"/>
      <c r="J1178" s="189"/>
      <c r="K1178" s="189"/>
      <c r="L1178" s="190"/>
      <c r="M1178" s="207"/>
      <c r="N1178" s="165"/>
      <c r="O1178" s="165"/>
      <c r="P1178" s="165"/>
      <c r="Q1178" s="165"/>
      <c r="R1178" s="165"/>
      <c r="S1178" s="165"/>
      <c r="T1178" s="165"/>
      <c r="U1178" s="165"/>
      <c r="V1178" s="165"/>
      <c r="W1178" s="165"/>
      <c r="X1178" s="165"/>
      <c r="Y1178" s="165"/>
      <c r="Z1178" s="165"/>
      <c r="AA1178" s="165"/>
      <c r="AB1178" s="165"/>
      <c r="AC1178" s="165">
        <v>0</v>
      </c>
      <c r="AD1178" s="165"/>
      <c r="AE1178" s="165"/>
      <c r="AF1178" s="165"/>
      <c r="AG1178" s="165"/>
      <c r="AH1178" s="165"/>
      <c r="AI1178" s="165"/>
      <c r="AJ1178" s="165"/>
      <c r="AK1178" s="165"/>
      <c r="AL1178" s="165"/>
      <c r="AM1178" s="165"/>
      <c r="AN1178" s="165"/>
      <c r="AO1178" s="165"/>
      <c r="AP1178" s="165"/>
      <c r="AQ1178" s="165"/>
      <c r="AR1178" s="165"/>
      <c r="AS1178" s="165"/>
      <c r="AT1178" s="165"/>
      <c r="AU1178" s="165"/>
      <c r="AV1178" s="165"/>
      <c r="AW1178" s="165"/>
      <c r="AX1178" s="165"/>
      <c r="AY1178" s="165"/>
      <c r="AZ1178" s="165"/>
      <c r="BA1178" s="165"/>
      <c r="BB1178" s="165"/>
      <c r="BC1178" s="165"/>
      <c r="BD1178" s="165"/>
      <c r="BE1178" s="165"/>
      <c r="BF1178" s="165"/>
      <c r="BG1178" s="165"/>
      <c r="BH1178" s="165"/>
    </row>
    <row r="1179" spans="1:60" outlineLevel="1" x14ac:dyDescent="0.2">
      <c r="A1179" s="204"/>
      <c r="B1179" s="305" t="s">
        <v>640</v>
      </c>
      <c r="C1179" s="306"/>
      <c r="D1179" s="307"/>
      <c r="E1179" s="308"/>
      <c r="F1179" s="309"/>
      <c r="G1179" s="310"/>
      <c r="H1179" s="189"/>
      <c r="I1179" s="189"/>
      <c r="J1179" s="189"/>
      <c r="K1179" s="189"/>
      <c r="L1179" s="190"/>
      <c r="M1179" s="207"/>
      <c r="N1179" s="165"/>
      <c r="O1179" s="165"/>
      <c r="P1179" s="165"/>
      <c r="Q1179" s="165"/>
      <c r="R1179" s="165"/>
      <c r="S1179" s="165"/>
      <c r="T1179" s="165"/>
      <c r="U1179" s="165"/>
      <c r="V1179" s="165"/>
      <c r="W1179" s="165"/>
      <c r="X1179" s="165"/>
      <c r="Y1179" s="165"/>
      <c r="Z1179" s="165"/>
      <c r="AA1179" s="165"/>
      <c r="AB1179" s="165"/>
      <c r="AC1179" s="165">
        <v>1</v>
      </c>
      <c r="AD1179" s="165"/>
      <c r="AE1179" s="165"/>
      <c r="AF1179" s="165"/>
      <c r="AG1179" s="165"/>
      <c r="AH1179" s="165"/>
      <c r="AI1179" s="165"/>
      <c r="AJ1179" s="165"/>
      <c r="AK1179" s="165"/>
      <c r="AL1179" s="165"/>
      <c r="AM1179" s="165"/>
      <c r="AN1179" s="165"/>
      <c r="AO1179" s="165"/>
      <c r="AP1179" s="165"/>
      <c r="AQ1179" s="165"/>
      <c r="AR1179" s="165"/>
      <c r="AS1179" s="165"/>
      <c r="AT1179" s="165"/>
      <c r="AU1179" s="165"/>
      <c r="AV1179" s="165"/>
      <c r="AW1179" s="165"/>
      <c r="AX1179" s="165"/>
      <c r="AY1179" s="165"/>
      <c r="AZ1179" s="165"/>
      <c r="BA1179" s="165"/>
      <c r="BB1179" s="165"/>
      <c r="BC1179" s="165"/>
      <c r="BD1179" s="165"/>
      <c r="BE1179" s="165"/>
      <c r="BF1179" s="165"/>
      <c r="BG1179" s="165"/>
      <c r="BH1179" s="165"/>
    </row>
    <row r="1180" spans="1:60" outlineLevel="1" x14ac:dyDescent="0.2">
      <c r="A1180" s="204"/>
      <c r="B1180" s="305" t="s">
        <v>1543</v>
      </c>
      <c r="C1180" s="306"/>
      <c r="D1180" s="307"/>
      <c r="E1180" s="308"/>
      <c r="F1180" s="309"/>
      <c r="G1180" s="310"/>
      <c r="H1180" s="189"/>
      <c r="I1180" s="189"/>
      <c r="J1180" s="189"/>
      <c r="K1180" s="189"/>
      <c r="L1180" s="190"/>
      <c r="M1180" s="207"/>
      <c r="N1180" s="165"/>
      <c r="O1180" s="165"/>
      <c r="P1180" s="165"/>
      <c r="Q1180" s="165"/>
      <c r="R1180" s="165"/>
      <c r="S1180" s="165"/>
      <c r="T1180" s="165"/>
      <c r="U1180" s="165"/>
      <c r="V1180" s="165"/>
      <c r="W1180" s="165"/>
      <c r="X1180" s="165"/>
      <c r="Y1180" s="165"/>
      <c r="Z1180" s="165"/>
      <c r="AA1180" s="165"/>
      <c r="AB1180" s="165"/>
      <c r="AC1180" s="165"/>
      <c r="AD1180" s="165"/>
      <c r="AE1180" s="165" t="s">
        <v>194</v>
      </c>
      <c r="AF1180" s="165"/>
      <c r="AG1180" s="165"/>
      <c r="AH1180" s="165"/>
      <c r="AI1180" s="165"/>
      <c r="AJ1180" s="165"/>
      <c r="AK1180" s="165"/>
      <c r="AL1180" s="165"/>
      <c r="AM1180" s="165">
        <v>21</v>
      </c>
      <c r="AN1180" s="165"/>
      <c r="AO1180" s="165"/>
      <c r="AP1180" s="165"/>
      <c r="AQ1180" s="165"/>
      <c r="AR1180" s="165"/>
      <c r="AS1180" s="165"/>
      <c r="AT1180" s="165"/>
      <c r="AU1180" s="165"/>
      <c r="AV1180" s="165"/>
      <c r="AW1180" s="165"/>
      <c r="AX1180" s="165"/>
      <c r="AY1180" s="165"/>
      <c r="AZ1180" s="165"/>
      <c r="BA1180" s="165"/>
      <c r="BB1180" s="165"/>
      <c r="BC1180" s="165"/>
      <c r="BD1180" s="165"/>
      <c r="BE1180" s="165"/>
      <c r="BF1180" s="165"/>
      <c r="BG1180" s="165"/>
      <c r="BH1180" s="165"/>
    </row>
    <row r="1181" spans="1:60" outlineLevel="1" x14ac:dyDescent="0.2">
      <c r="A1181" s="205">
        <v>322</v>
      </c>
      <c r="B1181" s="176" t="s">
        <v>644</v>
      </c>
      <c r="C1181" s="200" t="s">
        <v>1573</v>
      </c>
      <c r="D1181" s="180" t="s">
        <v>413</v>
      </c>
      <c r="E1181" s="184">
        <v>1</v>
      </c>
      <c r="F1181" s="191"/>
      <c r="G1181" s="189">
        <f>ROUND(E1181*F1181,2)</f>
        <v>0</v>
      </c>
      <c r="H1181" s="189">
        <v>2.5000000000000001E-2</v>
      </c>
      <c r="I1181" s="189">
        <f>ROUND(E1181*H1181,2)</f>
        <v>0.03</v>
      </c>
      <c r="J1181" s="189">
        <v>0</v>
      </c>
      <c r="K1181" s="189">
        <f>ROUND(E1181*J1181,2)</f>
        <v>0</v>
      </c>
      <c r="L1181" s="190" t="s">
        <v>487</v>
      </c>
      <c r="M1181" s="207" t="s">
        <v>193</v>
      </c>
      <c r="N1181" s="165"/>
      <c r="O1181" s="165"/>
      <c r="P1181" s="165"/>
      <c r="Q1181" s="165"/>
      <c r="R1181" s="165"/>
      <c r="S1181" s="165"/>
      <c r="T1181" s="165"/>
      <c r="U1181" s="165"/>
      <c r="V1181" s="165"/>
      <c r="W1181" s="165"/>
      <c r="X1181" s="165"/>
      <c r="Y1181" s="165"/>
      <c r="Z1181" s="165"/>
      <c r="AA1181" s="165"/>
      <c r="AB1181" s="165"/>
      <c r="AC1181" s="165"/>
      <c r="AD1181" s="165"/>
      <c r="AE1181" s="165"/>
      <c r="AF1181" s="165"/>
      <c r="AG1181" s="165"/>
      <c r="AH1181" s="165"/>
      <c r="AI1181" s="165"/>
      <c r="AJ1181" s="165"/>
      <c r="AK1181" s="165"/>
      <c r="AL1181" s="165"/>
      <c r="AM1181" s="165"/>
      <c r="AN1181" s="165"/>
      <c r="AO1181" s="165"/>
      <c r="AP1181" s="165"/>
      <c r="AQ1181" s="165"/>
      <c r="AR1181" s="165"/>
      <c r="AS1181" s="165"/>
      <c r="AT1181" s="165"/>
      <c r="AU1181" s="165"/>
      <c r="AV1181" s="165"/>
      <c r="AW1181" s="165"/>
      <c r="AX1181" s="165"/>
      <c r="AY1181" s="165"/>
      <c r="AZ1181" s="165"/>
      <c r="BA1181" s="165"/>
      <c r="BB1181" s="165"/>
      <c r="BC1181" s="165"/>
      <c r="BD1181" s="165"/>
      <c r="BE1181" s="165"/>
      <c r="BF1181" s="165"/>
      <c r="BG1181" s="165"/>
      <c r="BH1181" s="165"/>
    </row>
    <row r="1182" spans="1:60" outlineLevel="1" x14ac:dyDescent="0.2">
      <c r="A1182" s="204"/>
      <c r="B1182" s="177"/>
      <c r="C1182" s="300"/>
      <c r="D1182" s="301"/>
      <c r="E1182" s="302"/>
      <c r="F1182" s="303"/>
      <c r="G1182" s="304"/>
      <c r="H1182" s="189"/>
      <c r="I1182" s="189"/>
      <c r="J1182" s="189"/>
      <c r="K1182" s="189"/>
      <c r="L1182" s="190"/>
      <c r="M1182" s="207"/>
      <c r="N1182" s="165"/>
      <c r="O1182" s="165"/>
      <c r="P1182" s="165"/>
      <c r="Q1182" s="165"/>
      <c r="R1182" s="165"/>
      <c r="S1182" s="165"/>
      <c r="T1182" s="165"/>
      <c r="U1182" s="165"/>
      <c r="V1182" s="165"/>
      <c r="W1182" s="165"/>
      <c r="X1182" s="165"/>
      <c r="Y1182" s="165"/>
      <c r="Z1182" s="165"/>
      <c r="AA1182" s="165"/>
      <c r="AB1182" s="165"/>
      <c r="AC1182" s="165">
        <v>0</v>
      </c>
      <c r="AD1182" s="165"/>
      <c r="AE1182" s="165"/>
      <c r="AF1182" s="165"/>
      <c r="AG1182" s="165"/>
      <c r="AH1182" s="165"/>
      <c r="AI1182" s="165"/>
      <c r="AJ1182" s="165"/>
      <c r="AK1182" s="165"/>
      <c r="AL1182" s="165"/>
      <c r="AM1182" s="165"/>
      <c r="AN1182" s="165"/>
      <c r="AO1182" s="165"/>
      <c r="AP1182" s="165"/>
      <c r="AQ1182" s="165"/>
      <c r="AR1182" s="165"/>
      <c r="AS1182" s="165"/>
      <c r="AT1182" s="165"/>
      <c r="AU1182" s="165"/>
      <c r="AV1182" s="165"/>
      <c r="AW1182" s="165"/>
      <c r="AX1182" s="165"/>
      <c r="AY1182" s="165"/>
      <c r="AZ1182" s="165"/>
      <c r="BA1182" s="165"/>
      <c r="BB1182" s="165"/>
      <c r="BC1182" s="165"/>
      <c r="BD1182" s="165"/>
      <c r="BE1182" s="165"/>
      <c r="BF1182" s="165"/>
      <c r="BG1182" s="165"/>
      <c r="BH1182" s="165"/>
    </row>
    <row r="1183" spans="1:60" outlineLevel="1" x14ac:dyDescent="0.2">
      <c r="A1183" s="204"/>
      <c r="B1183" s="305" t="s">
        <v>640</v>
      </c>
      <c r="C1183" s="306"/>
      <c r="D1183" s="307"/>
      <c r="E1183" s="308"/>
      <c r="F1183" s="309"/>
      <c r="G1183" s="310"/>
      <c r="H1183" s="189"/>
      <c r="I1183" s="189"/>
      <c r="J1183" s="189"/>
      <c r="K1183" s="189"/>
      <c r="L1183" s="190"/>
      <c r="M1183" s="207"/>
      <c r="N1183" s="165"/>
      <c r="O1183" s="165"/>
      <c r="P1183" s="165"/>
      <c r="Q1183" s="165"/>
      <c r="R1183" s="165"/>
      <c r="S1183" s="165"/>
      <c r="T1183" s="165"/>
      <c r="U1183" s="165"/>
      <c r="V1183" s="165"/>
      <c r="W1183" s="165"/>
      <c r="X1183" s="165"/>
      <c r="Y1183" s="165"/>
      <c r="Z1183" s="165"/>
      <c r="AA1183" s="165"/>
      <c r="AB1183" s="165"/>
      <c r="AC1183" s="165">
        <v>1</v>
      </c>
      <c r="AD1183" s="165"/>
      <c r="AE1183" s="165"/>
      <c r="AF1183" s="165"/>
      <c r="AG1183" s="165"/>
      <c r="AH1183" s="165"/>
      <c r="AI1183" s="165"/>
      <c r="AJ1183" s="165"/>
      <c r="AK1183" s="165"/>
      <c r="AL1183" s="165"/>
      <c r="AM1183" s="165"/>
      <c r="AN1183" s="165"/>
      <c r="AO1183" s="165"/>
      <c r="AP1183" s="165"/>
      <c r="AQ1183" s="165"/>
      <c r="AR1183" s="165"/>
      <c r="AS1183" s="165"/>
      <c r="AT1183" s="165"/>
      <c r="AU1183" s="165"/>
      <c r="AV1183" s="165"/>
      <c r="AW1183" s="165"/>
      <c r="AX1183" s="165"/>
      <c r="AY1183" s="165"/>
      <c r="AZ1183" s="165"/>
      <c r="BA1183" s="165"/>
      <c r="BB1183" s="165"/>
      <c r="BC1183" s="165"/>
      <c r="BD1183" s="165"/>
      <c r="BE1183" s="165"/>
      <c r="BF1183" s="165"/>
      <c r="BG1183" s="165"/>
      <c r="BH1183" s="165"/>
    </row>
    <row r="1184" spans="1:60" outlineLevel="1" x14ac:dyDescent="0.2">
      <c r="A1184" s="204"/>
      <c r="B1184" s="305" t="s">
        <v>641</v>
      </c>
      <c r="C1184" s="306"/>
      <c r="D1184" s="307"/>
      <c r="E1184" s="308"/>
      <c r="F1184" s="309"/>
      <c r="G1184" s="310"/>
      <c r="H1184" s="189"/>
      <c r="I1184" s="189"/>
      <c r="J1184" s="189"/>
      <c r="K1184" s="189"/>
      <c r="L1184" s="190"/>
      <c r="M1184" s="207"/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5"/>
      <c r="Y1184" s="165"/>
      <c r="Z1184" s="165"/>
      <c r="AA1184" s="165"/>
      <c r="AB1184" s="165"/>
      <c r="AC1184" s="165"/>
      <c r="AD1184" s="165"/>
      <c r="AE1184" s="165" t="s">
        <v>194</v>
      </c>
      <c r="AF1184" s="165"/>
      <c r="AG1184" s="165"/>
      <c r="AH1184" s="165"/>
      <c r="AI1184" s="165"/>
      <c r="AJ1184" s="165"/>
      <c r="AK1184" s="165"/>
      <c r="AL1184" s="165"/>
      <c r="AM1184" s="165">
        <v>21</v>
      </c>
      <c r="AN1184" s="165"/>
      <c r="AO1184" s="165"/>
      <c r="AP1184" s="165"/>
      <c r="AQ1184" s="165"/>
      <c r="AR1184" s="165"/>
      <c r="AS1184" s="165"/>
      <c r="AT1184" s="165"/>
      <c r="AU1184" s="165"/>
      <c r="AV1184" s="165"/>
      <c r="AW1184" s="165"/>
      <c r="AX1184" s="165"/>
      <c r="AY1184" s="165"/>
      <c r="AZ1184" s="165"/>
      <c r="BA1184" s="165"/>
      <c r="BB1184" s="165"/>
      <c r="BC1184" s="165"/>
      <c r="BD1184" s="165"/>
      <c r="BE1184" s="165"/>
      <c r="BF1184" s="165"/>
      <c r="BG1184" s="165"/>
      <c r="BH1184" s="165"/>
    </row>
    <row r="1185" spans="1:60" outlineLevel="1" x14ac:dyDescent="0.2">
      <c r="A1185" s="205">
        <v>323</v>
      </c>
      <c r="B1185" s="176" t="s">
        <v>645</v>
      </c>
      <c r="C1185" s="200" t="s">
        <v>1574</v>
      </c>
      <c r="D1185" s="180" t="s">
        <v>413</v>
      </c>
      <c r="E1185" s="184">
        <v>1</v>
      </c>
      <c r="F1185" s="191"/>
      <c r="G1185" s="189">
        <f>ROUND(E1185*F1185,2)</f>
        <v>0</v>
      </c>
      <c r="H1185" s="189">
        <v>2.5000000000000001E-2</v>
      </c>
      <c r="I1185" s="189">
        <f>ROUND(E1185*H1185,2)</f>
        <v>0.03</v>
      </c>
      <c r="J1185" s="189">
        <v>0</v>
      </c>
      <c r="K1185" s="189">
        <f>ROUND(E1185*J1185,2)</f>
        <v>0</v>
      </c>
      <c r="L1185" s="190" t="s">
        <v>487</v>
      </c>
      <c r="M1185" s="207" t="s">
        <v>193</v>
      </c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5"/>
      <c r="Y1185" s="165"/>
      <c r="Z1185" s="165"/>
      <c r="AA1185" s="165"/>
      <c r="AB1185" s="165"/>
      <c r="AC1185" s="165"/>
      <c r="AD1185" s="165"/>
      <c r="AE1185" s="165"/>
      <c r="AF1185" s="165"/>
      <c r="AG1185" s="165"/>
      <c r="AH1185" s="165"/>
      <c r="AI1185" s="165"/>
      <c r="AJ1185" s="165"/>
      <c r="AK1185" s="165"/>
      <c r="AL1185" s="165"/>
      <c r="AM1185" s="165"/>
      <c r="AN1185" s="165"/>
      <c r="AO1185" s="165"/>
      <c r="AP1185" s="165"/>
      <c r="AQ1185" s="165"/>
      <c r="AR1185" s="165"/>
      <c r="AS1185" s="165"/>
      <c r="AT1185" s="165"/>
      <c r="AU1185" s="165"/>
      <c r="AV1185" s="165"/>
      <c r="AW1185" s="165"/>
      <c r="AX1185" s="165"/>
      <c r="AY1185" s="165"/>
      <c r="AZ1185" s="165"/>
      <c r="BA1185" s="165"/>
      <c r="BB1185" s="165"/>
      <c r="BC1185" s="165"/>
      <c r="BD1185" s="165"/>
      <c r="BE1185" s="165"/>
      <c r="BF1185" s="165"/>
      <c r="BG1185" s="165"/>
      <c r="BH1185" s="165"/>
    </row>
    <row r="1186" spans="1:60" outlineLevel="1" x14ac:dyDescent="0.2">
      <c r="A1186" s="204"/>
      <c r="B1186" s="177"/>
      <c r="C1186" s="300"/>
      <c r="D1186" s="301"/>
      <c r="E1186" s="302"/>
      <c r="F1186" s="303"/>
      <c r="G1186" s="304"/>
      <c r="H1186" s="189"/>
      <c r="I1186" s="189"/>
      <c r="J1186" s="189"/>
      <c r="K1186" s="189"/>
      <c r="L1186" s="190"/>
      <c r="M1186" s="207"/>
      <c r="N1186" s="165"/>
      <c r="O1186" s="165"/>
      <c r="P1186" s="165"/>
      <c r="Q1186" s="165"/>
      <c r="R1186" s="165"/>
      <c r="S1186" s="165"/>
      <c r="T1186" s="165"/>
      <c r="U1186" s="165"/>
      <c r="V1186" s="165"/>
      <c r="W1186" s="165"/>
      <c r="X1186" s="165"/>
      <c r="Y1186" s="165"/>
      <c r="Z1186" s="165"/>
      <c r="AA1186" s="165"/>
      <c r="AB1186" s="165"/>
      <c r="AC1186" s="165">
        <v>0</v>
      </c>
      <c r="AD1186" s="165"/>
      <c r="AE1186" s="165"/>
      <c r="AF1186" s="165"/>
      <c r="AG1186" s="165"/>
      <c r="AH1186" s="165"/>
      <c r="AI1186" s="165"/>
      <c r="AJ1186" s="165"/>
      <c r="AK1186" s="165"/>
      <c r="AL1186" s="165"/>
      <c r="AM1186" s="165"/>
      <c r="AN1186" s="165"/>
      <c r="AO1186" s="165"/>
      <c r="AP1186" s="165"/>
      <c r="AQ1186" s="165"/>
      <c r="AR1186" s="165"/>
      <c r="AS1186" s="165"/>
      <c r="AT1186" s="165"/>
      <c r="AU1186" s="165"/>
      <c r="AV1186" s="165"/>
      <c r="AW1186" s="165"/>
      <c r="AX1186" s="165"/>
      <c r="AY1186" s="165"/>
      <c r="AZ1186" s="165"/>
      <c r="BA1186" s="165"/>
      <c r="BB1186" s="165"/>
      <c r="BC1186" s="165"/>
      <c r="BD1186" s="165"/>
      <c r="BE1186" s="165"/>
      <c r="BF1186" s="165"/>
      <c r="BG1186" s="165"/>
      <c r="BH1186" s="165"/>
    </row>
    <row r="1187" spans="1:60" outlineLevel="1" x14ac:dyDescent="0.2">
      <c r="A1187" s="204"/>
      <c r="B1187" s="305" t="s">
        <v>640</v>
      </c>
      <c r="C1187" s="306"/>
      <c r="D1187" s="307"/>
      <c r="E1187" s="308"/>
      <c r="F1187" s="309"/>
      <c r="G1187" s="310"/>
      <c r="H1187" s="189"/>
      <c r="I1187" s="189"/>
      <c r="J1187" s="189"/>
      <c r="K1187" s="189"/>
      <c r="L1187" s="190"/>
      <c r="M1187" s="207"/>
      <c r="N1187" s="165"/>
      <c r="O1187" s="165"/>
      <c r="P1187" s="165"/>
      <c r="Q1187" s="165"/>
      <c r="R1187" s="165"/>
      <c r="S1187" s="165"/>
      <c r="T1187" s="165"/>
      <c r="U1187" s="165"/>
      <c r="V1187" s="165"/>
      <c r="W1187" s="165"/>
      <c r="X1187" s="165"/>
      <c r="Y1187" s="165"/>
      <c r="Z1187" s="165"/>
      <c r="AA1187" s="165"/>
      <c r="AB1187" s="165"/>
      <c r="AC1187" s="165">
        <v>1</v>
      </c>
      <c r="AD1187" s="165"/>
      <c r="AE1187" s="165"/>
      <c r="AF1187" s="165"/>
      <c r="AG1187" s="165"/>
      <c r="AH1187" s="165"/>
      <c r="AI1187" s="165"/>
      <c r="AJ1187" s="165"/>
      <c r="AK1187" s="165"/>
      <c r="AL1187" s="165"/>
      <c r="AM1187" s="165"/>
      <c r="AN1187" s="165"/>
      <c r="AO1187" s="165"/>
      <c r="AP1187" s="165"/>
      <c r="AQ1187" s="165"/>
      <c r="AR1187" s="165"/>
      <c r="AS1187" s="165"/>
      <c r="AT1187" s="165"/>
      <c r="AU1187" s="165"/>
      <c r="AV1187" s="165"/>
      <c r="AW1187" s="165"/>
      <c r="AX1187" s="165"/>
      <c r="AY1187" s="165"/>
      <c r="AZ1187" s="165"/>
      <c r="BA1187" s="165"/>
      <c r="BB1187" s="165"/>
      <c r="BC1187" s="165"/>
      <c r="BD1187" s="165"/>
      <c r="BE1187" s="165"/>
      <c r="BF1187" s="165"/>
      <c r="BG1187" s="165"/>
      <c r="BH1187" s="165"/>
    </row>
    <row r="1188" spans="1:60" outlineLevel="1" x14ac:dyDescent="0.2">
      <c r="A1188" s="204"/>
      <c r="B1188" s="305" t="s">
        <v>641</v>
      </c>
      <c r="C1188" s="306"/>
      <c r="D1188" s="307"/>
      <c r="E1188" s="308"/>
      <c r="F1188" s="309"/>
      <c r="G1188" s="310"/>
      <c r="H1188" s="189"/>
      <c r="I1188" s="189"/>
      <c r="J1188" s="189"/>
      <c r="K1188" s="189"/>
      <c r="L1188" s="190"/>
      <c r="M1188" s="207"/>
      <c r="N1188" s="165"/>
      <c r="O1188" s="165"/>
      <c r="P1188" s="165"/>
      <c r="Q1188" s="165"/>
      <c r="R1188" s="165"/>
      <c r="S1188" s="165"/>
      <c r="T1188" s="165"/>
      <c r="U1188" s="165"/>
      <c r="V1188" s="165"/>
      <c r="W1188" s="165"/>
      <c r="X1188" s="165"/>
      <c r="Y1188" s="165"/>
      <c r="Z1188" s="165"/>
      <c r="AA1188" s="165"/>
      <c r="AB1188" s="165"/>
      <c r="AC1188" s="165"/>
      <c r="AD1188" s="165"/>
      <c r="AE1188" s="165" t="s">
        <v>194</v>
      </c>
      <c r="AF1188" s="165"/>
      <c r="AG1188" s="165"/>
      <c r="AH1188" s="165"/>
      <c r="AI1188" s="165"/>
      <c r="AJ1188" s="165"/>
      <c r="AK1188" s="165"/>
      <c r="AL1188" s="165"/>
      <c r="AM1188" s="165">
        <v>21</v>
      </c>
      <c r="AN1188" s="165"/>
      <c r="AO1188" s="165"/>
      <c r="AP1188" s="165"/>
      <c r="AQ1188" s="165"/>
      <c r="AR1188" s="165"/>
      <c r="AS1188" s="165"/>
      <c r="AT1188" s="165"/>
      <c r="AU1188" s="165"/>
      <c r="AV1188" s="165"/>
      <c r="AW1188" s="165"/>
      <c r="AX1188" s="165"/>
      <c r="AY1188" s="165"/>
      <c r="AZ1188" s="165"/>
      <c r="BA1188" s="165"/>
      <c r="BB1188" s="165"/>
      <c r="BC1188" s="165"/>
      <c r="BD1188" s="165"/>
      <c r="BE1188" s="165"/>
      <c r="BF1188" s="165"/>
      <c r="BG1188" s="165"/>
      <c r="BH1188" s="165"/>
    </row>
    <row r="1189" spans="1:60" outlineLevel="1" x14ac:dyDescent="0.2">
      <c r="A1189" s="205">
        <v>324</v>
      </c>
      <c r="B1189" s="176" t="s">
        <v>646</v>
      </c>
      <c r="C1189" s="200" t="s">
        <v>1575</v>
      </c>
      <c r="D1189" s="180" t="s">
        <v>413</v>
      </c>
      <c r="E1189" s="184">
        <v>1</v>
      </c>
      <c r="F1189" s="191"/>
      <c r="G1189" s="189">
        <f>ROUND(E1189*F1189,2)</f>
        <v>0</v>
      </c>
      <c r="H1189" s="189">
        <v>2.5000000000000001E-2</v>
      </c>
      <c r="I1189" s="189">
        <f>ROUND(E1189*H1189,2)</f>
        <v>0.03</v>
      </c>
      <c r="J1189" s="189">
        <v>0</v>
      </c>
      <c r="K1189" s="189">
        <f>ROUND(E1189*J1189,2)</f>
        <v>0</v>
      </c>
      <c r="L1189" s="190" t="s">
        <v>487</v>
      </c>
      <c r="M1189" s="207" t="s">
        <v>193</v>
      </c>
      <c r="N1189" s="165"/>
      <c r="O1189" s="165"/>
      <c r="P1189" s="165"/>
      <c r="Q1189" s="165"/>
      <c r="R1189" s="165"/>
      <c r="S1189" s="165"/>
      <c r="T1189" s="165"/>
      <c r="U1189" s="165"/>
      <c r="V1189" s="165"/>
      <c r="W1189" s="165"/>
      <c r="X1189" s="165"/>
      <c r="Y1189" s="165"/>
      <c r="Z1189" s="165"/>
      <c r="AA1189" s="165"/>
      <c r="AB1189" s="165"/>
      <c r="AC1189" s="165"/>
      <c r="AD1189" s="165"/>
      <c r="AE1189" s="165"/>
      <c r="AF1189" s="165"/>
      <c r="AG1189" s="165"/>
      <c r="AH1189" s="165"/>
      <c r="AI1189" s="165"/>
      <c r="AJ1189" s="165"/>
      <c r="AK1189" s="165"/>
      <c r="AL1189" s="165"/>
      <c r="AM1189" s="165"/>
      <c r="AN1189" s="165"/>
      <c r="AO1189" s="165"/>
      <c r="AP1189" s="165"/>
      <c r="AQ1189" s="165"/>
      <c r="AR1189" s="165"/>
      <c r="AS1189" s="165"/>
      <c r="AT1189" s="165"/>
      <c r="AU1189" s="165"/>
      <c r="AV1189" s="165"/>
      <c r="AW1189" s="165"/>
      <c r="AX1189" s="165"/>
      <c r="AY1189" s="165"/>
      <c r="AZ1189" s="165"/>
      <c r="BA1189" s="165"/>
      <c r="BB1189" s="165"/>
      <c r="BC1189" s="165"/>
      <c r="BD1189" s="165"/>
      <c r="BE1189" s="165"/>
      <c r="BF1189" s="165"/>
      <c r="BG1189" s="165"/>
      <c r="BH1189" s="165"/>
    </row>
    <row r="1190" spans="1:60" outlineLevel="1" x14ac:dyDescent="0.2">
      <c r="A1190" s="204"/>
      <c r="B1190" s="177"/>
      <c r="C1190" s="300"/>
      <c r="D1190" s="301"/>
      <c r="E1190" s="302"/>
      <c r="F1190" s="303"/>
      <c r="G1190" s="304"/>
      <c r="H1190" s="189"/>
      <c r="I1190" s="189"/>
      <c r="J1190" s="189"/>
      <c r="K1190" s="189"/>
      <c r="L1190" s="190"/>
      <c r="M1190" s="207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5"/>
      <c r="Y1190" s="165"/>
      <c r="Z1190" s="165"/>
      <c r="AA1190" s="165"/>
      <c r="AB1190" s="165"/>
      <c r="AC1190" s="165">
        <v>0</v>
      </c>
      <c r="AD1190" s="165"/>
      <c r="AE1190" s="165"/>
      <c r="AF1190" s="165"/>
      <c r="AG1190" s="165"/>
      <c r="AH1190" s="165"/>
      <c r="AI1190" s="165"/>
      <c r="AJ1190" s="165"/>
      <c r="AK1190" s="165"/>
      <c r="AL1190" s="165"/>
      <c r="AM1190" s="165"/>
      <c r="AN1190" s="165"/>
      <c r="AO1190" s="165"/>
      <c r="AP1190" s="165"/>
      <c r="AQ1190" s="165"/>
      <c r="AR1190" s="165"/>
      <c r="AS1190" s="165"/>
      <c r="AT1190" s="165"/>
      <c r="AU1190" s="165"/>
      <c r="AV1190" s="165"/>
      <c r="AW1190" s="165"/>
      <c r="AX1190" s="165"/>
      <c r="AY1190" s="165"/>
      <c r="AZ1190" s="165"/>
      <c r="BA1190" s="165"/>
      <c r="BB1190" s="165"/>
      <c r="BC1190" s="165"/>
      <c r="BD1190" s="165"/>
      <c r="BE1190" s="165"/>
      <c r="BF1190" s="165"/>
      <c r="BG1190" s="165"/>
      <c r="BH1190" s="165"/>
    </row>
    <row r="1191" spans="1:60" outlineLevel="1" x14ac:dyDescent="0.2">
      <c r="A1191" s="204"/>
      <c r="B1191" s="305" t="s">
        <v>640</v>
      </c>
      <c r="C1191" s="306"/>
      <c r="D1191" s="307"/>
      <c r="E1191" s="308"/>
      <c r="F1191" s="309"/>
      <c r="G1191" s="310"/>
      <c r="H1191" s="189"/>
      <c r="I1191" s="189"/>
      <c r="J1191" s="189"/>
      <c r="K1191" s="189"/>
      <c r="L1191" s="190"/>
      <c r="M1191" s="207"/>
      <c r="N1191" s="165"/>
      <c r="O1191" s="165"/>
      <c r="P1191" s="165"/>
      <c r="Q1191" s="165"/>
      <c r="R1191" s="165"/>
      <c r="S1191" s="165"/>
      <c r="T1191" s="165"/>
      <c r="U1191" s="165"/>
      <c r="V1191" s="165"/>
      <c r="W1191" s="165"/>
      <c r="X1191" s="165"/>
      <c r="Y1191" s="165"/>
      <c r="Z1191" s="165"/>
      <c r="AA1191" s="165"/>
      <c r="AB1191" s="165"/>
      <c r="AC1191" s="165">
        <v>1</v>
      </c>
      <c r="AD1191" s="165"/>
      <c r="AE1191" s="165"/>
      <c r="AF1191" s="165"/>
      <c r="AG1191" s="165"/>
      <c r="AH1191" s="165"/>
      <c r="AI1191" s="165"/>
      <c r="AJ1191" s="165"/>
      <c r="AK1191" s="165"/>
      <c r="AL1191" s="165"/>
      <c r="AM1191" s="165"/>
      <c r="AN1191" s="165"/>
      <c r="AO1191" s="165"/>
      <c r="AP1191" s="165"/>
      <c r="AQ1191" s="165"/>
      <c r="AR1191" s="165"/>
      <c r="AS1191" s="165"/>
      <c r="AT1191" s="165"/>
      <c r="AU1191" s="165"/>
      <c r="AV1191" s="165"/>
      <c r="AW1191" s="165"/>
      <c r="AX1191" s="165"/>
      <c r="AY1191" s="165"/>
      <c r="AZ1191" s="165"/>
      <c r="BA1191" s="165"/>
      <c r="BB1191" s="165"/>
      <c r="BC1191" s="165"/>
      <c r="BD1191" s="165"/>
      <c r="BE1191" s="165"/>
      <c r="BF1191" s="165"/>
      <c r="BG1191" s="165"/>
      <c r="BH1191" s="165"/>
    </row>
    <row r="1192" spans="1:60" outlineLevel="1" x14ac:dyDescent="0.2">
      <c r="A1192" s="204"/>
      <c r="B1192" s="305" t="s">
        <v>1543</v>
      </c>
      <c r="C1192" s="306"/>
      <c r="D1192" s="307"/>
      <c r="E1192" s="308"/>
      <c r="F1192" s="309"/>
      <c r="G1192" s="310"/>
      <c r="H1192" s="189"/>
      <c r="I1192" s="189"/>
      <c r="J1192" s="189"/>
      <c r="K1192" s="189"/>
      <c r="L1192" s="190"/>
      <c r="M1192" s="207"/>
      <c r="N1192" s="165"/>
      <c r="O1192" s="165"/>
      <c r="P1192" s="165"/>
      <c r="Q1192" s="165"/>
      <c r="R1192" s="165"/>
      <c r="S1192" s="165"/>
      <c r="T1192" s="165"/>
      <c r="U1192" s="165"/>
      <c r="V1192" s="165"/>
      <c r="W1192" s="165"/>
      <c r="X1192" s="165"/>
      <c r="Y1192" s="165"/>
      <c r="Z1192" s="165"/>
      <c r="AA1192" s="165"/>
      <c r="AB1192" s="165"/>
      <c r="AC1192" s="165"/>
      <c r="AD1192" s="165"/>
      <c r="AE1192" s="165" t="s">
        <v>194</v>
      </c>
      <c r="AF1192" s="165"/>
      <c r="AG1192" s="165"/>
      <c r="AH1192" s="165"/>
      <c r="AI1192" s="165"/>
      <c r="AJ1192" s="165"/>
      <c r="AK1192" s="165"/>
      <c r="AL1192" s="165"/>
      <c r="AM1192" s="165">
        <v>21</v>
      </c>
      <c r="AN1192" s="165"/>
      <c r="AO1192" s="165"/>
      <c r="AP1192" s="165"/>
      <c r="AQ1192" s="165"/>
      <c r="AR1192" s="165"/>
      <c r="AS1192" s="165"/>
      <c r="AT1192" s="165"/>
      <c r="AU1192" s="165"/>
      <c r="AV1192" s="165"/>
      <c r="AW1192" s="165"/>
      <c r="AX1192" s="165"/>
      <c r="AY1192" s="165"/>
      <c r="AZ1192" s="165"/>
      <c r="BA1192" s="165"/>
      <c r="BB1192" s="165"/>
      <c r="BC1192" s="165"/>
      <c r="BD1192" s="165"/>
      <c r="BE1192" s="165"/>
      <c r="BF1192" s="165"/>
      <c r="BG1192" s="165"/>
      <c r="BH1192" s="165"/>
    </row>
    <row r="1193" spans="1:60" outlineLevel="1" x14ac:dyDescent="0.2">
      <c r="A1193" s="205">
        <v>325</v>
      </c>
      <c r="B1193" s="176" t="s">
        <v>645</v>
      </c>
      <c r="C1193" s="200" t="s">
        <v>1576</v>
      </c>
      <c r="D1193" s="180" t="s">
        <v>413</v>
      </c>
      <c r="E1193" s="184">
        <v>3</v>
      </c>
      <c r="F1193" s="191"/>
      <c r="G1193" s="189">
        <f>ROUND(E1193*F1193,2)</f>
        <v>0</v>
      </c>
      <c r="H1193" s="189">
        <v>2.5000000000000001E-2</v>
      </c>
      <c r="I1193" s="189">
        <f>ROUND(E1193*H1193,2)</f>
        <v>0.08</v>
      </c>
      <c r="J1193" s="189">
        <v>0</v>
      </c>
      <c r="K1193" s="189">
        <f>ROUND(E1193*J1193,2)</f>
        <v>0</v>
      </c>
      <c r="L1193" s="190" t="s">
        <v>487</v>
      </c>
      <c r="M1193" s="207" t="s">
        <v>193</v>
      </c>
      <c r="N1193" s="165"/>
      <c r="O1193" s="165"/>
      <c r="P1193" s="165"/>
      <c r="Q1193" s="165"/>
      <c r="R1193" s="165"/>
      <c r="S1193" s="165"/>
      <c r="T1193" s="165"/>
      <c r="U1193" s="165"/>
      <c r="V1193" s="165"/>
      <c r="W1193" s="165"/>
      <c r="X1193" s="165"/>
      <c r="Y1193" s="165"/>
      <c r="Z1193" s="165"/>
      <c r="AA1193" s="165"/>
      <c r="AB1193" s="165"/>
      <c r="AC1193" s="165"/>
      <c r="AD1193" s="165"/>
      <c r="AE1193" s="165"/>
      <c r="AF1193" s="165"/>
      <c r="AG1193" s="165"/>
      <c r="AH1193" s="165"/>
      <c r="AI1193" s="165"/>
      <c r="AJ1193" s="165"/>
      <c r="AK1193" s="165"/>
      <c r="AL1193" s="165"/>
      <c r="AM1193" s="165"/>
      <c r="AN1193" s="165"/>
      <c r="AO1193" s="165"/>
      <c r="AP1193" s="165"/>
      <c r="AQ1193" s="165"/>
      <c r="AR1193" s="165"/>
      <c r="AS1193" s="165"/>
      <c r="AT1193" s="165"/>
      <c r="AU1193" s="165"/>
      <c r="AV1193" s="165"/>
      <c r="AW1193" s="165"/>
      <c r="AX1193" s="165"/>
      <c r="AY1193" s="165"/>
      <c r="AZ1193" s="165"/>
      <c r="BA1193" s="165"/>
      <c r="BB1193" s="165"/>
      <c r="BC1193" s="165"/>
      <c r="BD1193" s="165"/>
      <c r="BE1193" s="165"/>
      <c r="BF1193" s="165"/>
      <c r="BG1193" s="165"/>
      <c r="BH1193" s="165"/>
    </row>
    <row r="1194" spans="1:60" outlineLevel="1" x14ac:dyDescent="0.2">
      <c r="A1194" s="204"/>
      <c r="B1194" s="177"/>
      <c r="C1194" s="300"/>
      <c r="D1194" s="301"/>
      <c r="E1194" s="302"/>
      <c r="F1194" s="303"/>
      <c r="G1194" s="304"/>
      <c r="H1194" s="189"/>
      <c r="I1194" s="189"/>
      <c r="J1194" s="189"/>
      <c r="K1194" s="189"/>
      <c r="L1194" s="190"/>
      <c r="M1194" s="207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5"/>
      <c r="Y1194" s="165"/>
      <c r="Z1194" s="165"/>
      <c r="AA1194" s="165"/>
      <c r="AB1194" s="165"/>
      <c r="AC1194" s="165">
        <v>0</v>
      </c>
      <c r="AD1194" s="165"/>
      <c r="AE1194" s="165"/>
      <c r="AF1194" s="165"/>
      <c r="AG1194" s="165"/>
      <c r="AH1194" s="165"/>
      <c r="AI1194" s="165"/>
      <c r="AJ1194" s="165"/>
      <c r="AK1194" s="165"/>
      <c r="AL1194" s="165"/>
      <c r="AM1194" s="165"/>
      <c r="AN1194" s="165"/>
      <c r="AO1194" s="165"/>
      <c r="AP1194" s="165"/>
      <c r="AQ1194" s="165"/>
      <c r="AR1194" s="165"/>
      <c r="AS1194" s="165"/>
      <c r="AT1194" s="165"/>
      <c r="AU1194" s="165"/>
      <c r="AV1194" s="165"/>
      <c r="AW1194" s="165"/>
      <c r="AX1194" s="165"/>
      <c r="AY1194" s="165"/>
      <c r="AZ1194" s="165"/>
      <c r="BA1194" s="165"/>
      <c r="BB1194" s="165"/>
      <c r="BC1194" s="165"/>
      <c r="BD1194" s="165"/>
      <c r="BE1194" s="165"/>
      <c r="BF1194" s="165"/>
      <c r="BG1194" s="165"/>
      <c r="BH1194" s="165"/>
    </row>
    <row r="1195" spans="1:60" outlineLevel="1" x14ac:dyDescent="0.2">
      <c r="A1195" s="204"/>
      <c r="B1195" s="305" t="s">
        <v>640</v>
      </c>
      <c r="C1195" s="306"/>
      <c r="D1195" s="307"/>
      <c r="E1195" s="308"/>
      <c r="F1195" s="309"/>
      <c r="G1195" s="310"/>
      <c r="H1195" s="189"/>
      <c r="I1195" s="189"/>
      <c r="J1195" s="189"/>
      <c r="K1195" s="189"/>
      <c r="L1195" s="190"/>
      <c r="M1195" s="207"/>
      <c r="N1195" s="165"/>
      <c r="O1195" s="165"/>
      <c r="P1195" s="165"/>
      <c r="Q1195" s="165"/>
      <c r="R1195" s="165"/>
      <c r="S1195" s="165"/>
      <c r="T1195" s="165"/>
      <c r="U1195" s="165"/>
      <c r="V1195" s="165"/>
      <c r="W1195" s="165"/>
      <c r="X1195" s="165"/>
      <c r="Y1195" s="165"/>
      <c r="Z1195" s="165"/>
      <c r="AA1195" s="165"/>
      <c r="AB1195" s="165"/>
      <c r="AC1195" s="165">
        <v>1</v>
      </c>
      <c r="AD1195" s="165"/>
      <c r="AE1195" s="165"/>
      <c r="AF1195" s="165"/>
      <c r="AG1195" s="165"/>
      <c r="AH1195" s="165"/>
      <c r="AI1195" s="165"/>
      <c r="AJ1195" s="165"/>
      <c r="AK1195" s="165"/>
      <c r="AL1195" s="165"/>
      <c r="AM1195" s="165"/>
      <c r="AN1195" s="165"/>
      <c r="AO1195" s="165"/>
      <c r="AP1195" s="165"/>
      <c r="AQ1195" s="165"/>
      <c r="AR1195" s="165"/>
      <c r="AS1195" s="165"/>
      <c r="AT1195" s="165"/>
      <c r="AU1195" s="165"/>
      <c r="AV1195" s="165"/>
      <c r="AW1195" s="165"/>
      <c r="AX1195" s="165"/>
      <c r="AY1195" s="165"/>
      <c r="AZ1195" s="165"/>
      <c r="BA1195" s="165"/>
      <c r="BB1195" s="165"/>
      <c r="BC1195" s="165"/>
      <c r="BD1195" s="165"/>
      <c r="BE1195" s="165"/>
      <c r="BF1195" s="165"/>
      <c r="BG1195" s="165"/>
      <c r="BH1195" s="165"/>
    </row>
    <row r="1196" spans="1:60" outlineLevel="1" x14ac:dyDescent="0.2">
      <c r="A1196" s="204"/>
      <c r="B1196" s="305" t="s">
        <v>1543</v>
      </c>
      <c r="C1196" s="306"/>
      <c r="D1196" s="307"/>
      <c r="E1196" s="308"/>
      <c r="F1196" s="309"/>
      <c r="G1196" s="310"/>
      <c r="H1196" s="189"/>
      <c r="I1196" s="189"/>
      <c r="J1196" s="189"/>
      <c r="K1196" s="189"/>
      <c r="L1196" s="190"/>
      <c r="M1196" s="207"/>
      <c r="N1196" s="165"/>
      <c r="O1196" s="165"/>
      <c r="P1196" s="165"/>
      <c r="Q1196" s="165"/>
      <c r="R1196" s="165"/>
      <c r="S1196" s="165"/>
      <c r="T1196" s="165"/>
      <c r="U1196" s="165"/>
      <c r="V1196" s="165"/>
      <c r="W1196" s="165"/>
      <c r="X1196" s="165"/>
      <c r="Y1196" s="165"/>
      <c r="Z1196" s="165"/>
      <c r="AA1196" s="165"/>
      <c r="AB1196" s="165"/>
      <c r="AC1196" s="165"/>
      <c r="AD1196" s="165"/>
      <c r="AE1196" s="165" t="s">
        <v>194</v>
      </c>
      <c r="AF1196" s="165"/>
      <c r="AG1196" s="165"/>
      <c r="AH1196" s="165"/>
      <c r="AI1196" s="165"/>
      <c r="AJ1196" s="165"/>
      <c r="AK1196" s="165"/>
      <c r="AL1196" s="165"/>
      <c r="AM1196" s="165">
        <v>21</v>
      </c>
      <c r="AN1196" s="165"/>
      <c r="AO1196" s="165"/>
      <c r="AP1196" s="165"/>
      <c r="AQ1196" s="165"/>
      <c r="AR1196" s="165"/>
      <c r="AS1196" s="165"/>
      <c r="AT1196" s="165"/>
      <c r="AU1196" s="165"/>
      <c r="AV1196" s="165"/>
      <c r="AW1196" s="165"/>
      <c r="AX1196" s="165"/>
      <c r="AY1196" s="165"/>
      <c r="AZ1196" s="165"/>
      <c r="BA1196" s="165"/>
      <c r="BB1196" s="165"/>
      <c r="BC1196" s="165"/>
      <c r="BD1196" s="165"/>
      <c r="BE1196" s="165"/>
      <c r="BF1196" s="165"/>
      <c r="BG1196" s="165"/>
      <c r="BH1196" s="165"/>
    </row>
    <row r="1197" spans="1:60" outlineLevel="1" x14ac:dyDescent="0.2">
      <c r="A1197" s="205">
        <v>326</v>
      </c>
      <c r="B1197" s="176" t="s">
        <v>645</v>
      </c>
      <c r="C1197" s="200" t="s">
        <v>1577</v>
      </c>
      <c r="D1197" s="180" t="s">
        <v>413</v>
      </c>
      <c r="E1197" s="184">
        <v>1</v>
      </c>
      <c r="F1197" s="191"/>
      <c r="G1197" s="189">
        <f>ROUND(E1197*F1197,2)</f>
        <v>0</v>
      </c>
      <c r="H1197" s="189">
        <v>2.5000000000000001E-2</v>
      </c>
      <c r="I1197" s="189">
        <f>ROUND(E1197*H1197,2)</f>
        <v>0.03</v>
      </c>
      <c r="J1197" s="189">
        <v>0</v>
      </c>
      <c r="K1197" s="189">
        <f>ROUND(E1197*J1197,2)</f>
        <v>0</v>
      </c>
      <c r="L1197" s="190" t="s">
        <v>487</v>
      </c>
      <c r="M1197" s="207" t="s">
        <v>193</v>
      </c>
      <c r="N1197" s="165"/>
      <c r="O1197" s="165"/>
      <c r="P1197" s="165"/>
      <c r="Q1197" s="165"/>
      <c r="R1197" s="165"/>
      <c r="S1197" s="165"/>
      <c r="T1197" s="165"/>
      <c r="U1197" s="165"/>
      <c r="V1197" s="165"/>
      <c r="W1197" s="165"/>
      <c r="X1197" s="165"/>
      <c r="Y1197" s="165"/>
      <c r="Z1197" s="165"/>
      <c r="AA1197" s="165"/>
      <c r="AB1197" s="165"/>
      <c r="AC1197" s="165"/>
      <c r="AD1197" s="165"/>
      <c r="AE1197" s="165"/>
      <c r="AF1197" s="165"/>
      <c r="AG1197" s="165"/>
      <c r="AH1197" s="165"/>
      <c r="AI1197" s="165"/>
      <c r="AJ1197" s="165"/>
      <c r="AK1197" s="165"/>
      <c r="AL1197" s="165"/>
      <c r="AM1197" s="165"/>
      <c r="AN1197" s="165"/>
      <c r="AO1197" s="165"/>
      <c r="AP1197" s="165"/>
      <c r="AQ1197" s="165"/>
      <c r="AR1197" s="165"/>
      <c r="AS1197" s="165"/>
      <c r="AT1197" s="165"/>
      <c r="AU1197" s="165"/>
      <c r="AV1197" s="165"/>
      <c r="AW1197" s="165"/>
      <c r="AX1197" s="165"/>
      <c r="AY1197" s="165"/>
      <c r="AZ1197" s="165"/>
      <c r="BA1197" s="165"/>
      <c r="BB1197" s="165"/>
      <c r="BC1197" s="165"/>
      <c r="BD1197" s="165"/>
      <c r="BE1197" s="165"/>
      <c r="BF1197" s="165"/>
      <c r="BG1197" s="165"/>
      <c r="BH1197" s="165"/>
    </row>
    <row r="1198" spans="1:60" outlineLevel="1" x14ac:dyDescent="0.2">
      <c r="A1198" s="204"/>
      <c r="B1198" s="177"/>
      <c r="C1198" s="300"/>
      <c r="D1198" s="301"/>
      <c r="E1198" s="302"/>
      <c r="F1198" s="303"/>
      <c r="G1198" s="304"/>
      <c r="H1198" s="189"/>
      <c r="I1198" s="189"/>
      <c r="J1198" s="189"/>
      <c r="K1198" s="189"/>
      <c r="L1198" s="190"/>
      <c r="M1198" s="207"/>
      <c r="N1198" s="165"/>
      <c r="O1198" s="165"/>
      <c r="P1198" s="165"/>
      <c r="Q1198" s="165"/>
      <c r="R1198" s="165"/>
      <c r="S1198" s="165"/>
      <c r="T1198" s="165"/>
      <c r="U1198" s="165"/>
      <c r="V1198" s="165"/>
      <c r="W1198" s="165"/>
      <c r="X1198" s="165"/>
      <c r="Y1198" s="165"/>
      <c r="Z1198" s="165"/>
      <c r="AA1198" s="165"/>
      <c r="AB1198" s="165"/>
      <c r="AC1198" s="165">
        <v>0</v>
      </c>
      <c r="AD1198" s="165"/>
      <c r="AE1198" s="165"/>
      <c r="AF1198" s="165"/>
      <c r="AG1198" s="165"/>
      <c r="AH1198" s="165"/>
      <c r="AI1198" s="165"/>
      <c r="AJ1198" s="165"/>
      <c r="AK1198" s="165"/>
      <c r="AL1198" s="165"/>
      <c r="AM1198" s="165"/>
      <c r="AN1198" s="165"/>
      <c r="AO1198" s="165"/>
      <c r="AP1198" s="165"/>
      <c r="AQ1198" s="165"/>
      <c r="AR1198" s="165"/>
      <c r="AS1198" s="165"/>
      <c r="AT1198" s="165"/>
      <c r="AU1198" s="165"/>
      <c r="AV1198" s="165"/>
      <c r="AW1198" s="165"/>
      <c r="AX1198" s="165"/>
      <c r="AY1198" s="165"/>
      <c r="AZ1198" s="165"/>
      <c r="BA1198" s="165"/>
      <c r="BB1198" s="165"/>
      <c r="BC1198" s="165"/>
      <c r="BD1198" s="165"/>
      <c r="BE1198" s="165"/>
      <c r="BF1198" s="165"/>
      <c r="BG1198" s="165"/>
      <c r="BH1198" s="165"/>
    </row>
    <row r="1199" spans="1:60" outlineLevel="1" x14ac:dyDescent="0.2">
      <c r="A1199" s="204"/>
      <c r="B1199" s="305" t="s">
        <v>640</v>
      </c>
      <c r="C1199" s="306"/>
      <c r="D1199" s="307"/>
      <c r="E1199" s="308"/>
      <c r="F1199" s="309"/>
      <c r="G1199" s="310"/>
      <c r="H1199" s="189"/>
      <c r="I1199" s="189"/>
      <c r="J1199" s="189"/>
      <c r="K1199" s="189"/>
      <c r="L1199" s="190"/>
      <c r="M1199" s="207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5"/>
      <c r="Y1199" s="165"/>
      <c r="Z1199" s="165"/>
      <c r="AA1199" s="165"/>
      <c r="AB1199" s="165"/>
      <c r="AC1199" s="165">
        <v>1</v>
      </c>
      <c r="AD1199" s="165"/>
      <c r="AE1199" s="165"/>
      <c r="AF1199" s="165"/>
      <c r="AG1199" s="165"/>
      <c r="AH1199" s="165"/>
      <c r="AI1199" s="165"/>
      <c r="AJ1199" s="165"/>
      <c r="AK1199" s="165"/>
      <c r="AL1199" s="165"/>
      <c r="AM1199" s="165"/>
      <c r="AN1199" s="165"/>
      <c r="AO1199" s="165"/>
      <c r="AP1199" s="165"/>
      <c r="AQ1199" s="165"/>
      <c r="AR1199" s="165"/>
      <c r="AS1199" s="165"/>
      <c r="AT1199" s="165"/>
      <c r="AU1199" s="165"/>
      <c r="AV1199" s="165"/>
      <c r="AW1199" s="165"/>
      <c r="AX1199" s="165"/>
      <c r="AY1199" s="165"/>
      <c r="AZ1199" s="165"/>
      <c r="BA1199" s="165"/>
      <c r="BB1199" s="165"/>
      <c r="BC1199" s="165"/>
      <c r="BD1199" s="165"/>
      <c r="BE1199" s="165"/>
      <c r="BF1199" s="165"/>
      <c r="BG1199" s="165"/>
      <c r="BH1199" s="165"/>
    </row>
    <row r="1200" spans="1:60" outlineLevel="1" x14ac:dyDescent="0.2">
      <c r="A1200" s="204"/>
      <c r="B1200" s="305" t="s">
        <v>1543</v>
      </c>
      <c r="C1200" s="306"/>
      <c r="D1200" s="307"/>
      <c r="E1200" s="308"/>
      <c r="F1200" s="309"/>
      <c r="G1200" s="310"/>
      <c r="H1200" s="189"/>
      <c r="I1200" s="189"/>
      <c r="J1200" s="189"/>
      <c r="K1200" s="189"/>
      <c r="L1200" s="190"/>
      <c r="M1200" s="207"/>
      <c r="N1200" s="165"/>
      <c r="O1200" s="165"/>
      <c r="P1200" s="165"/>
      <c r="Q1200" s="165"/>
      <c r="R1200" s="165"/>
      <c r="S1200" s="165"/>
      <c r="T1200" s="165"/>
      <c r="U1200" s="165"/>
      <c r="V1200" s="165"/>
      <c r="W1200" s="165"/>
      <c r="X1200" s="165"/>
      <c r="Y1200" s="165"/>
      <c r="Z1200" s="165"/>
      <c r="AA1200" s="165"/>
      <c r="AB1200" s="165"/>
      <c r="AC1200" s="165"/>
      <c r="AD1200" s="165"/>
      <c r="AE1200" s="165" t="s">
        <v>194</v>
      </c>
      <c r="AF1200" s="165"/>
      <c r="AG1200" s="165"/>
      <c r="AH1200" s="165"/>
      <c r="AI1200" s="165"/>
      <c r="AJ1200" s="165"/>
      <c r="AK1200" s="165"/>
      <c r="AL1200" s="165"/>
      <c r="AM1200" s="165">
        <v>21</v>
      </c>
      <c r="AN1200" s="165"/>
      <c r="AO1200" s="165"/>
      <c r="AP1200" s="165"/>
      <c r="AQ1200" s="165"/>
      <c r="AR1200" s="165"/>
      <c r="AS1200" s="165"/>
      <c r="AT1200" s="165"/>
      <c r="AU1200" s="165"/>
      <c r="AV1200" s="165"/>
      <c r="AW1200" s="165"/>
      <c r="AX1200" s="165"/>
      <c r="AY1200" s="165"/>
      <c r="AZ1200" s="165"/>
      <c r="BA1200" s="165"/>
      <c r="BB1200" s="165"/>
      <c r="BC1200" s="165"/>
      <c r="BD1200" s="165"/>
      <c r="BE1200" s="165"/>
      <c r="BF1200" s="165"/>
      <c r="BG1200" s="165"/>
      <c r="BH1200" s="165"/>
    </row>
    <row r="1201" spans="1:60" outlineLevel="1" x14ac:dyDescent="0.2">
      <c r="A1201" s="205">
        <v>327</v>
      </c>
      <c r="B1201" s="176" t="s">
        <v>642</v>
      </c>
      <c r="C1201" s="200" t="s">
        <v>1578</v>
      </c>
      <c r="D1201" s="180" t="s">
        <v>413</v>
      </c>
      <c r="E1201" s="184">
        <v>51</v>
      </c>
      <c r="F1201" s="191"/>
      <c r="G1201" s="189">
        <f>ROUND(E1201*F1201,2)</f>
        <v>0</v>
      </c>
      <c r="H1201" s="189">
        <v>8.0000000000000002E-3</v>
      </c>
      <c r="I1201" s="189">
        <f>ROUND(E1201*H1201,2)</f>
        <v>0.41</v>
      </c>
      <c r="J1201" s="189">
        <v>0</v>
      </c>
      <c r="K1201" s="189">
        <f>ROUND(E1201*J1201,2)</f>
        <v>0</v>
      </c>
      <c r="L1201" s="190" t="s">
        <v>487</v>
      </c>
      <c r="M1201" s="207" t="s">
        <v>193</v>
      </c>
      <c r="N1201" s="165"/>
      <c r="O1201" s="165"/>
      <c r="P1201" s="165"/>
      <c r="Q1201" s="165"/>
      <c r="R1201" s="165"/>
      <c r="S1201" s="165"/>
      <c r="T1201" s="165"/>
      <c r="U1201" s="165"/>
      <c r="V1201" s="165"/>
      <c r="W1201" s="165"/>
      <c r="X1201" s="165"/>
      <c r="Y1201" s="165"/>
      <c r="Z1201" s="165"/>
      <c r="AA1201" s="165"/>
      <c r="AB1201" s="165"/>
      <c r="AC1201" s="165"/>
      <c r="AD1201" s="165"/>
      <c r="AE1201" s="165"/>
      <c r="AF1201" s="165"/>
      <c r="AG1201" s="165"/>
      <c r="AH1201" s="165"/>
      <c r="AI1201" s="165"/>
      <c r="AJ1201" s="165"/>
      <c r="AK1201" s="165"/>
      <c r="AL1201" s="165"/>
      <c r="AM1201" s="165"/>
      <c r="AN1201" s="165"/>
      <c r="AO1201" s="165"/>
      <c r="AP1201" s="165"/>
      <c r="AQ1201" s="165"/>
      <c r="AR1201" s="165"/>
      <c r="AS1201" s="165"/>
      <c r="AT1201" s="165"/>
      <c r="AU1201" s="165"/>
      <c r="AV1201" s="165"/>
      <c r="AW1201" s="165"/>
      <c r="AX1201" s="165"/>
      <c r="AY1201" s="165"/>
      <c r="AZ1201" s="165"/>
      <c r="BA1201" s="165"/>
      <c r="BB1201" s="165"/>
      <c r="BC1201" s="165"/>
      <c r="BD1201" s="165"/>
      <c r="BE1201" s="165"/>
      <c r="BF1201" s="165"/>
      <c r="BG1201" s="165"/>
      <c r="BH1201" s="165"/>
    </row>
    <row r="1202" spans="1:60" outlineLevel="1" x14ac:dyDescent="0.2">
      <c r="A1202" s="204"/>
      <c r="B1202" s="177"/>
      <c r="C1202" s="300"/>
      <c r="D1202" s="301"/>
      <c r="E1202" s="302"/>
      <c r="F1202" s="303"/>
      <c r="G1202" s="304"/>
      <c r="H1202" s="189"/>
      <c r="I1202" s="189"/>
      <c r="J1202" s="189"/>
      <c r="K1202" s="189"/>
      <c r="L1202" s="190"/>
      <c r="M1202" s="207"/>
      <c r="N1202" s="165"/>
      <c r="O1202" s="165"/>
      <c r="P1202" s="165"/>
      <c r="Q1202" s="165"/>
      <c r="R1202" s="165"/>
      <c r="S1202" s="165"/>
      <c r="T1202" s="165"/>
      <c r="U1202" s="165"/>
      <c r="V1202" s="165"/>
      <c r="W1202" s="165"/>
      <c r="X1202" s="165"/>
      <c r="Y1202" s="165"/>
      <c r="Z1202" s="165"/>
      <c r="AA1202" s="165"/>
      <c r="AB1202" s="165"/>
      <c r="AC1202" s="165">
        <v>0</v>
      </c>
      <c r="AD1202" s="165"/>
      <c r="AE1202" s="165"/>
      <c r="AF1202" s="165"/>
      <c r="AG1202" s="165"/>
      <c r="AH1202" s="165"/>
      <c r="AI1202" s="165"/>
      <c r="AJ1202" s="165"/>
      <c r="AK1202" s="165"/>
      <c r="AL1202" s="165"/>
      <c r="AM1202" s="165"/>
      <c r="AN1202" s="165"/>
      <c r="AO1202" s="165"/>
      <c r="AP1202" s="165"/>
      <c r="AQ1202" s="165"/>
      <c r="AR1202" s="165"/>
      <c r="AS1202" s="165"/>
      <c r="AT1202" s="165"/>
      <c r="AU1202" s="165"/>
      <c r="AV1202" s="165"/>
      <c r="AW1202" s="165"/>
      <c r="AX1202" s="165"/>
      <c r="AY1202" s="165"/>
      <c r="AZ1202" s="165"/>
      <c r="BA1202" s="165"/>
      <c r="BB1202" s="165"/>
      <c r="BC1202" s="165"/>
      <c r="BD1202" s="165"/>
      <c r="BE1202" s="165"/>
      <c r="BF1202" s="165"/>
      <c r="BG1202" s="165"/>
      <c r="BH1202" s="165"/>
    </row>
    <row r="1203" spans="1:60" outlineLevel="1" x14ac:dyDescent="0.2">
      <c r="A1203" s="204"/>
      <c r="B1203" s="305" t="s">
        <v>640</v>
      </c>
      <c r="C1203" s="306"/>
      <c r="D1203" s="307"/>
      <c r="E1203" s="308"/>
      <c r="F1203" s="309"/>
      <c r="G1203" s="310"/>
      <c r="H1203" s="189"/>
      <c r="I1203" s="189"/>
      <c r="J1203" s="189"/>
      <c r="K1203" s="189"/>
      <c r="L1203" s="190"/>
      <c r="M1203" s="207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5"/>
      <c r="Y1203" s="165"/>
      <c r="Z1203" s="165"/>
      <c r="AA1203" s="165"/>
      <c r="AB1203" s="165"/>
      <c r="AC1203" s="165">
        <v>1</v>
      </c>
      <c r="AD1203" s="165"/>
      <c r="AE1203" s="165"/>
      <c r="AF1203" s="165"/>
      <c r="AG1203" s="165"/>
      <c r="AH1203" s="165"/>
      <c r="AI1203" s="165"/>
      <c r="AJ1203" s="165"/>
      <c r="AK1203" s="165"/>
      <c r="AL1203" s="165"/>
      <c r="AM1203" s="165"/>
      <c r="AN1203" s="165"/>
      <c r="AO1203" s="165"/>
      <c r="AP1203" s="165"/>
      <c r="AQ1203" s="165"/>
      <c r="AR1203" s="165"/>
      <c r="AS1203" s="165"/>
      <c r="AT1203" s="165"/>
      <c r="AU1203" s="165"/>
      <c r="AV1203" s="165"/>
      <c r="AW1203" s="165"/>
      <c r="AX1203" s="165"/>
      <c r="AY1203" s="165"/>
      <c r="AZ1203" s="165"/>
      <c r="BA1203" s="165"/>
      <c r="BB1203" s="165"/>
      <c r="BC1203" s="165"/>
      <c r="BD1203" s="165"/>
      <c r="BE1203" s="165"/>
      <c r="BF1203" s="165"/>
      <c r="BG1203" s="165"/>
      <c r="BH1203" s="165"/>
    </row>
    <row r="1204" spans="1:60" outlineLevel="1" x14ac:dyDescent="0.2">
      <c r="A1204" s="204"/>
      <c r="B1204" s="305" t="s">
        <v>1543</v>
      </c>
      <c r="C1204" s="306"/>
      <c r="D1204" s="307"/>
      <c r="E1204" s="308"/>
      <c r="F1204" s="309"/>
      <c r="G1204" s="310"/>
      <c r="H1204" s="189"/>
      <c r="I1204" s="189"/>
      <c r="J1204" s="189"/>
      <c r="K1204" s="189"/>
      <c r="L1204" s="190"/>
      <c r="M1204" s="207"/>
      <c r="N1204" s="165"/>
      <c r="O1204" s="165"/>
      <c r="P1204" s="165"/>
      <c r="Q1204" s="165"/>
      <c r="R1204" s="165"/>
      <c r="S1204" s="165"/>
      <c r="T1204" s="165"/>
      <c r="U1204" s="165"/>
      <c r="V1204" s="165"/>
      <c r="W1204" s="165"/>
      <c r="X1204" s="165"/>
      <c r="Y1204" s="165"/>
      <c r="Z1204" s="165"/>
      <c r="AA1204" s="165"/>
      <c r="AB1204" s="165"/>
      <c r="AC1204" s="165"/>
      <c r="AD1204" s="165"/>
      <c r="AE1204" s="165" t="s">
        <v>194</v>
      </c>
      <c r="AF1204" s="165"/>
      <c r="AG1204" s="165"/>
      <c r="AH1204" s="165"/>
      <c r="AI1204" s="165"/>
      <c r="AJ1204" s="165"/>
      <c r="AK1204" s="165"/>
      <c r="AL1204" s="165"/>
      <c r="AM1204" s="165">
        <v>21</v>
      </c>
      <c r="AN1204" s="165"/>
      <c r="AO1204" s="165"/>
      <c r="AP1204" s="165"/>
      <c r="AQ1204" s="165"/>
      <c r="AR1204" s="165"/>
      <c r="AS1204" s="165"/>
      <c r="AT1204" s="165"/>
      <c r="AU1204" s="165"/>
      <c r="AV1204" s="165"/>
      <c r="AW1204" s="165"/>
      <c r="AX1204" s="165"/>
      <c r="AY1204" s="165"/>
      <c r="AZ1204" s="165"/>
      <c r="BA1204" s="165"/>
      <c r="BB1204" s="165"/>
      <c r="BC1204" s="165"/>
      <c r="BD1204" s="165"/>
      <c r="BE1204" s="165"/>
      <c r="BF1204" s="165"/>
      <c r="BG1204" s="165"/>
      <c r="BH1204" s="165"/>
    </row>
    <row r="1205" spans="1:60" outlineLevel="1" x14ac:dyDescent="0.2">
      <c r="A1205" s="205">
        <v>328</v>
      </c>
      <c r="B1205" s="176" t="s">
        <v>642</v>
      </c>
      <c r="C1205" s="200" t="s">
        <v>1579</v>
      </c>
      <c r="D1205" s="180" t="s">
        <v>413</v>
      </c>
      <c r="E1205" s="184">
        <v>4</v>
      </c>
      <c r="F1205" s="191"/>
      <c r="G1205" s="189">
        <f>ROUND(E1205*F1205,2)</f>
        <v>0</v>
      </c>
      <c r="H1205" s="189">
        <v>8.0000000000000002E-3</v>
      </c>
      <c r="I1205" s="189">
        <f>ROUND(E1205*H1205,2)</f>
        <v>0.03</v>
      </c>
      <c r="J1205" s="189">
        <v>0</v>
      </c>
      <c r="K1205" s="189">
        <f>ROUND(E1205*J1205,2)</f>
        <v>0</v>
      </c>
      <c r="L1205" s="190" t="s">
        <v>487</v>
      </c>
      <c r="M1205" s="207" t="s">
        <v>193</v>
      </c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5"/>
      <c r="Y1205" s="165"/>
      <c r="Z1205" s="165"/>
      <c r="AA1205" s="165"/>
      <c r="AB1205" s="165"/>
      <c r="AC1205" s="165"/>
      <c r="AD1205" s="165"/>
      <c r="AE1205" s="165"/>
      <c r="AF1205" s="165"/>
      <c r="AG1205" s="165"/>
      <c r="AH1205" s="165"/>
      <c r="AI1205" s="165"/>
      <c r="AJ1205" s="165"/>
      <c r="AK1205" s="165"/>
      <c r="AL1205" s="165"/>
      <c r="AM1205" s="165"/>
      <c r="AN1205" s="165"/>
      <c r="AO1205" s="165"/>
      <c r="AP1205" s="165"/>
      <c r="AQ1205" s="165"/>
      <c r="AR1205" s="165"/>
      <c r="AS1205" s="165"/>
      <c r="AT1205" s="165"/>
      <c r="AU1205" s="165"/>
      <c r="AV1205" s="165"/>
      <c r="AW1205" s="165"/>
      <c r="AX1205" s="165"/>
      <c r="AY1205" s="165"/>
      <c r="AZ1205" s="165"/>
      <c r="BA1205" s="165"/>
      <c r="BB1205" s="165"/>
      <c r="BC1205" s="165"/>
      <c r="BD1205" s="165"/>
      <c r="BE1205" s="165"/>
      <c r="BF1205" s="165"/>
      <c r="BG1205" s="165"/>
      <c r="BH1205" s="165"/>
    </row>
    <row r="1206" spans="1:60" outlineLevel="1" x14ac:dyDescent="0.2">
      <c r="A1206" s="204"/>
      <c r="B1206" s="177"/>
      <c r="C1206" s="300"/>
      <c r="D1206" s="301"/>
      <c r="E1206" s="302"/>
      <c r="F1206" s="303"/>
      <c r="G1206" s="304"/>
      <c r="H1206" s="189"/>
      <c r="I1206" s="189"/>
      <c r="J1206" s="189"/>
      <c r="K1206" s="189"/>
      <c r="L1206" s="190"/>
      <c r="M1206" s="207"/>
      <c r="N1206" s="165"/>
      <c r="O1206" s="165"/>
      <c r="P1206" s="165"/>
      <c r="Q1206" s="165"/>
      <c r="R1206" s="165"/>
      <c r="S1206" s="165"/>
      <c r="T1206" s="165"/>
      <c r="U1206" s="165"/>
      <c r="V1206" s="165"/>
      <c r="W1206" s="165"/>
      <c r="X1206" s="165"/>
      <c r="Y1206" s="165"/>
      <c r="Z1206" s="165"/>
      <c r="AA1206" s="165"/>
      <c r="AB1206" s="165"/>
      <c r="AC1206" s="165"/>
      <c r="AD1206" s="165"/>
      <c r="AE1206" s="165"/>
      <c r="AF1206" s="165"/>
      <c r="AG1206" s="165"/>
      <c r="AH1206" s="165"/>
      <c r="AI1206" s="165"/>
      <c r="AJ1206" s="165"/>
      <c r="AK1206" s="165"/>
      <c r="AL1206" s="165"/>
      <c r="AM1206" s="165"/>
      <c r="AN1206" s="165"/>
      <c r="AO1206" s="165"/>
      <c r="AP1206" s="165"/>
      <c r="AQ1206" s="165"/>
      <c r="AR1206" s="165"/>
      <c r="AS1206" s="165"/>
      <c r="AT1206" s="165"/>
      <c r="AU1206" s="165"/>
      <c r="AV1206" s="165"/>
      <c r="AW1206" s="165"/>
      <c r="AX1206" s="165"/>
      <c r="AY1206" s="165"/>
      <c r="AZ1206" s="165"/>
      <c r="BA1206" s="165"/>
      <c r="BB1206" s="165"/>
      <c r="BC1206" s="165"/>
      <c r="BD1206" s="165"/>
      <c r="BE1206" s="165"/>
      <c r="BF1206" s="165"/>
      <c r="BG1206" s="165"/>
      <c r="BH1206" s="165"/>
    </row>
    <row r="1207" spans="1:60" outlineLevel="1" x14ac:dyDescent="0.2">
      <c r="A1207" s="204"/>
      <c r="B1207" s="305" t="s">
        <v>647</v>
      </c>
      <c r="C1207" s="306"/>
      <c r="D1207" s="307"/>
      <c r="E1207" s="308"/>
      <c r="F1207" s="309"/>
      <c r="G1207" s="310"/>
      <c r="H1207" s="189"/>
      <c r="I1207" s="189"/>
      <c r="J1207" s="189"/>
      <c r="K1207" s="189"/>
      <c r="L1207" s="190"/>
      <c r="M1207" s="207"/>
      <c r="N1207" s="165"/>
      <c r="O1207" s="165"/>
      <c r="P1207" s="165"/>
      <c r="Q1207" s="165"/>
      <c r="R1207" s="165"/>
      <c r="S1207" s="165"/>
      <c r="T1207" s="165"/>
      <c r="U1207" s="165"/>
      <c r="V1207" s="165"/>
      <c r="W1207" s="165"/>
      <c r="X1207" s="165"/>
      <c r="Y1207" s="165"/>
      <c r="Z1207" s="165"/>
      <c r="AA1207" s="165"/>
      <c r="AB1207" s="165"/>
      <c r="AC1207" s="165"/>
      <c r="AD1207" s="165"/>
      <c r="AE1207" s="165" t="s">
        <v>233</v>
      </c>
      <c r="AF1207" s="165" t="s">
        <v>591</v>
      </c>
      <c r="AG1207" s="165"/>
      <c r="AH1207" s="165"/>
      <c r="AI1207" s="165"/>
      <c r="AJ1207" s="165"/>
      <c r="AK1207" s="165"/>
      <c r="AL1207" s="165"/>
      <c r="AM1207" s="165">
        <v>21</v>
      </c>
      <c r="AN1207" s="165"/>
      <c r="AO1207" s="165"/>
      <c r="AP1207" s="165"/>
      <c r="AQ1207" s="165"/>
      <c r="AR1207" s="165"/>
      <c r="AS1207" s="165"/>
      <c r="AT1207" s="165"/>
      <c r="AU1207" s="165"/>
      <c r="AV1207" s="165"/>
      <c r="AW1207" s="165"/>
      <c r="AX1207" s="165"/>
      <c r="AY1207" s="165"/>
      <c r="AZ1207" s="165"/>
      <c r="BA1207" s="165"/>
      <c r="BB1207" s="165"/>
      <c r="BC1207" s="165"/>
      <c r="BD1207" s="165"/>
      <c r="BE1207" s="165"/>
      <c r="BF1207" s="165"/>
      <c r="BG1207" s="165"/>
      <c r="BH1207" s="165"/>
    </row>
    <row r="1208" spans="1:60" outlineLevel="1" x14ac:dyDescent="0.2">
      <c r="A1208" s="204"/>
      <c r="B1208" s="305" t="s">
        <v>648</v>
      </c>
      <c r="C1208" s="306"/>
      <c r="D1208" s="307"/>
      <c r="E1208" s="308"/>
      <c r="F1208" s="309"/>
      <c r="G1208" s="310"/>
      <c r="H1208" s="189"/>
      <c r="I1208" s="189"/>
      <c r="J1208" s="189"/>
      <c r="K1208" s="189"/>
      <c r="L1208" s="190"/>
      <c r="M1208" s="207"/>
      <c r="N1208" s="165"/>
      <c r="O1208" s="165"/>
      <c r="P1208" s="165"/>
      <c r="Q1208" s="165"/>
      <c r="R1208" s="165"/>
      <c r="S1208" s="165"/>
      <c r="T1208" s="165"/>
      <c r="U1208" s="165"/>
      <c r="V1208" s="165"/>
      <c r="W1208" s="165"/>
      <c r="X1208" s="165"/>
      <c r="Y1208" s="165"/>
      <c r="Z1208" s="165"/>
      <c r="AA1208" s="165"/>
      <c r="AB1208" s="165"/>
      <c r="AC1208" s="165"/>
      <c r="AD1208" s="165"/>
      <c r="AE1208" s="165"/>
      <c r="AF1208" s="165"/>
      <c r="AG1208" s="165"/>
      <c r="AH1208" s="165"/>
      <c r="AI1208" s="165"/>
      <c r="AJ1208" s="165"/>
      <c r="AK1208" s="165"/>
      <c r="AL1208" s="165"/>
      <c r="AM1208" s="165"/>
      <c r="AN1208" s="165"/>
      <c r="AO1208" s="165"/>
      <c r="AP1208" s="165"/>
      <c r="AQ1208" s="165"/>
      <c r="AR1208" s="165"/>
      <c r="AS1208" s="165"/>
      <c r="AT1208" s="165"/>
      <c r="AU1208" s="165"/>
      <c r="AV1208" s="165"/>
      <c r="AW1208" s="165"/>
      <c r="AX1208" s="165"/>
      <c r="AY1208" s="165"/>
      <c r="AZ1208" s="165"/>
      <c r="BA1208" s="165"/>
      <c r="BB1208" s="165"/>
      <c r="BC1208" s="165"/>
      <c r="BD1208" s="165"/>
      <c r="BE1208" s="165"/>
      <c r="BF1208" s="165"/>
      <c r="BG1208" s="165"/>
      <c r="BH1208" s="165"/>
    </row>
    <row r="1209" spans="1:60" outlineLevel="1" x14ac:dyDescent="0.2">
      <c r="A1209" s="205">
        <v>329</v>
      </c>
      <c r="B1209" s="176" t="s">
        <v>649</v>
      </c>
      <c r="C1209" s="242" t="s">
        <v>1821</v>
      </c>
      <c r="D1209" s="180" t="s">
        <v>413</v>
      </c>
      <c r="E1209" s="184">
        <v>107</v>
      </c>
      <c r="F1209" s="191"/>
      <c r="G1209" s="189">
        <f>ROUND(E1209*F1209,2)</f>
        <v>0</v>
      </c>
      <c r="H1209" s="189">
        <v>0</v>
      </c>
      <c r="I1209" s="189">
        <f>ROUND(E1209*H1209,2)</f>
        <v>0</v>
      </c>
      <c r="J1209" s="189">
        <v>0</v>
      </c>
      <c r="K1209" s="189">
        <f>ROUND(E1209*J1209,2)</f>
        <v>0</v>
      </c>
      <c r="L1209" s="190" t="s">
        <v>448</v>
      </c>
      <c r="M1209" s="207" t="s">
        <v>193</v>
      </c>
      <c r="N1209" s="165"/>
      <c r="O1209" s="165"/>
      <c r="P1209" s="165"/>
      <c r="Q1209" s="165"/>
      <c r="R1209" s="165"/>
      <c r="S1209" s="165"/>
      <c r="T1209" s="165"/>
      <c r="U1209" s="165"/>
      <c r="V1209" s="165"/>
      <c r="W1209" s="165"/>
      <c r="X1209" s="165"/>
      <c r="Y1209" s="165"/>
      <c r="Z1209" s="165"/>
      <c r="AA1209" s="165"/>
      <c r="AB1209" s="165"/>
      <c r="AC1209" s="165"/>
      <c r="AD1209" s="165"/>
      <c r="AE1209" s="165"/>
      <c r="AF1209" s="165"/>
      <c r="AG1209" s="165"/>
      <c r="AH1209" s="165"/>
      <c r="AI1209" s="165"/>
      <c r="AJ1209" s="165"/>
      <c r="AK1209" s="165"/>
      <c r="AL1209" s="165"/>
      <c r="AM1209" s="165"/>
      <c r="AN1209" s="165"/>
      <c r="AO1209" s="165"/>
      <c r="AP1209" s="165"/>
      <c r="AQ1209" s="165"/>
      <c r="AR1209" s="165"/>
      <c r="AS1209" s="165"/>
      <c r="AT1209" s="165"/>
      <c r="AU1209" s="165"/>
      <c r="AV1209" s="165"/>
      <c r="AW1209" s="165"/>
      <c r="AX1209" s="165"/>
      <c r="AY1209" s="165"/>
      <c r="AZ1209" s="165"/>
      <c r="BA1209" s="165"/>
      <c r="BB1209" s="165"/>
      <c r="BC1209" s="165"/>
      <c r="BD1209" s="165"/>
      <c r="BE1209" s="165"/>
      <c r="BF1209" s="165"/>
      <c r="BG1209" s="165"/>
      <c r="BH1209" s="165"/>
    </row>
    <row r="1210" spans="1:60" outlineLevel="1" x14ac:dyDescent="0.2">
      <c r="A1210" s="204"/>
      <c r="B1210" s="177"/>
      <c r="C1210" s="201" t="s">
        <v>650</v>
      </c>
      <c r="D1210" s="181"/>
      <c r="E1210" s="185">
        <v>107</v>
      </c>
      <c r="F1210" s="189"/>
      <c r="G1210" s="189"/>
      <c r="H1210" s="189"/>
      <c r="I1210" s="189"/>
      <c r="J1210" s="189"/>
      <c r="K1210" s="189"/>
      <c r="L1210" s="190"/>
      <c r="M1210" s="207"/>
      <c r="N1210" s="165"/>
      <c r="O1210" s="165"/>
      <c r="P1210" s="165"/>
      <c r="Q1210" s="165"/>
      <c r="R1210" s="165"/>
      <c r="S1210" s="165"/>
      <c r="T1210" s="165"/>
      <c r="U1210" s="165"/>
      <c r="V1210" s="165"/>
      <c r="W1210" s="165"/>
      <c r="X1210" s="165"/>
      <c r="Y1210" s="165"/>
      <c r="Z1210" s="165"/>
      <c r="AA1210" s="165"/>
      <c r="AB1210" s="165"/>
      <c r="AC1210" s="165">
        <v>0</v>
      </c>
      <c r="AD1210" s="165"/>
      <c r="AE1210" s="165"/>
      <c r="AF1210" s="165"/>
      <c r="AG1210" s="165"/>
      <c r="AH1210" s="165"/>
      <c r="AI1210" s="165"/>
      <c r="AJ1210" s="165"/>
      <c r="AK1210" s="165"/>
      <c r="AL1210" s="165"/>
      <c r="AM1210" s="165"/>
      <c r="AN1210" s="165"/>
      <c r="AO1210" s="165"/>
      <c r="AP1210" s="165"/>
      <c r="AQ1210" s="165"/>
      <c r="AR1210" s="165"/>
      <c r="AS1210" s="165"/>
      <c r="AT1210" s="165"/>
      <c r="AU1210" s="165"/>
      <c r="AV1210" s="165"/>
      <c r="AW1210" s="165"/>
      <c r="AX1210" s="165"/>
      <c r="AY1210" s="165"/>
      <c r="AZ1210" s="165"/>
      <c r="BA1210" s="165"/>
      <c r="BB1210" s="165"/>
      <c r="BC1210" s="165"/>
      <c r="BD1210" s="165"/>
      <c r="BE1210" s="165"/>
      <c r="BF1210" s="165"/>
      <c r="BG1210" s="165"/>
      <c r="BH1210" s="165"/>
    </row>
    <row r="1211" spans="1:60" outlineLevel="1" x14ac:dyDescent="0.2">
      <c r="A1211" s="204"/>
      <c r="B1211" s="177"/>
      <c r="C1211" s="300"/>
      <c r="D1211" s="301"/>
      <c r="E1211" s="302"/>
      <c r="F1211" s="303"/>
      <c r="G1211" s="304"/>
      <c r="H1211" s="189"/>
      <c r="I1211" s="189"/>
      <c r="J1211" s="189"/>
      <c r="K1211" s="189"/>
      <c r="L1211" s="190"/>
      <c r="M1211" s="207"/>
      <c r="N1211" s="165"/>
      <c r="O1211" s="165"/>
      <c r="P1211" s="165"/>
      <c r="Q1211" s="165"/>
      <c r="R1211" s="165"/>
      <c r="S1211" s="165"/>
      <c r="T1211" s="165"/>
      <c r="U1211" s="165"/>
      <c r="V1211" s="165"/>
      <c r="W1211" s="165"/>
      <c r="X1211" s="165"/>
      <c r="Y1211" s="165"/>
      <c r="Z1211" s="165"/>
      <c r="AA1211" s="165"/>
      <c r="AB1211" s="165"/>
      <c r="AC1211" s="165">
        <v>1</v>
      </c>
      <c r="AD1211" s="165"/>
      <c r="AE1211" s="165"/>
      <c r="AF1211" s="165"/>
      <c r="AG1211" s="165"/>
      <c r="AH1211" s="165"/>
      <c r="AI1211" s="165"/>
      <c r="AJ1211" s="165"/>
      <c r="AK1211" s="165"/>
      <c r="AL1211" s="165"/>
      <c r="AM1211" s="165"/>
      <c r="AN1211" s="165"/>
      <c r="AO1211" s="165"/>
      <c r="AP1211" s="165"/>
      <c r="AQ1211" s="165"/>
      <c r="AR1211" s="165"/>
      <c r="AS1211" s="165"/>
      <c r="AT1211" s="165"/>
      <c r="AU1211" s="165"/>
      <c r="AV1211" s="165"/>
      <c r="AW1211" s="165"/>
      <c r="AX1211" s="165"/>
      <c r="AY1211" s="165"/>
      <c r="AZ1211" s="165"/>
      <c r="BA1211" s="165"/>
      <c r="BB1211" s="165"/>
      <c r="BC1211" s="165"/>
      <c r="BD1211" s="165"/>
      <c r="BE1211" s="165"/>
      <c r="BF1211" s="165"/>
      <c r="BG1211" s="165"/>
      <c r="BH1211" s="165"/>
    </row>
    <row r="1212" spans="1:60" outlineLevel="1" x14ac:dyDescent="0.2">
      <c r="A1212" s="205">
        <v>330</v>
      </c>
      <c r="B1212" s="176" t="s">
        <v>651</v>
      </c>
      <c r="C1212" s="242" t="s">
        <v>652</v>
      </c>
      <c r="D1212" s="180" t="s">
        <v>231</v>
      </c>
      <c r="E1212" s="184">
        <f>E1213+E1214+E1215+E1216+E1217+E1218+E1219+E1220+E1221</f>
        <v>62.20000000000001</v>
      </c>
      <c r="F1212" s="191"/>
      <c r="G1212" s="189">
        <f>ROUND(E1212*F1212,2)</f>
        <v>0</v>
      </c>
      <c r="H1212" s="189">
        <v>3.0000000000000001E-3</v>
      </c>
      <c r="I1212" s="189">
        <f>ROUND(E1212*H1212,2)</f>
        <v>0.19</v>
      </c>
      <c r="J1212" s="189">
        <v>0</v>
      </c>
      <c r="K1212" s="189">
        <f>ROUND(E1212*J1212,2)</f>
        <v>0</v>
      </c>
      <c r="L1212" s="190"/>
      <c r="M1212" s="207" t="s">
        <v>232</v>
      </c>
      <c r="N1212" s="165"/>
      <c r="O1212" s="165"/>
      <c r="P1212" s="165"/>
      <c r="Q1212" s="165"/>
      <c r="R1212" s="165"/>
      <c r="S1212" s="165"/>
      <c r="T1212" s="165"/>
      <c r="U1212" s="165"/>
      <c r="V1212" s="165"/>
      <c r="W1212" s="165"/>
      <c r="X1212" s="165"/>
      <c r="Y1212" s="165"/>
      <c r="Z1212" s="165"/>
      <c r="AA1212" s="165"/>
      <c r="AB1212" s="165"/>
      <c r="AC1212" s="165"/>
      <c r="AD1212" s="165"/>
      <c r="AE1212" s="165" t="s">
        <v>194</v>
      </c>
      <c r="AF1212" s="165"/>
      <c r="AG1212" s="165"/>
      <c r="AH1212" s="165"/>
      <c r="AI1212" s="165"/>
      <c r="AJ1212" s="165"/>
      <c r="AK1212" s="165"/>
      <c r="AL1212" s="165"/>
      <c r="AM1212" s="165">
        <v>21</v>
      </c>
      <c r="AN1212" s="165"/>
      <c r="AO1212" s="165"/>
      <c r="AP1212" s="165"/>
      <c r="AQ1212" s="165"/>
      <c r="AR1212" s="165"/>
      <c r="AS1212" s="165"/>
      <c r="AT1212" s="165"/>
      <c r="AU1212" s="165"/>
      <c r="AV1212" s="165"/>
      <c r="AW1212" s="165"/>
      <c r="AX1212" s="165"/>
      <c r="AY1212" s="165"/>
      <c r="AZ1212" s="165"/>
      <c r="BA1212" s="165"/>
      <c r="BB1212" s="165"/>
      <c r="BC1212" s="165"/>
      <c r="BD1212" s="165"/>
      <c r="BE1212" s="165"/>
      <c r="BF1212" s="165"/>
      <c r="BG1212" s="165"/>
      <c r="BH1212" s="165"/>
    </row>
    <row r="1213" spans="1:60" outlineLevel="1" x14ac:dyDescent="0.2">
      <c r="A1213" s="204"/>
      <c r="B1213" s="177"/>
      <c r="C1213" s="201" t="s">
        <v>1924</v>
      </c>
      <c r="D1213" s="181"/>
      <c r="E1213" s="185">
        <f>0.35*15</f>
        <v>5.25</v>
      </c>
      <c r="F1213" s="189"/>
      <c r="G1213" s="189"/>
      <c r="H1213" s="189"/>
      <c r="I1213" s="189"/>
      <c r="J1213" s="189"/>
      <c r="K1213" s="189"/>
      <c r="L1213" s="190"/>
      <c r="M1213" s="207"/>
      <c r="N1213" s="165"/>
      <c r="O1213" s="165"/>
      <c r="P1213" s="165"/>
      <c r="Q1213" s="165"/>
      <c r="R1213" s="165"/>
      <c r="S1213" s="165"/>
      <c r="T1213" s="165"/>
      <c r="U1213" s="165"/>
      <c r="V1213" s="165"/>
      <c r="W1213" s="165"/>
      <c r="X1213" s="165"/>
      <c r="Y1213" s="165"/>
      <c r="Z1213" s="165"/>
      <c r="AA1213" s="165"/>
      <c r="AB1213" s="165"/>
      <c r="AC1213" s="165"/>
      <c r="AD1213" s="165"/>
      <c r="AE1213" s="165"/>
      <c r="AF1213" s="165"/>
      <c r="AG1213" s="165"/>
      <c r="AH1213" s="165"/>
      <c r="AI1213" s="165"/>
      <c r="AJ1213" s="165"/>
      <c r="AK1213" s="165"/>
      <c r="AL1213" s="165"/>
      <c r="AM1213" s="165"/>
      <c r="AN1213" s="165"/>
      <c r="AO1213" s="165"/>
      <c r="AP1213" s="165"/>
      <c r="AQ1213" s="165"/>
      <c r="AR1213" s="165"/>
      <c r="AS1213" s="165"/>
      <c r="AT1213" s="165"/>
      <c r="AU1213" s="165"/>
      <c r="AV1213" s="165"/>
      <c r="AW1213" s="165"/>
      <c r="AX1213" s="165"/>
      <c r="AY1213" s="165"/>
      <c r="AZ1213" s="165"/>
      <c r="BA1213" s="165"/>
      <c r="BB1213" s="165"/>
      <c r="BC1213" s="165"/>
      <c r="BD1213" s="165"/>
      <c r="BE1213" s="165"/>
      <c r="BF1213" s="165"/>
      <c r="BG1213" s="165"/>
      <c r="BH1213" s="165"/>
    </row>
    <row r="1214" spans="1:60" outlineLevel="1" x14ac:dyDescent="0.2">
      <c r="A1214" s="204"/>
      <c r="B1214" s="177"/>
      <c r="C1214" s="257" t="s">
        <v>1925</v>
      </c>
      <c r="D1214" s="258"/>
      <c r="E1214" s="259">
        <f>3.7*3</f>
        <v>11.100000000000001</v>
      </c>
      <c r="F1214" s="260"/>
      <c r="G1214" s="261"/>
      <c r="H1214" s="189"/>
      <c r="I1214" s="189"/>
      <c r="J1214" s="189"/>
      <c r="K1214" s="189"/>
      <c r="L1214" s="190"/>
      <c r="M1214" s="207"/>
      <c r="N1214" s="165"/>
      <c r="O1214" s="165"/>
      <c r="P1214" s="165"/>
      <c r="Q1214" s="165"/>
      <c r="R1214" s="165"/>
      <c r="S1214" s="165"/>
      <c r="T1214" s="165"/>
      <c r="U1214" s="165"/>
      <c r="V1214" s="165"/>
      <c r="W1214" s="165"/>
      <c r="X1214" s="165"/>
      <c r="Y1214" s="165"/>
      <c r="Z1214" s="165"/>
      <c r="AA1214" s="165"/>
      <c r="AB1214" s="165"/>
      <c r="AC1214" s="165"/>
      <c r="AD1214" s="165"/>
      <c r="AE1214" s="165"/>
      <c r="AF1214" s="165"/>
      <c r="AG1214" s="165"/>
      <c r="AH1214" s="165"/>
      <c r="AI1214" s="165"/>
      <c r="AJ1214" s="165"/>
      <c r="AK1214" s="165"/>
      <c r="AL1214" s="165"/>
      <c r="AM1214" s="165"/>
      <c r="AN1214" s="165"/>
      <c r="AO1214" s="165"/>
      <c r="AP1214" s="165"/>
      <c r="AQ1214" s="165"/>
      <c r="AR1214" s="165"/>
      <c r="AS1214" s="165"/>
      <c r="AT1214" s="165"/>
      <c r="AU1214" s="165"/>
      <c r="AV1214" s="165"/>
      <c r="AW1214" s="165"/>
      <c r="AX1214" s="165"/>
      <c r="AY1214" s="165"/>
      <c r="AZ1214" s="165"/>
      <c r="BA1214" s="165"/>
      <c r="BB1214" s="165"/>
      <c r="BC1214" s="165"/>
      <c r="BD1214" s="165"/>
      <c r="BE1214" s="165"/>
      <c r="BF1214" s="165"/>
      <c r="BG1214" s="165"/>
      <c r="BH1214" s="165"/>
    </row>
    <row r="1215" spans="1:60" outlineLevel="1" x14ac:dyDescent="0.2">
      <c r="A1215" s="204"/>
      <c r="B1215" s="177"/>
      <c r="C1215" s="257" t="s">
        <v>1926</v>
      </c>
      <c r="D1215" s="258"/>
      <c r="E1215" s="259">
        <f>0.4*7</f>
        <v>2.8000000000000003</v>
      </c>
      <c r="F1215" s="260"/>
      <c r="G1215" s="261"/>
      <c r="H1215" s="189"/>
      <c r="I1215" s="189"/>
      <c r="J1215" s="189"/>
      <c r="K1215" s="189"/>
      <c r="L1215" s="190"/>
      <c r="M1215" s="207"/>
      <c r="N1215" s="165"/>
      <c r="O1215" s="165"/>
      <c r="P1215" s="165"/>
      <c r="Q1215" s="165"/>
      <c r="R1215" s="165"/>
      <c r="S1215" s="165"/>
      <c r="T1215" s="165"/>
      <c r="U1215" s="165"/>
      <c r="V1215" s="165"/>
      <c r="W1215" s="165"/>
      <c r="X1215" s="165"/>
      <c r="Y1215" s="165"/>
      <c r="Z1215" s="165"/>
      <c r="AA1215" s="165"/>
      <c r="AB1215" s="165"/>
      <c r="AC1215" s="165"/>
      <c r="AD1215" s="165"/>
      <c r="AE1215" s="165"/>
      <c r="AF1215" s="165"/>
      <c r="AG1215" s="165"/>
      <c r="AH1215" s="165"/>
      <c r="AI1215" s="165"/>
      <c r="AJ1215" s="165"/>
      <c r="AK1215" s="165"/>
      <c r="AL1215" s="165"/>
      <c r="AM1215" s="165"/>
      <c r="AN1215" s="165"/>
      <c r="AO1215" s="165"/>
      <c r="AP1215" s="165"/>
      <c r="AQ1215" s="165"/>
      <c r="AR1215" s="165"/>
      <c r="AS1215" s="165"/>
      <c r="AT1215" s="165"/>
      <c r="AU1215" s="165"/>
      <c r="AV1215" s="165"/>
      <c r="AW1215" s="165"/>
      <c r="AX1215" s="165"/>
      <c r="AY1215" s="165"/>
      <c r="AZ1215" s="165"/>
      <c r="BA1215" s="165"/>
      <c r="BB1215" s="165"/>
      <c r="BC1215" s="165"/>
      <c r="BD1215" s="165"/>
      <c r="BE1215" s="165"/>
      <c r="BF1215" s="165"/>
      <c r="BG1215" s="165"/>
      <c r="BH1215" s="165"/>
    </row>
    <row r="1216" spans="1:60" outlineLevel="1" x14ac:dyDescent="0.2">
      <c r="A1216" s="204"/>
      <c r="B1216" s="177"/>
      <c r="C1216" s="257" t="s">
        <v>1927</v>
      </c>
      <c r="D1216" s="258"/>
      <c r="E1216" s="259">
        <f>3.7*4</f>
        <v>14.8</v>
      </c>
      <c r="F1216" s="260"/>
      <c r="G1216" s="261"/>
      <c r="H1216" s="189"/>
      <c r="I1216" s="189"/>
      <c r="J1216" s="189"/>
      <c r="K1216" s="189"/>
      <c r="L1216" s="190"/>
      <c r="M1216" s="207"/>
      <c r="N1216" s="165"/>
      <c r="O1216" s="165"/>
      <c r="P1216" s="165"/>
      <c r="Q1216" s="165"/>
      <c r="R1216" s="165"/>
      <c r="S1216" s="165"/>
      <c r="T1216" s="165"/>
      <c r="U1216" s="165"/>
      <c r="V1216" s="165"/>
      <c r="W1216" s="165"/>
      <c r="X1216" s="165"/>
      <c r="Y1216" s="165"/>
      <c r="Z1216" s="165"/>
      <c r="AA1216" s="165"/>
      <c r="AB1216" s="165"/>
      <c r="AC1216" s="165"/>
      <c r="AD1216" s="165"/>
      <c r="AE1216" s="165"/>
      <c r="AF1216" s="165"/>
      <c r="AG1216" s="165"/>
      <c r="AH1216" s="165"/>
      <c r="AI1216" s="165"/>
      <c r="AJ1216" s="165"/>
      <c r="AK1216" s="165"/>
      <c r="AL1216" s="165"/>
      <c r="AM1216" s="165"/>
      <c r="AN1216" s="165"/>
      <c r="AO1216" s="165"/>
      <c r="AP1216" s="165"/>
      <c r="AQ1216" s="165"/>
      <c r="AR1216" s="165"/>
      <c r="AS1216" s="165"/>
      <c r="AT1216" s="165"/>
      <c r="AU1216" s="165"/>
      <c r="AV1216" s="165"/>
      <c r="AW1216" s="165"/>
      <c r="AX1216" s="165"/>
      <c r="AY1216" s="165"/>
      <c r="AZ1216" s="165"/>
      <c r="BA1216" s="165"/>
      <c r="BB1216" s="165"/>
      <c r="BC1216" s="165"/>
      <c r="BD1216" s="165"/>
      <c r="BE1216" s="165"/>
      <c r="BF1216" s="165"/>
      <c r="BG1216" s="165"/>
      <c r="BH1216" s="165"/>
    </row>
    <row r="1217" spans="1:60" outlineLevel="1" x14ac:dyDescent="0.2">
      <c r="A1217" s="204"/>
      <c r="B1217" s="177"/>
      <c r="C1217" s="257" t="s">
        <v>1928</v>
      </c>
      <c r="D1217" s="258"/>
      <c r="E1217" s="259">
        <f>0.4*8</f>
        <v>3.2</v>
      </c>
      <c r="F1217" s="260"/>
      <c r="G1217" s="261"/>
      <c r="H1217" s="189"/>
      <c r="I1217" s="189"/>
      <c r="J1217" s="189"/>
      <c r="K1217" s="189"/>
      <c r="L1217" s="190"/>
      <c r="M1217" s="207"/>
      <c r="N1217" s="165"/>
      <c r="O1217" s="165"/>
      <c r="P1217" s="165"/>
      <c r="Q1217" s="165"/>
      <c r="R1217" s="165"/>
      <c r="S1217" s="165"/>
      <c r="T1217" s="165"/>
      <c r="U1217" s="165"/>
      <c r="V1217" s="165"/>
      <c r="W1217" s="165"/>
      <c r="X1217" s="165"/>
      <c r="Y1217" s="165"/>
      <c r="Z1217" s="165"/>
      <c r="AA1217" s="165"/>
      <c r="AB1217" s="165"/>
      <c r="AC1217" s="165"/>
      <c r="AD1217" s="165"/>
      <c r="AE1217" s="165"/>
      <c r="AF1217" s="165"/>
      <c r="AG1217" s="165"/>
      <c r="AH1217" s="165"/>
      <c r="AI1217" s="165"/>
      <c r="AJ1217" s="165"/>
      <c r="AK1217" s="165"/>
      <c r="AL1217" s="165"/>
      <c r="AM1217" s="165"/>
      <c r="AN1217" s="165"/>
      <c r="AO1217" s="165"/>
      <c r="AP1217" s="165"/>
      <c r="AQ1217" s="165"/>
      <c r="AR1217" s="165"/>
      <c r="AS1217" s="165"/>
      <c r="AT1217" s="165"/>
      <c r="AU1217" s="165"/>
      <c r="AV1217" s="165"/>
      <c r="AW1217" s="165"/>
      <c r="AX1217" s="165"/>
      <c r="AY1217" s="165"/>
      <c r="AZ1217" s="165"/>
      <c r="BA1217" s="165"/>
      <c r="BB1217" s="165"/>
      <c r="BC1217" s="165"/>
      <c r="BD1217" s="165"/>
      <c r="BE1217" s="165"/>
      <c r="BF1217" s="165"/>
      <c r="BG1217" s="165"/>
      <c r="BH1217" s="165"/>
    </row>
    <row r="1218" spans="1:60" outlineLevel="1" x14ac:dyDescent="0.2">
      <c r="A1218" s="204"/>
      <c r="B1218" s="177"/>
      <c r="C1218" s="257" t="s">
        <v>1929</v>
      </c>
      <c r="D1218" s="258"/>
      <c r="E1218" s="259">
        <f>2*8</f>
        <v>16</v>
      </c>
      <c r="F1218" s="260"/>
      <c r="G1218" s="261"/>
      <c r="H1218" s="189"/>
      <c r="I1218" s="189"/>
      <c r="J1218" s="189"/>
      <c r="K1218" s="189"/>
      <c r="L1218" s="190"/>
      <c r="M1218" s="207"/>
      <c r="N1218" s="165"/>
      <c r="O1218" s="165"/>
      <c r="P1218" s="165"/>
      <c r="Q1218" s="165"/>
      <c r="R1218" s="165"/>
      <c r="S1218" s="165"/>
      <c r="T1218" s="165"/>
      <c r="U1218" s="165"/>
      <c r="V1218" s="165"/>
      <c r="W1218" s="165"/>
      <c r="X1218" s="165"/>
      <c r="Y1218" s="165"/>
      <c r="Z1218" s="165"/>
      <c r="AA1218" s="165"/>
      <c r="AB1218" s="165"/>
      <c r="AC1218" s="165"/>
      <c r="AD1218" s="165"/>
      <c r="AE1218" s="165"/>
      <c r="AF1218" s="165"/>
      <c r="AG1218" s="165"/>
      <c r="AH1218" s="165"/>
      <c r="AI1218" s="165"/>
      <c r="AJ1218" s="165"/>
      <c r="AK1218" s="165"/>
      <c r="AL1218" s="165"/>
      <c r="AM1218" s="165"/>
      <c r="AN1218" s="165"/>
      <c r="AO1218" s="165"/>
      <c r="AP1218" s="165"/>
      <c r="AQ1218" s="165"/>
      <c r="AR1218" s="165"/>
      <c r="AS1218" s="165"/>
      <c r="AT1218" s="165"/>
      <c r="AU1218" s="165"/>
      <c r="AV1218" s="165"/>
      <c r="AW1218" s="165"/>
      <c r="AX1218" s="165"/>
      <c r="AY1218" s="165"/>
      <c r="AZ1218" s="165"/>
      <c r="BA1218" s="165"/>
      <c r="BB1218" s="165"/>
      <c r="BC1218" s="165"/>
      <c r="BD1218" s="165"/>
      <c r="BE1218" s="165"/>
      <c r="BF1218" s="165"/>
      <c r="BG1218" s="165"/>
      <c r="BH1218" s="165"/>
    </row>
    <row r="1219" spans="1:60" outlineLevel="1" x14ac:dyDescent="0.2">
      <c r="A1219" s="204"/>
      <c r="B1219" s="177"/>
      <c r="C1219" s="257" t="s">
        <v>1922</v>
      </c>
      <c r="D1219" s="258"/>
      <c r="E1219" s="259">
        <f>1.15*4</f>
        <v>4.5999999999999996</v>
      </c>
      <c r="F1219" s="260"/>
      <c r="G1219" s="261"/>
      <c r="H1219" s="189"/>
      <c r="I1219" s="189"/>
      <c r="J1219" s="189"/>
      <c r="K1219" s="189"/>
      <c r="L1219" s="190"/>
      <c r="M1219" s="207"/>
      <c r="N1219" s="165"/>
      <c r="O1219" s="165"/>
      <c r="P1219" s="165"/>
      <c r="Q1219" s="165"/>
      <c r="R1219" s="165"/>
      <c r="S1219" s="165"/>
      <c r="T1219" s="165"/>
      <c r="U1219" s="165"/>
      <c r="V1219" s="165"/>
      <c r="W1219" s="165"/>
      <c r="X1219" s="165"/>
      <c r="Y1219" s="165"/>
      <c r="Z1219" s="165"/>
      <c r="AA1219" s="165"/>
      <c r="AB1219" s="165"/>
      <c r="AC1219" s="165"/>
      <c r="AD1219" s="165"/>
      <c r="AE1219" s="165"/>
      <c r="AF1219" s="165"/>
      <c r="AG1219" s="165"/>
      <c r="AH1219" s="165"/>
      <c r="AI1219" s="165"/>
      <c r="AJ1219" s="165"/>
      <c r="AK1219" s="165"/>
      <c r="AL1219" s="165"/>
      <c r="AM1219" s="165"/>
      <c r="AN1219" s="165"/>
      <c r="AO1219" s="165"/>
      <c r="AP1219" s="165"/>
      <c r="AQ1219" s="165"/>
      <c r="AR1219" s="165"/>
      <c r="AS1219" s="165"/>
      <c r="AT1219" s="165"/>
      <c r="AU1219" s="165"/>
      <c r="AV1219" s="165"/>
      <c r="AW1219" s="165"/>
      <c r="AX1219" s="165"/>
      <c r="AY1219" s="165"/>
      <c r="AZ1219" s="165"/>
      <c r="BA1219" s="165"/>
      <c r="BB1219" s="165"/>
      <c r="BC1219" s="165"/>
      <c r="BD1219" s="165"/>
      <c r="BE1219" s="165"/>
      <c r="BF1219" s="165"/>
      <c r="BG1219" s="165"/>
      <c r="BH1219" s="165"/>
    </row>
    <row r="1220" spans="1:60" outlineLevel="1" x14ac:dyDescent="0.2">
      <c r="A1220" s="204"/>
      <c r="B1220" s="177"/>
      <c r="C1220" s="257" t="s">
        <v>1930</v>
      </c>
      <c r="D1220" s="258"/>
      <c r="E1220" s="259">
        <f>3.7</f>
        <v>3.7</v>
      </c>
      <c r="F1220" s="260"/>
      <c r="G1220" s="261"/>
      <c r="H1220" s="189"/>
      <c r="I1220" s="189"/>
      <c r="J1220" s="189"/>
      <c r="K1220" s="189"/>
      <c r="L1220" s="190"/>
      <c r="M1220" s="207"/>
      <c r="N1220" s="165"/>
      <c r="O1220" s="165"/>
      <c r="P1220" s="165"/>
      <c r="Q1220" s="165"/>
      <c r="R1220" s="165"/>
      <c r="S1220" s="165"/>
      <c r="T1220" s="165"/>
      <c r="U1220" s="165"/>
      <c r="V1220" s="165"/>
      <c r="W1220" s="165"/>
      <c r="X1220" s="165"/>
      <c r="Y1220" s="165"/>
      <c r="Z1220" s="165"/>
      <c r="AA1220" s="165"/>
      <c r="AB1220" s="165"/>
      <c r="AC1220" s="165"/>
      <c r="AD1220" s="165"/>
      <c r="AE1220" s="165"/>
      <c r="AF1220" s="165"/>
      <c r="AG1220" s="165"/>
      <c r="AH1220" s="165"/>
      <c r="AI1220" s="165"/>
      <c r="AJ1220" s="165"/>
      <c r="AK1220" s="165"/>
      <c r="AL1220" s="165"/>
      <c r="AM1220" s="165"/>
      <c r="AN1220" s="165"/>
      <c r="AO1220" s="165"/>
      <c r="AP1220" s="165"/>
      <c r="AQ1220" s="165"/>
      <c r="AR1220" s="165"/>
      <c r="AS1220" s="165"/>
      <c r="AT1220" s="165"/>
      <c r="AU1220" s="165"/>
      <c r="AV1220" s="165"/>
      <c r="AW1220" s="165"/>
      <c r="AX1220" s="165"/>
      <c r="AY1220" s="165"/>
      <c r="AZ1220" s="165"/>
      <c r="BA1220" s="165"/>
      <c r="BB1220" s="165"/>
      <c r="BC1220" s="165"/>
      <c r="BD1220" s="165"/>
      <c r="BE1220" s="165"/>
      <c r="BF1220" s="165"/>
      <c r="BG1220" s="165"/>
      <c r="BH1220" s="165"/>
    </row>
    <row r="1221" spans="1:60" outlineLevel="1" x14ac:dyDescent="0.2">
      <c r="A1221" s="204"/>
      <c r="B1221" s="177"/>
      <c r="C1221" s="257" t="s">
        <v>1923</v>
      </c>
      <c r="D1221" s="258"/>
      <c r="E1221" s="259">
        <v>0.75</v>
      </c>
      <c r="F1221" s="260"/>
      <c r="G1221" s="261"/>
      <c r="H1221" s="189"/>
      <c r="I1221" s="189"/>
      <c r="J1221" s="189"/>
      <c r="K1221" s="189"/>
      <c r="L1221" s="190"/>
      <c r="M1221" s="207"/>
      <c r="N1221" s="165"/>
      <c r="O1221" s="165"/>
      <c r="P1221" s="165"/>
      <c r="Q1221" s="165"/>
      <c r="R1221" s="165"/>
      <c r="S1221" s="165"/>
      <c r="T1221" s="165"/>
      <c r="U1221" s="165"/>
      <c r="V1221" s="165"/>
      <c r="W1221" s="165"/>
      <c r="X1221" s="165"/>
      <c r="Y1221" s="165"/>
      <c r="Z1221" s="165"/>
      <c r="AA1221" s="165"/>
      <c r="AB1221" s="165"/>
      <c r="AC1221" s="165"/>
      <c r="AD1221" s="165"/>
      <c r="AE1221" s="165"/>
      <c r="AF1221" s="165"/>
      <c r="AG1221" s="165"/>
      <c r="AH1221" s="165"/>
      <c r="AI1221" s="165"/>
      <c r="AJ1221" s="165"/>
      <c r="AK1221" s="165"/>
      <c r="AL1221" s="165"/>
      <c r="AM1221" s="165"/>
      <c r="AN1221" s="165"/>
      <c r="AO1221" s="165"/>
      <c r="AP1221" s="165"/>
      <c r="AQ1221" s="165"/>
      <c r="AR1221" s="165"/>
      <c r="AS1221" s="165"/>
      <c r="AT1221" s="165"/>
      <c r="AU1221" s="165"/>
      <c r="AV1221" s="165"/>
      <c r="AW1221" s="165"/>
      <c r="AX1221" s="165"/>
      <c r="AY1221" s="165"/>
      <c r="AZ1221" s="165"/>
      <c r="BA1221" s="165"/>
      <c r="BB1221" s="165"/>
      <c r="BC1221" s="165"/>
      <c r="BD1221" s="165"/>
      <c r="BE1221" s="165"/>
      <c r="BF1221" s="165"/>
      <c r="BG1221" s="165"/>
      <c r="BH1221" s="165"/>
    </row>
    <row r="1222" spans="1:60" outlineLevel="1" x14ac:dyDescent="0.2">
      <c r="A1222" s="204"/>
      <c r="B1222" s="177"/>
      <c r="C1222" s="300"/>
      <c r="D1222" s="301"/>
      <c r="E1222" s="302"/>
      <c r="F1222" s="303"/>
      <c r="G1222" s="304"/>
      <c r="H1222" s="189"/>
      <c r="I1222" s="189"/>
      <c r="J1222" s="189"/>
      <c r="K1222" s="189"/>
      <c r="L1222" s="190"/>
      <c r="M1222" s="207"/>
      <c r="N1222" s="165"/>
      <c r="O1222" s="165"/>
      <c r="P1222" s="165"/>
      <c r="Q1222" s="165"/>
      <c r="R1222" s="165"/>
      <c r="S1222" s="165"/>
      <c r="T1222" s="165"/>
      <c r="U1222" s="165"/>
      <c r="V1222" s="165"/>
      <c r="W1222" s="165"/>
      <c r="X1222" s="165"/>
      <c r="Y1222" s="165"/>
      <c r="Z1222" s="165"/>
      <c r="AA1222" s="165"/>
      <c r="AB1222" s="165"/>
      <c r="AC1222" s="165">
        <v>0</v>
      </c>
      <c r="AD1222" s="165"/>
      <c r="AE1222" s="165"/>
      <c r="AF1222" s="165"/>
      <c r="AG1222" s="165"/>
      <c r="AH1222" s="165"/>
      <c r="AI1222" s="165"/>
      <c r="AJ1222" s="165"/>
      <c r="AK1222" s="165"/>
      <c r="AL1222" s="165"/>
      <c r="AM1222" s="165"/>
      <c r="AN1222" s="165"/>
      <c r="AO1222" s="165"/>
      <c r="AP1222" s="165"/>
      <c r="AQ1222" s="165"/>
      <c r="AR1222" s="165"/>
      <c r="AS1222" s="165"/>
      <c r="AT1222" s="165"/>
      <c r="AU1222" s="165"/>
      <c r="AV1222" s="165"/>
      <c r="AW1222" s="165"/>
      <c r="AX1222" s="165"/>
      <c r="AY1222" s="165"/>
      <c r="AZ1222" s="165"/>
      <c r="BA1222" s="165"/>
      <c r="BB1222" s="165"/>
      <c r="BC1222" s="165"/>
      <c r="BD1222" s="165"/>
      <c r="BE1222" s="165"/>
      <c r="BF1222" s="165"/>
      <c r="BG1222" s="165"/>
      <c r="BH1222" s="165"/>
    </row>
    <row r="1223" spans="1:60" outlineLevel="1" x14ac:dyDescent="0.2">
      <c r="A1223" s="204"/>
      <c r="B1223" s="305" t="s">
        <v>654</v>
      </c>
      <c r="C1223" s="306"/>
      <c r="D1223" s="307"/>
      <c r="E1223" s="308"/>
      <c r="F1223" s="309"/>
      <c r="G1223" s="310"/>
      <c r="H1223" s="189"/>
      <c r="I1223" s="189"/>
      <c r="J1223" s="189"/>
      <c r="K1223" s="189"/>
      <c r="L1223" s="190"/>
      <c r="M1223" s="207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5"/>
      <c r="Y1223" s="165"/>
      <c r="Z1223" s="165"/>
      <c r="AA1223" s="165"/>
      <c r="AB1223" s="165"/>
      <c r="AC1223" s="165"/>
      <c r="AD1223" s="165"/>
      <c r="AE1223" s="165" t="s">
        <v>198</v>
      </c>
      <c r="AF1223" s="165"/>
      <c r="AG1223" s="165"/>
      <c r="AH1223" s="165"/>
      <c r="AI1223" s="165"/>
      <c r="AJ1223" s="165"/>
      <c r="AK1223" s="165"/>
      <c r="AL1223" s="165"/>
      <c r="AM1223" s="165"/>
      <c r="AN1223" s="165"/>
      <c r="AO1223" s="165"/>
      <c r="AP1223" s="165"/>
      <c r="AQ1223" s="165"/>
      <c r="AR1223" s="165"/>
      <c r="AS1223" s="165"/>
      <c r="AT1223" s="165"/>
      <c r="AU1223" s="165"/>
      <c r="AV1223" s="165"/>
      <c r="AW1223" s="165"/>
      <c r="AX1223" s="165"/>
      <c r="AY1223" s="165"/>
      <c r="AZ1223" s="165"/>
      <c r="BA1223" s="165"/>
      <c r="BB1223" s="165"/>
      <c r="BC1223" s="165"/>
      <c r="BD1223" s="165"/>
      <c r="BE1223" s="165"/>
      <c r="BF1223" s="165"/>
      <c r="BG1223" s="165"/>
      <c r="BH1223" s="165"/>
    </row>
    <row r="1224" spans="1:60" outlineLevel="1" x14ac:dyDescent="0.2">
      <c r="A1224" s="204"/>
      <c r="B1224" s="305" t="s">
        <v>655</v>
      </c>
      <c r="C1224" s="306"/>
      <c r="D1224" s="307"/>
      <c r="E1224" s="308"/>
      <c r="F1224" s="309"/>
      <c r="G1224" s="310"/>
      <c r="H1224" s="189"/>
      <c r="I1224" s="189"/>
      <c r="J1224" s="189"/>
      <c r="K1224" s="189"/>
      <c r="L1224" s="190"/>
      <c r="M1224" s="207"/>
      <c r="N1224" s="165"/>
      <c r="O1224" s="165"/>
      <c r="P1224" s="165"/>
      <c r="Q1224" s="165"/>
      <c r="R1224" s="165"/>
      <c r="S1224" s="165"/>
      <c r="T1224" s="165"/>
      <c r="U1224" s="165"/>
      <c r="V1224" s="165"/>
      <c r="W1224" s="165"/>
      <c r="X1224" s="165"/>
      <c r="Y1224" s="165"/>
      <c r="Z1224" s="165"/>
      <c r="AA1224" s="165"/>
      <c r="AB1224" s="165"/>
      <c r="AC1224" s="165"/>
      <c r="AD1224" s="165"/>
      <c r="AE1224" s="165" t="s">
        <v>194</v>
      </c>
      <c r="AF1224" s="165"/>
      <c r="AG1224" s="165"/>
      <c r="AH1224" s="165"/>
      <c r="AI1224" s="165"/>
      <c r="AJ1224" s="165"/>
      <c r="AK1224" s="165"/>
      <c r="AL1224" s="165"/>
      <c r="AM1224" s="165">
        <v>21</v>
      </c>
      <c r="AN1224" s="165"/>
      <c r="AO1224" s="165"/>
      <c r="AP1224" s="165"/>
      <c r="AQ1224" s="165"/>
      <c r="AR1224" s="165"/>
      <c r="AS1224" s="165"/>
      <c r="AT1224" s="165"/>
      <c r="AU1224" s="165"/>
      <c r="AV1224" s="165"/>
      <c r="AW1224" s="165"/>
      <c r="AX1224" s="165"/>
      <c r="AY1224" s="165"/>
      <c r="AZ1224" s="165"/>
      <c r="BA1224" s="165"/>
      <c r="BB1224" s="165"/>
      <c r="BC1224" s="165"/>
      <c r="BD1224" s="165"/>
      <c r="BE1224" s="165"/>
      <c r="BF1224" s="165"/>
      <c r="BG1224" s="165"/>
      <c r="BH1224" s="165"/>
    </row>
    <row r="1225" spans="1:60" outlineLevel="1" x14ac:dyDescent="0.2">
      <c r="A1225" s="205">
        <v>331</v>
      </c>
      <c r="B1225" s="176" t="s">
        <v>656</v>
      </c>
      <c r="C1225" s="242" t="s">
        <v>1822</v>
      </c>
      <c r="D1225" s="180" t="s">
        <v>231</v>
      </c>
      <c r="E1225" s="184">
        <v>1.675</v>
      </c>
      <c r="F1225" s="191"/>
      <c r="G1225" s="189">
        <f>ROUND(E1225*F1225,2)</f>
        <v>0</v>
      </c>
      <c r="H1225" s="189">
        <v>1.6000000000000001E-4</v>
      </c>
      <c r="I1225" s="189">
        <f>ROUND(E1225*H1225,2)</f>
        <v>0</v>
      </c>
      <c r="J1225" s="189">
        <v>0</v>
      </c>
      <c r="K1225" s="189">
        <f>ROUND(E1225*J1225,2)</f>
        <v>0</v>
      </c>
      <c r="L1225" s="190" t="s">
        <v>448</v>
      </c>
      <c r="M1225" s="207" t="s">
        <v>193</v>
      </c>
      <c r="N1225" s="165"/>
      <c r="O1225" s="165"/>
      <c r="P1225" s="165"/>
      <c r="Q1225" s="165"/>
      <c r="R1225" s="165"/>
      <c r="S1225" s="165"/>
      <c r="T1225" s="165"/>
      <c r="U1225" s="165"/>
      <c r="V1225" s="165"/>
      <c r="W1225" s="165"/>
      <c r="X1225" s="165"/>
      <c r="Y1225" s="165"/>
      <c r="Z1225" s="165"/>
      <c r="AA1225" s="165"/>
      <c r="AB1225" s="165"/>
      <c r="AC1225" s="165"/>
      <c r="AD1225" s="165"/>
      <c r="AE1225" s="165"/>
      <c r="AF1225" s="165"/>
      <c r="AG1225" s="165"/>
      <c r="AH1225" s="165"/>
      <c r="AI1225" s="165"/>
      <c r="AJ1225" s="165"/>
      <c r="AK1225" s="165"/>
      <c r="AL1225" s="165"/>
      <c r="AM1225" s="165"/>
      <c r="AN1225" s="165"/>
      <c r="AO1225" s="165"/>
      <c r="AP1225" s="165"/>
      <c r="AQ1225" s="165"/>
      <c r="AR1225" s="165"/>
      <c r="AS1225" s="165"/>
      <c r="AT1225" s="165"/>
      <c r="AU1225" s="165"/>
      <c r="AV1225" s="165"/>
      <c r="AW1225" s="165"/>
      <c r="AX1225" s="165"/>
      <c r="AY1225" s="165"/>
      <c r="AZ1225" s="165"/>
      <c r="BA1225" s="165"/>
      <c r="BB1225" s="165"/>
      <c r="BC1225" s="165"/>
      <c r="BD1225" s="165"/>
      <c r="BE1225" s="165"/>
      <c r="BF1225" s="165"/>
      <c r="BG1225" s="165"/>
      <c r="BH1225" s="165"/>
    </row>
    <row r="1226" spans="1:60" x14ac:dyDescent="0.2">
      <c r="A1226" s="204"/>
      <c r="B1226" s="177"/>
      <c r="C1226" s="300"/>
      <c r="D1226" s="301"/>
      <c r="E1226" s="302"/>
      <c r="F1226" s="303"/>
      <c r="G1226" s="304"/>
      <c r="H1226" s="189"/>
      <c r="I1226" s="189"/>
      <c r="J1226" s="189"/>
      <c r="K1226" s="189"/>
      <c r="L1226" s="190"/>
      <c r="M1226" s="207"/>
      <c r="AE1226" t="s">
        <v>188</v>
      </c>
    </row>
    <row r="1227" spans="1:60" outlineLevel="1" x14ac:dyDescent="0.2">
      <c r="A1227" s="204"/>
      <c r="B1227" s="305" t="s">
        <v>445</v>
      </c>
      <c r="C1227" s="306"/>
      <c r="D1227" s="307"/>
      <c r="E1227" s="308"/>
      <c r="F1227" s="309"/>
      <c r="G1227" s="310"/>
      <c r="H1227" s="189"/>
      <c r="I1227" s="189"/>
      <c r="J1227" s="189"/>
      <c r="K1227" s="189"/>
      <c r="L1227" s="190"/>
      <c r="M1227" s="207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5"/>
      <c r="Y1227" s="165"/>
      <c r="Z1227" s="165"/>
      <c r="AA1227" s="165"/>
      <c r="AB1227" s="165"/>
      <c r="AC1227" s="165">
        <v>0</v>
      </c>
      <c r="AD1227" s="165"/>
      <c r="AE1227" s="165"/>
      <c r="AF1227" s="165"/>
      <c r="AG1227" s="165"/>
      <c r="AH1227" s="165"/>
      <c r="AI1227" s="165"/>
      <c r="AJ1227" s="165"/>
      <c r="AK1227" s="165"/>
      <c r="AL1227" s="165"/>
      <c r="AM1227" s="165"/>
      <c r="AN1227" s="165"/>
      <c r="AO1227" s="165"/>
      <c r="AP1227" s="165"/>
      <c r="AQ1227" s="165"/>
      <c r="AR1227" s="165"/>
      <c r="AS1227" s="165"/>
      <c r="AT1227" s="165"/>
      <c r="AU1227" s="165"/>
      <c r="AV1227" s="165"/>
      <c r="AW1227" s="165"/>
      <c r="AX1227" s="165"/>
      <c r="AY1227" s="165"/>
      <c r="AZ1227" s="165"/>
      <c r="BA1227" s="165"/>
      <c r="BB1227" s="165"/>
      <c r="BC1227" s="165"/>
      <c r="BD1227" s="165"/>
      <c r="BE1227" s="165"/>
      <c r="BF1227" s="165"/>
      <c r="BG1227" s="165"/>
      <c r="BH1227" s="165"/>
    </row>
    <row r="1228" spans="1:60" outlineLevel="1" x14ac:dyDescent="0.2">
      <c r="A1228" s="204"/>
      <c r="B1228" s="305" t="s">
        <v>446</v>
      </c>
      <c r="C1228" s="306"/>
      <c r="D1228" s="307"/>
      <c r="E1228" s="308"/>
      <c r="F1228" s="309"/>
      <c r="G1228" s="310"/>
      <c r="H1228" s="189"/>
      <c r="I1228" s="189"/>
      <c r="J1228" s="189"/>
      <c r="K1228" s="189"/>
      <c r="L1228" s="190"/>
      <c r="M1228" s="207"/>
      <c r="N1228" s="165"/>
      <c r="O1228" s="165"/>
      <c r="P1228" s="165"/>
      <c r="Q1228" s="165"/>
      <c r="R1228" s="165"/>
      <c r="S1228" s="165"/>
      <c r="T1228" s="165"/>
      <c r="U1228" s="165"/>
      <c r="V1228" s="165"/>
      <c r="W1228" s="165"/>
      <c r="X1228" s="165"/>
      <c r="Y1228" s="165"/>
      <c r="Z1228" s="165"/>
      <c r="AA1228" s="165"/>
      <c r="AB1228" s="165"/>
      <c r="AC1228" s="165"/>
      <c r="AD1228" s="165"/>
      <c r="AE1228" s="165" t="s">
        <v>198</v>
      </c>
      <c r="AF1228" s="165"/>
      <c r="AG1228" s="165"/>
      <c r="AH1228" s="165"/>
      <c r="AI1228" s="165"/>
      <c r="AJ1228" s="165"/>
      <c r="AK1228" s="165"/>
      <c r="AL1228" s="165"/>
      <c r="AM1228" s="165"/>
      <c r="AN1228" s="165"/>
      <c r="AO1228" s="165"/>
      <c r="AP1228" s="165"/>
      <c r="AQ1228" s="165"/>
      <c r="AR1228" s="165"/>
      <c r="AS1228" s="165"/>
      <c r="AT1228" s="165"/>
      <c r="AU1228" s="165"/>
      <c r="AV1228" s="165"/>
      <c r="AW1228" s="165"/>
      <c r="AX1228" s="165"/>
      <c r="AY1228" s="165"/>
      <c r="AZ1228" s="165"/>
      <c r="BA1228" s="165"/>
      <c r="BB1228" s="165"/>
      <c r="BC1228" s="165"/>
      <c r="BD1228" s="165"/>
      <c r="BE1228" s="165"/>
      <c r="BF1228" s="165"/>
      <c r="BG1228" s="165"/>
      <c r="BH1228" s="165"/>
    </row>
    <row r="1229" spans="1:60" outlineLevel="1" x14ac:dyDescent="0.2">
      <c r="A1229" s="205">
        <v>332</v>
      </c>
      <c r="B1229" s="176" t="s">
        <v>657</v>
      </c>
      <c r="C1229" s="242" t="s">
        <v>1823</v>
      </c>
      <c r="D1229" s="180" t="s">
        <v>243</v>
      </c>
      <c r="E1229" s="184">
        <v>3.2480000000000002</v>
      </c>
      <c r="F1229" s="191"/>
      <c r="G1229" s="189">
        <f>ROUND(E1229*F1229,2)</f>
        <v>0</v>
      </c>
      <c r="H1229" s="189">
        <v>0</v>
      </c>
      <c r="I1229" s="189">
        <f>ROUND(E1229*H1229,2)</f>
        <v>0</v>
      </c>
      <c r="J1229" s="189">
        <v>0</v>
      </c>
      <c r="K1229" s="189">
        <f>ROUND(E1229*J1229,2)</f>
        <v>0</v>
      </c>
      <c r="L1229" s="190" t="s">
        <v>448</v>
      </c>
      <c r="M1229" s="207" t="s">
        <v>193</v>
      </c>
      <c r="N1229" s="165"/>
      <c r="O1229" s="165"/>
      <c r="P1229" s="165"/>
      <c r="Q1229" s="165"/>
      <c r="R1229" s="165"/>
      <c r="S1229" s="165"/>
      <c r="T1229" s="165"/>
      <c r="U1229" s="165"/>
      <c r="V1229" s="165"/>
      <c r="W1229" s="165"/>
      <c r="X1229" s="165"/>
      <c r="Y1229" s="165"/>
      <c r="Z1229" s="165"/>
      <c r="AA1229" s="165"/>
      <c r="AB1229" s="165"/>
      <c r="AC1229" s="165">
        <v>1</v>
      </c>
      <c r="AD1229" s="165"/>
      <c r="AE1229" s="165"/>
      <c r="AF1229" s="165"/>
      <c r="AG1229" s="165"/>
      <c r="AH1229" s="165"/>
      <c r="AI1229" s="165"/>
      <c r="AJ1229" s="165"/>
      <c r="AK1229" s="165"/>
      <c r="AL1229" s="165"/>
      <c r="AM1229" s="165"/>
      <c r="AN1229" s="165"/>
      <c r="AO1229" s="165"/>
      <c r="AP1229" s="165"/>
      <c r="AQ1229" s="165"/>
      <c r="AR1229" s="165"/>
      <c r="AS1229" s="165"/>
      <c r="AT1229" s="165"/>
      <c r="AU1229" s="165"/>
      <c r="AV1229" s="165"/>
      <c r="AW1229" s="165"/>
      <c r="AX1229" s="165"/>
      <c r="AY1229" s="165"/>
      <c r="AZ1229" s="165"/>
      <c r="BA1229" s="165"/>
      <c r="BB1229" s="165"/>
      <c r="BC1229" s="165"/>
      <c r="BD1229" s="165"/>
      <c r="BE1229" s="165"/>
      <c r="BF1229" s="165"/>
      <c r="BG1229" s="165"/>
      <c r="BH1229" s="165"/>
    </row>
    <row r="1230" spans="1:60" outlineLevel="1" x14ac:dyDescent="0.2">
      <c r="A1230" s="204"/>
      <c r="B1230" s="177"/>
      <c r="C1230" s="300"/>
      <c r="D1230" s="301"/>
      <c r="E1230" s="302"/>
      <c r="F1230" s="303"/>
      <c r="G1230" s="304"/>
      <c r="H1230" s="189"/>
      <c r="I1230" s="189"/>
      <c r="J1230" s="189"/>
      <c r="K1230" s="189"/>
      <c r="L1230" s="190"/>
      <c r="M1230" s="207"/>
      <c r="N1230" s="165"/>
      <c r="O1230" s="165"/>
      <c r="P1230" s="165"/>
      <c r="Q1230" s="165"/>
      <c r="R1230" s="165"/>
      <c r="S1230" s="165"/>
      <c r="T1230" s="165"/>
      <c r="U1230" s="165"/>
      <c r="V1230" s="165"/>
      <c r="W1230" s="165"/>
      <c r="X1230" s="165"/>
      <c r="Y1230" s="165"/>
      <c r="Z1230" s="165"/>
      <c r="AA1230" s="165"/>
      <c r="AB1230" s="165"/>
      <c r="AC1230" s="165"/>
      <c r="AD1230" s="165"/>
      <c r="AE1230" s="165" t="s">
        <v>194</v>
      </c>
      <c r="AF1230" s="165"/>
      <c r="AG1230" s="165"/>
      <c r="AH1230" s="165"/>
      <c r="AI1230" s="165"/>
      <c r="AJ1230" s="165"/>
      <c r="AK1230" s="165"/>
      <c r="AL1230" s="165"/>
      <c r="AM1230" s="165">
        <v>21</v>
      </c>
      <c r="AN1230" s="165"/>
      <c r="AO1230" s="165"/>
      <c r="AP1230" s="165"/>
      <c r="AQ1230" s="165"/>
      <c r="AR1230" s="165"/>
      <c r="AS1230" s="165"/>
      <c r="AT1230" s="165"/>
      <c r="AU1230" s="165"/>
      <c r="AV1230" s="165"/>
      <c r="AW1230" s="165"/>
      <c r="AX1230" s="165"/>
      <c r="AY1230" s="165"/>
      <c r="AZ1230" s="165"/>
      <c r="BA1230" s="165"/>
      <c r="BB1230" s="165"/>
      <c r="BC1230" s="165"/>
      <c r="BD1230" s="165"/>
      <c r="BE1230" s="165"/>
      <c r="BF1230" s="165"/>
      <c r="BG1230" s="165"/>
      <c r="BH1230" s="165"/>
    </row>
    <row r="1231" spans="1:60" outlineLevel="1" x14ac:dyDescent="0.2">
      <c r="A1231" s="203" t="s">
        <v>187</v>
      </c>
      <c r="B1231" s="175" t="s">
        <v>133</v>
      </c>
      <c r="C1231" s="199" t="s">
        <v>134</v>
      </c>
      <c r="D1231" s="179"/>
      <c r="E1231" s="183"/>
      <c r="F1231" s="316">
        <f>SUM(G1232:G1303)</f>
        <v>0</v>
      </c>
      <c r="G1231" s="317"/>
      <c r="H1231" s="187"/>
      <c r="I1231" s="187">
        <f>SUM(I1232:I1303)</f>
        <v>5.4399999999999995</v>
      </c>
      <c r="J1231" s="187"/>
      <c r="K1231" s="187">
        <f>SUM(K1232:K1303)</f>
        <v>0</v>
      </c>
      <c r="L1231" s="241"/>
      <c r="M1231" s="206"/>
      <c r="N1231" s="165"/>
      <c r="O1231" s="165"/>
      <c r="P1231" s="165"/>
      <c r="Q1231" s="165"/>
      <c r="R1231" s="165"/>
      <c r="S1231" s="165"/>
      <c r="T1231" s="165"/>
      <c r="U1231" s="165"/>
      <c r="V1231" s="165"/>
      <c r="W1231" s="165"/>
      <c r="X1231" s="165"/>
      <c r="Y1231" s="165"/>
      <c r="Z1231" s="165"/>
      <c r="AA1231" s="165"/>
      <c r="AB1231" s="165"/>
      <c r="AC1231" s="165"/>
      <c r="AD1231" s="165"/>
      <c r="AE1231" s="165"/>
      <c r="AF1231" s="165"/>
      <c r="AG1231" s="165"/>
      <c r="AH1231" s="165"/>
      <c r="AI1231" s="165"/>
      <c r="AJ1231" s="165"/>
      <c r="AK1231" s="165"/>
      <c r="AL1231" s="165"/>
      <c r="AM1231" s="165"/>
      <c r="AN1231" s="165"/>
      <c r="AO1231" s="165"/>
      <c r="AP1231" s="165"/>
      <c r="AQ1231" s="165"/>
      <c r="AR1231" s="165"/>
      <c r="AS1231" s="165"/>
      <c r="AT1231" s="165"/>
      <c r="AU1231" s="165"/>
      <c r="AV1231" s="165"/>
      <c r="AW1231" s="165"/>
      <c r="AX1231" s="165"/>
      <c r="AY1231" s="165"/>
      <c r="AZ1231" s="165"/>
      <c r="BA1231" s="165"/>
      <c r="BB1231" s="165"/>
      <c r="BC1231" s="165"/>
      <c r="BD1231" s="165"/>
      <c r="BE1231" s="165"/>
      <c r="BF1231" s="165"/>
      <c r="BG1231" s="165"/>
      <c r="BH1231" s="165"/>
    </row>
    <row r="1232" spans="1:60" outlineLevel="1" x14ac:dyDescent="0.2">
      <c r="A1232" s="204"/>
      <c r="B1232" s="318" t="s">
        <v>658</v>
      </c>
      <c r="C1232" s="319"/>
      <c r="D1232" s="320"/>
      <c r="E1232" s="321"/>
      <c r="F1232" s="322"/>
      <c r="G1232" s="323"/>
      <c r="H1232" s="189"/>
      <c r="I1232" s="189"/>
      <c r="J1232" s="189"/>
      <c r="K1232" s="189"/>
      <c r="L1232" s="190"/>
      <c r="M1232" s="207"/>
      <c r="N1232" s="165"/>
      <c r="O1232" s="165"/>
      <c r="P1232" s="165"/>
      <c r="Q1232" s="165"/>
      <c r="R1232" s="165"/>
      <c r="S1232" s="165"/>
      <c r="T1232" s="165"/>
      <c r="U1232" s="165"/>
      <c r="V1232" s="165"/>
      <c r="W1232" s="165"/>
      <c r="X1232" s="165"/>
      <c r="Y1232" s="165"/>
      <c r="Z1232" s="165"/>
      <c r="AA1232" s="165"/>
      <c r="AB1232" s="165"/>
      <c r="AC1232" s="165"/>
      <c r="AD1232" s="165"/>
      <c r="AE1232" s="165"/>
      <c r="AF1232" s="165"/>
      <c r="AG1232" s="165"/>
      <c r="AH1232" s="165"/>
      <c r="AI1232" s="165"/>
      <c r="AJ1232" s="165"/>
      <c r="AK1232" s="165"/>
      <c r="AL1232" s="165"/>
      <c r="AM1232" s="165"/>
      <c r="AN1232" s="165"/>
      <c r="AO1232" s="165"/>
      <c r="AP1232" s="165"/>
      <c r="AQ1232" s="165"/>
      <c r="AR1232" s="165"/>
      <c r="AS1232" s="165"/>
      <c r="AT1232" s="165"/>
      <c r="AU1232" s="165"/>
      <c r="AV1232" s="165"/>
      <c r="AW1232" s="165"/>
      <c r="AX1232" s="165"/>
      <c r="AY1232" s="165"/>
      <c r="AZ1232" s="165"/>
      <c r="BA1232" s="165"/>
      <c r="BB1232" s="165"/>
      <c r="BC1232" s="165"/>
      <c r="BD1232" s="165"/>
      <c r="BE1232" s="165"/>
      <c r="BF1232" s="165"/>
      <c r="BG1232" s="165"/>
      <c r="BH1232" s="165"/>
    </row>
    <row r="1233" spans="1:60" outlineLevel="1" x14ac:dyDescent="0.2">
      <c r="A1233" s="204"/>
      <c r="B1233" s="305" t="s">
        <v>659</v>
      </c>
      <c r="C1233" s="306"/>
      <c r="D1233" s="307"/>
      <c r="E1233" s="308"/>
      <c r="F1233" s="309"/>
      <c r="G1233" s="310"/>
      <c r="H1233" s="189"/>
      <c r="I1233" s="189"/>
      <c r="J1233" s="189"/>
      <c r="K1233" s="189"/>
      <c r="L1233" s="190"/>
      <c r="M1233" s="207"/>
      <c r="N1233" s="165"/>
      <c r="O1233" s="165"/>
      <c r="P1233" s="165"/>
      <c r="Q1233" s="165"/>
      <c r="R1233" s="165"/>
      <c r="S1233" s="165"/>
      <c r="T1233" s="165"/>
      <c r="U1233" s="165"/>
      <c r="V1233" s="165"/>
      <c r="W1233" s="165"/>
      <c r="X1233" s="165"/>
      <c r="Y1233" s="165"/>
      <c r="Z1233" s="165"/>
      <c r="AA1233" s="165"/>
      <c r="AB1233" s="165"/>
      <c r="AC1233" s="165">
        <v>0</v>
      </c>
      <c r="AD1233" s="165"/>
      <c r="AE1233" s="165"/>
      <c r="AF1233" s="165"/>
      <c r="AG1233" s="165"/>
      <c r="AH1233" s="165"/>
      <c r="AI1233" s="165"/>
      <c r="AJ1233" s="165"/>
      <c r="AK1233" s="165"/>
      <c r="AL1233" s="165"/>
      <c r="AM1233" s="165"/>
      <c r="AN1233" s="165"/>
      <c r="AO1233" s="165"/>
      <c r="AP1233" s="165"/>
      <c r="AQ1233" s="165"/>
      <c r="AR1233" s="165"/>
      <c r="AS1233" s="165"/>
      <c r="AT1233" s="165"/>
      <c r="AU1233" s="165"/>
      <c r="AV1233" s="165"/>
      <c r="AW1233" s="165"/>
      <c r="AX1233" s="165"/>
      <c r="AY1233" s="165"/>
      <c r="AZ1233" s="165"/>
      <c r="BA1233" s="165"/>
      <c r="BB1233" s="165"/>
      <c r="BC1233" s="165"/>
      <c r="BD1233" s="165"/>
      <c r="BE1233" s="165"/>
      <c r="BF1233" s="165"/>
      <c r="BG1233" s="165"/>
      <c r="BH1233" s="165"/>
    </row>
    <row r="1234" spans="1:60" outlineLevel="1" x14ac:dyDescent="0.2">
      <c r="A1234" s="204"/>
      <c r="B1234" s="305" t="s">
        <v>660</v>
      </c>
      <c r="C1234" s="306"/>
      <c r="D1234" s="307"/>
      <c r="E1234" s="308"/>
      <c r="F1234" s="309"/>
      <c r="G1234" s="310"/>
      <c r="H1234" s="189"/>
      <c r="I1234" s="189"/>
      <c r="J1234" s="189"/>
      <c r="K1234" s="189"/>
      <c r="L1234" s="190"/>
      <c r="M1234" s="207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5"/>
      <c r="Y1234" s="165"/>
      <c r="Z1234" s="165"/>
      <c r="AA1234" s="165"/>
      <c r="AB1234" s="165"/>
      <c r="AC1234" s="165"/>
      <c r="AD1234" s="165"/>
      <c r="AE1234" s="165" t="s">
        <v>198</v>
      </c>
      <c r="AF1234" s="165"/>
      <c r="AG1234" s="165"/>
      <c r="AH1234" s="165"/>
      <c r="AI1234" s="165"/>
      <c r="AJ1234" s="165"/>
      <c r="AK1234" s="165"/>
      <c r="AL1234" s="165"/>
      <c r="AM1234" s="165"/>
      <c r="AN1234" s="165"/>
      <c r="AO1234" s="165"/>
      <c r="AP1234" s="165"/>
      <c r="AQ1234" s="165"/>
      <c r="AR1234" s="165"/>
      <c r="AS1234" s="165"/>
      <c r="AT1234" s="165"/>
      <c r="AU1234" s="165"/>
      <c r="AV1234" s="165"/>
      <c r="AW1234" s="165"/>
      <c r="AX1234" s="165"/>
      <c r="AY1234" s="165"/>
      <c r="AZ1234" s="165"/>
      <c r="BA1234" s="165"/>
      <c r="BB1234" s="165"/>
      <c r="BC1234" s="165"/>
      <c r="BD1234" s="165"/>
      <c r="BE1234" s="165"/>
      <c r="BF1234" s="165"/>
      <c r="BG1234" s="165"/>
      <c r="BH1234" s="165"/>
    </row>
    <row r="1235" spans="1:60" ht="22.5" outlineLevel="1" x14ac:dyDescent="0.2">
      <c r="A1235" s="205">
        <v>333</v>
      </c>
      <c r="B1235" s="176" t="s">
        <v>661</v>
      </c>
      <c r="C1235" s="242" t="s">
        <v>1824</v>
      </c>
      <c r="D1235" s="180" t="s">
        <v>243</v>
      </c>
      <c r="E1235" s="184">
        <v>9.1999999999999998E-2</v>
      </c>
      <c r="F1235" s="191"/>
      <c r="G1235" s="189">
        <f>ROUND(E1235*F1235,2)</f>
        <v>0</v>
      </c>
      <c r="H1235" s="189">
        <v>1.0554399999999999</v>
      </c>
      <c r="I1235" s="189">
        <f>ROUND(E1235*H1235,2)</f>
        <v>0.1</v>
      </c>
      <c r="J1235" s="189">
        <v>0</v>
      </c>
      <c r="K1235" s="189">
        <f>ROUND(E1235*J1235,2)</f>
        <v>0</v>
      </c>
      <c r="L1235" s="190" t="s">
        <v>218</v>
      </c>
      <c r="M1235" s="207" t="s">
        <v>193</v>
      </c>
      <c r="N1235" s="165"/>
      <c r="O1235" s="165"/>
      <c r="P1235" s="165"/>
      <c r="Q1235" s="165"/>
      <c r="R1235" s="165"/>
      <c r="S1235" s="165"/>
      <c r="T1235" s="165"/>
      <c r="U1235" s="165"/>
      <c r="V1235" s="165"/>
      <c r="W1235" s="165"/>
      <c r="X1235" s="165"/>
      <c r="Y1235" s="165"/>
      <c r="Z1235" s="165"/>
      <c r="AA1235" s="165"/>
      <c r="AB1235" s="165"/>
      <c r="AC1235" s="165">
        <v>1</v>
      </c>
      <c r="AD1235" s="165"/>
      <c r="AE1235" s="165"/>
      <c r="AF1235" s="165"/>
      <c r="AG1235" s="165"/>
      <c r="AH1235" s="165"/>
      <c r="AI1235" s="165"/>
      <c r="AJ1235" s="165"/>
      <c r="AK1235" s="165"/>
      <c r="AL1235" s="165"/>
      <c r="AM1235" s="165"/>
      <c r="AN1235" s="165"/>
      <c r="AO1235" s="165"/>
      <c r="AP1235" s="165"/>
      <c r="AQ1235" s="165"/>
      <c r="AR1235" s="165"/>
      <c r="AS1235" s="165"/>
      <c r="AT1235" s="165"/>
      <c r="AU1235" s="165"/>
      <c r="AV1235" s="165"/>
      <c r="AW1235" s="165"/>
      <c r="AX1235" s="165"/>
      <c r="AY1235" s="165"/>
      <c r="AZ1235" s="165"/>
      <c r="BA1235" s="165"/>
      <c r="BB1235" s="165"/>
      <c r="BC1235" s="165"/>
      <c r="BD1235" s="165"/>
      <c r="BE1235" s="165"/>
      <c r="BF1235" s="165"/>
      <c r="BG1235" s="165"/>
      <c r="BH1235" s="165"/>
    </row>
    <row r="1236" spans="1:60" outlineLevel="1" x14ac:dyDescent="0.2">
      <c r="A1236" s="204"/>
      <c r="B1236" s="177"/>
      <c r="C1236" s="201" t="s">
        <v>662</v>
      </c>
      <c r="D1236" s="181"/>
      <c r="E1236" s="185">
        <v>0.09</v>
      </c>
      <c r="F1236" s="189"/>
      <c r="G1236" s="189"/>
      <c r="H1236" s="189"/>
      <c r="I1236" s="189"/>
      <c r="J1236" s="189"/>
      <c r="K1236" s="189"/>
      <c r="L1236" s="190"/>
      <c r="M1236" s="207"/>
      <c r="N1236" s="165"/>
      <c r="O1236" s="165"/>
      <c r="P1236" s="165"/>
      <c r="Q1236" s="165"/>
      <c r="R1236" s="165"/>
      <c r="S1236" s="165"/>
      <c r="T1236" s="165"/>
      <c r="U1236" s="165"/>
      <c r="V1236" s="165"/>
      <c r="W1236" s="165"/>
      <c r="X1236" s="165"/>
      <c r="Y1236" s="165"/>
      <c r="Z1236" s="165"/>
      <c r="AA1236" s="165"/>
      <c r="AB1236" s="165"/>
      <c r="AC1236" s="165"/>
      <c r="AD1236" s="165"/>
      <c r="AE1236" s="165" t="s">
        <v>194</v>
      </c>
      <c r="AF1236" s="165"/>
      <c r="AG1236" s="165"/>
      <c r="AH1236" s="165"/>
      <c r="AI1236" s="165"/>
      <c r="AJ1236" s="165"/>
      <c r="AK1236" s="165"/>
      <c r="AL1236" s="165"/>
      <c r="AM1236" s="165">
        <v>21</v>
      </c>
      <c r="AN1236" s="165"/>
      <c r="AO1236" s="165"/>
      <c r="AP1236" s="165"/>
      <c r="AQ1236" s="165"/>
      <c r="AR1236" s="165"/>
      <c r="AS1236" s="165"/>
      <c r="AT1236" s="165"/>
      <c r="AU1236" s="165"/>
      <c r="AV1236" s="165"/>
      <c r="AW1236" s="165"/>
      <c r="AX1236" s="165"/>
      <c r="AY1236" s="165"/>
      <c r="AZ1236" s="165"/>
      <c r="BA1236" s="165"/>
      <c r="BB1236" s="165"/>
      <c r="BC1236" s="165"/>
      <c r="BD1236" s="165"/>
      <c r="BE1236" s="165"/>
      <c r="BF1236" s="165"/>
      <c r="BG1236" s="165"/>
      <c r="BH1236" s="165"/>
    </row>
    <row r="1237" spans="1:60" outlineLevel="1" x14ac:dyDescent="0.2">
      <c r="A1237" s="204"/>
      <c r="B1237" s="177"/>
      <c r="C1237" s="300"/>
      <c r="D1237" s="301"/>
      <c r="E1237" s="302"/>
      <c r="F1237" s="303"/>
      <c r="G1237" s="304"/>
      <c r="H1237" s="189"/>
      <c r="I1237" s="189"/>
      <c r="J1237" s="189"/>
      <c r="K1237" s="189"/>
      <c r="L1237" s="190"/>
      <c r="M1237" s="207"/>
      <c r="N1237" s="165"/>
      <c r="O1237" s="165"/>
      <c r="P1237" s="165"/>
      <c r="Q1237" s="165"/>
      <c r="R1237" s="165"/>
      <c r="S1237" s="165"/>
      <c r="T1237" s="165"/>
      <c r="U1237" s="165"/>
      <c r="V1237" s="165"/>
      <c r="W1237" s="165"/>
      <c r="X1237" s="165"/>
      <c r="Y1237" s="165"/>
      <c r="Z1237" s="165"/>
      <c r="AA1237" s="165"/>
      <c r="AB1237" s="165"/>
      <c r="AC1237" s="165"/>
      <c r="AD1237" s="165"/>
      <c r="AE1237" s="165"/>
      <c r="AF1237" s="165"/>
      <c r="AG1237" s="165"/>
      <c r="AH1237" s="165"/>
      <c r="AI1237" s="165"/>
      <c r="AJ1237" s="165"/>
      <c r="AK1237" s="165"/>
      <c r="AL1237" s="165"/>
      <c r="AM1237" s="165"/>
      <c r="AN1237" s="165"/>
      <c r="AO1237" s="165"/>
      <c r="AP1237" s="165"/>
      <c r="AQ1237" s="165"/>
      <c r="AR1237" s="165"/>
      <c r="AS1237" s="165"/>
      <c r="AT1237" s="165"/>
      <c r="AU1237" s="165"/>
      <c r="AV1237" s="165"/>
      <c r="AW1237" s="165"/>
      <c r="AX1237" s="165"/>
      <c r="AY1237" s="165"/>
      <c r="AZ1237" s="165"/>
      <c r="BA1237" s="165"/>
      <c r="BB1237" s="165"/>
      <c r="BC1237" s="165"/>
      <c r="BD1237" s="165"/>
      <c r="BE1237" s="165"/>
      <c r="BF1237" s="165"/>
      <c r="BG1237" s="165"/>
      <c r="BH1237" s="165"/>
    </row>
    <row r="1238" spans="1:60" outlineLevel="1" x14ac:dyDescent="0.2">
      <c r="A1238" s="204"/>
      <c r="B1238" s="305" t="s">
        <v>658</v>
      </c>
      <c r="C1238" s="306"/>
      <c r="D1238" s="307"/>
      <c r="E1238" s="308"/>
      <c r="F1238" s="309"/>
      <c r="G1238" s="310"/>
      <c r="H1238" s="189"/>
      <c r="I1238" s="189"/>
      <c r="J1238" s="189"/>
      <c r="K1238" s="189"/>
      <c r="L1238" s="190"/>
      <c r="M1238" s="207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5"/>
      <c r="Y1238" s="165"/>
      <c r="Z1238" s="165"/>
      <c r="AA1238" s="165"/>
      <c r="AB1238" s="165"/>
      <c r="AC1238" s="165"/>
      <c r="AD1238" s="165"/>
      <c r="AE1238" s="165"/>
      <c r="AF1238" s="165"/>
      <c r="AG1238" s="165"/>
      <c r="AH1238" s="165"/>
      <c r="AI1238" s="165"/>
      <c r="AJ1238" s="165"/>
      <c r="AK1238" s="165"/>
      <c r="AL1238" s="165"/>
      <c r="AM1238" s="165"/>
      <c r="AN1238" s="165"/>
      <c r="AO1238" s="165"/>
      <c r="AP1238" s="165"/>
      <c r="AQ1238" s="165"/>
      <c r="AR1238" s="165"/>
      <c r="AS1238" s="165"/>
      <c r="AT1238" s="165"/>
      <c r="AU1238" s="165"/>
      <c r="AV1238" s="165"/>
      <c r="AW1238" s="165"/>
      <c r="AX1238" s="165"/>
      <c r="AY1238" s="165"/>
      <c r="AZ1238" s="165"/>
      <c r="BA1238" s="165"/>
      <c r="BB1238" s="165"/>
      <c r="BC1238" s="165"/>
      <c r="BD1238" s="165"/>
      <c r="BE1238" s="165"/>
      <c r="BF1238" s="165"/>
      <c r="BG1238" s="165"/>
      <c r="BH1238" s="165"/>
    </row>
    <row r="1239" spans="1:60" outlineLevel="1" x14ac:dyDescent="0.2">
      <c r="A1239" s="204"/>
      <c r="B1239" s="305" t="s">
        <v>659</v>
      </c>
      <c r="C1239" s="306"/>
      <c r="D1239" s="307"/>
      <c r="E1239" s="308"/>
      <c r="F1239" s="309"/>
      <c r="G1239" s="310"/>
      <c r="H1239" s="189"/>
      <c r="I1239" s="189"/>
      <c r="J1239" s="189"/>
      <c r="K1239" s="189"/>
      <c r="L1239" s="190"/>
      <c r="M1239" s="207"/>
      <c r="N1239" s="165"/>
      <c r="O1239" s="165"/>
      <c r="P1239" s="165"/>
      <c r="Q1239" s="165"/>
      <c r="R1239" s="165"/>
      <c r="S1239" s="165"/>
      <c r="T1239" s="165"/>
      <c r="U1239" s="165"/>
      <c r="V1239" s="165"/>
      <c r="W1239" s="165"/>
      <c r="X1239" s="165"/>
      <c r="Y1239" s="165"/>
      <c r="Z1239" s="165"/>
      <c r="AA1239" s="165"/>
      <c r="AB1239" s="165"/>
      <c r="AC1239" s="165">
        <v>0</v>
      </c>
      <c r="AD1239" s="165"/>
      <c r="AE1239" s="165"/>
      <c r="AF1239" s="165"/>
      <c r="AG1239" s="165"/>
      <c r="AH1239" s="165"/>
      <c r="AI1239" s="165"/>
      <c r="AJ1239" s="165"/>
      <c r="AK1239" s="165"/>
      <c r="AL1239" s="165"/>
      <c r="AM1239" s="165"/>
      <c r="AN1239" s="165"/>
      <c r="AO1239" s="165"/>
      <c r="AP1239" s="165"/>
      <c r="AQ1239" s="165"/>
      <c r="AR1239" s="165"/>
      <c r="AS1239" s="165"/>
      <c r="AT1239" s="165"/>
      <c r="AU1239" s="165"/>
      <c r="AV1239" s="165"/>
      <c r="AW1239" s="165"/>
      <c r="AX1239" s="165"/>
      <c r="AY1239" s="165"/>
      <c r="AZ1239" s="165"/>
      <c r="BA1239" s="165"/>
      <c r="BB1239" s="165"/>
      <c r="BC1239" s="165"/>
      <c r="BD1239" s="165"/>
      <c r="BE1239" s="165"/>
      <c r="BF1239" s="165"/>
      <c r="BG1239" s="165"/>
      <c r="BH1239" s="165"/>
    </row>
    <row r="1240" spans="1:60" outlineLevel="1" x14ac:dyDescent="0.2">
      <c r="A1240" s="204"/>
      <c r="B1240" s="305" t="s">
        <v>660</v>
      </c>
      <c r="C1240" s="306"/>
      <c r="D1240" s="307"/>
      <c r="E1240" s="308"/>
      <c r="F1240" s="309"/>
      <c r="G1240" s="310"/>
      <c r="H1240" s="189"/>
      <c r="I1240" s="189"/>
      <c r="J1240" s="189"/>
      <c r="K1240" s="189"/>
      <c r="L1240" s="190"/>
      <c r="M1240" s="207"/>
      <c r="N1240" s="165"/>
      <c r="O1240" s="165"/>
      <c r="P1240" s="165"/>
      <c r="Q1240" s="165"/>
      <c r="R1240" s="165"/>
      <c r="S1240" s="165"/>
      <c r="T1240" s="165"/>
      <c r="U1240" s="165"/>
      <c r="V1240" s="165"/>
      <c r="W1240" s="165"/>
      <c r="X1240" s="165"/>
      <c r="Y1240" s="165"/>
      <c r="Z1240" s="165"/>
      <c r="AA1240" s="165"/>
      <c r="AB1240" s="165"/>
      <c r="AC1240" s="165"/>
      <c r="AD1240" s="165"/>
      <c r="AE1240" s="165" t="s">
        <v>198</v>
      </c>
      <c r="AF1240" s="165"/>
      <c r="AG1240" s="165"/>
      <c r="AH1240" s="165"/>
      <c r="AI1240" s="165"/>
      <c r="AJ1240" s="165"/>
      <c r="AK1240" s="165"/>
      <c r="AL1240" s="165"/>
      <c r="AM1240" s="165"/>
      <c r="AN1240" s="165"/>
      <c r="AO1240" s="165"/>
      <c r="AP1240" s="165"/>
      <c r="AQ1240" s="165"/>
      <c r="AR1240" s="165"/>
      <c r="AS1240" s="165"/>
      <c r="AT1240" s="165"/>
      <c r="AU1240" s="165"/>
      <c r="AV1240" s="165"/>
      <c r="AW1240" s="165"/>
      <c r="AX1240" s="165"/>
      <c r="AY1240" s="165"/>
      <c r="AZ1240" s="165"/>
      <c r="BA1240" s="165"/>
      <c r="BB1240" s="165"/>
      <c r="BC1240" s="165"/>
      <c r="BD1240" s="165"/>
      <c r="BE1240" s="165"/>
      <c r="BF1240" s="165"/>
      <c r="BG1240" s="165"/>
      <c r="BH1240" s="165"/>
    </row>
    <row r="1241" spans="1:60" ht="22.5" outlineLevel="1" x14ac:dyDescent="0.2">
      <c r="A1241" s="205">
        <v>334</v>
      </c>
      <c r="B1241" s="176" t="s">
        <v>661</v>
      </c>
      <c r="C1241" s="242" t="s">
        <v>1825</v>
      </c>
      <c r="D1241" s="180" t="s">
        <v>243</v>
      </c>
      <c r="E1241" s="184">
        <v>9.1999999999999998E-2</v>
      </c>
      <c r="F1241" s="191"/>
      <c r="G1241" s="189">
        <f>ROUND(E1241*F1241,2)</f>
        <v>0</v>
      </c>
      <c r="H1241" s="189">
        <v>1.0554399999999999</v>
      </c>
      <c r="I1241" s="189">
        <f>ROUND(E1241*H1241,2)</f>
        <v>0.1</v>
      </c>
      <c r="J1241" s="189">
        <v>0</v>
      </c>
      <c r="K1241" s="189">
        <f>ROUND(E1241*J1241,2)</f>
        <v>0</v>
      </c>
      <c r="L1241" s="190" t="s">
        <v>218</v>
      </c>
      <c r="M1241" s="207" t="s">
        <v>193</v>
      </c>
      <c r="N1241" s="165"/>
      <c r="O1241" s="165"/>
      <c r="P1241" s="165"/>
      <c r="Q1241" s="165"/>
      <c r="R1241" s="165"/>
      <c r="S1241" s="165"/>
      <c r="T1241" s="165"/>
      <c r="U1241" s="165"/>
      <c r="V1241" s="165"/>
      <c r="W1241" s="165"/>
      <c r="X1241" s="165"/>
      <c r="Y1241" s="165"/>
      <c r="Z1241" s="165"/>
      <c r="AA1241" s="165"/>
      <c r="AB1241" s="165"/>
      <c r="AC1241" s="165">
        <v>1</v>
      </c>
      <c r="AD1241" s="165"/>
      <c r="AE1241" s="165"/>
      <c r="AF1241" s="165"/>
      <c r="AG1241" s="165"/>
      <c r="AH1241" s="165"/>
      <c r="AI1241" s="165"/>
      <c r="AJ1241" s="165"/>
      <c r="AK1241" s="165"/>
      <c r="AL1241" s="165"/>
      <c r="AM1241" s="165"/>
      <c r="AN1241" s="165"/>
      <c r="AO1241" s="165"/>
      <c r="AP1241" s="165"/>
      <c r="AQ1241" s="165"/>
      <c r="AR1241" s="165"/>
      <c r="AS1241" s="165"/>
      <c r="AT1241" s="165"/>
      <c r="AU1241" s="165"/>
      <c r="AV1241" s="165"/>
      <c r="AW1241" s="165"/>
      <c r="AX1241" s="165"/>
      <c r="AY1241" s="165"/>
      <c r="AZ1241" s="165"/>
      <c r="BA1241" s="165"/>
      <c r="BB1241" s="165"/>
      <c r="BC1241" s="165"/>
      <c r="BD1241" s="165"/>
      <c r="BE1241" s="165"/>
      <c r="BF1241" s="165"/>
      <c r="BG1241" s="165"/>
      <c r="BH1241" s="165"/>
    </row>
    <row r="1242" spans="1:60" outlineLevel="1" x14ac:dyDescent="0.2">
      <c r="A1242" s="204"/>
      <c r="B1242" s="177"/>
      <c r="C1242" s="201" t="s">
        <v>662</v>
      </c>
      <c r="D1242" s="181"/>
      <c r="E1242" s="185">
        <v>0.09</v>
      </c>
      <c r="F1242" s="189"/>
      <c r="G1242" s="189"/>
      <c r="H1242" s="189"/>
      <c r="I1242" s="189"/>
      <c r="J1242" s="189"/>
      <c r="K1242" s="189"/>
      <c r="L1242" s="190"/>
      <c r="M1242" s="207"/>
      <c r="N1242" s="165"/>
      <c r="O1242" s="165"/>
      <c r="P1242" s="165"/>
      <c r="Q1242" s="165"/>
      <c r="R1242" s="165"/>
      <c r="S1242" s="165"/>
      <c r="T1242" s="165"/>
      <c r="U1242" s="165"/>
      <c r="V1242" s="165"/>
      <c r="W1242" s="165"/>
      <c r="X1242" s="165"/>
      <c r="Y1242" s="165"/>
      <c r="Z1242" s="165"/>
      <c r="AA1242" s="165"/>
      <c r="AB1242" s="165"/>
      <c r="AC1242" s="165"/>
      <c r="AD1242" s="165"/>
      <c r="AE1242" s="165" t="s">
        <v>194</v>
      </c>
      <c r="AF1242" s="165"/>
      <c r="AG1242" s="165"/>
      <c r="AH1242" s="165"/>
      <c r="AI1242" s="165"/>
      <c r="AJ1242" s="165"/>
      <c r="AK1242" s="165"/>
      <c r="AL1242" s="165"/>
      <c r="AM1242" s="165">
        <v>21</v>
      </c>
      <c r="AN1242" s="165"/>
      <c r="AO1242" s="165"/>
      <c r="AP1242" s="165"/>
      <c r="AQ1242" s="165"/>
      <c r="AR1242" s="165"/>
      <c r="AS1242" s="165"/>
      <c r="AT1242" s="165"/>
      <c r="AU1242" s="165"/>
      <c r="AV1242" s="165"/>
      <c r="AW1242" s="165"/>
      <c r="AX1242" s="165"/>
      <c r="AY1242" s="165"/>
      <c r="AZ1242" s="165"/>
      <c r="BA1242" s="165"/>
      <c r="BB1242" s="165"/>
      <c r="BC1242" s="165"/>
      <c r="BD1242" s="165"/>
      <c r="BE1242" s="165"/>
      <c r="BF1242" s="165"/>
      <c r="BG1242" s="165"/>
      <c r="BH1242" s="165"/>
    </row>
    <row r="1243" spans="1:60" outlineLevel="1" x14ac:dyDescent="0.2">
      <c r="A1243" s="204"/>
      <c r="B1243" s="177"/>
      <c r="C1243" s="300"/>
      <c r="D1243" s="301"/>
      <c r="E1243" s="302"/>
      <c r="F1243" s="303"/>
      <c r="G1243" s="304"/>
      <c r="H1243" s="189"/>
      <c r="I1243" s="189"/>
      <c r="J1243" s="189"/>
      <c r="K1243" s="189"/>
      <c r="L1243" s="190"/>
      <c r="M1243" s="207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5"/>
      <c r="Y1243" s="165"/>
      <c r="Z1243" s="165"/>
      <c r="AA1243" s="165"/>
      <c r="AB1243" s="165"/>
      <c r="AC1243" s="165"/>
      <c r="AD1243" s="165"/>
      <c r="AE1243" s="165"/>
      <c r="AF1243" s="165"/>
      <c r="AG1243" s="165"/>
      <c r="AH1243" s="165"/>
      <c r="AI1243" s="165"/>
      <c r="AJ1243" s="165"/>
      <c r="AK1243" s="165"/>
      <c r="AL1243" s="165"/>
      <c r="AM1243" s="165"/>
      <c r="AN1243" s="165"/>
      <c r="AO1243" s="165"/>
      <c r="AP1243" s="165"/>
      <c r="AQ1243" s="165"/>
      <c r="AR1243" s="165"/>
      <c r="AS1243" s="165"/>
      <c r="AT1243" s="165"/>
      <c r="AU1243" s="165"/>
      <c r="AV1243" s="165"/>
      <c r="AW1243" s="165"/>
      <c r="AX1243" s="165"/>
      <c r="AY1243" s="165"/>
      <c r="AZ1243" s="165"/>
      <c r="BA1243" s="165"/>
      <c r="BB1243" s="165"/>
      <c r="BC1243" s="165"/>
      <c r="BD1243" s="165"/>
      <c r="BE1243" s="165"/>
      <c r="BF1243" s="165"/>
      <c r="BG1243" s="165"/>
      <c r="BH1243" s="165"/>
    </row>
    <row r="1244" spans="1:60" outlineLevel="1" x14ac:dyDescent="0.2">
      <c r="A1244" s="204"/>
      <c r="B1244" s="305" t="s">
        <v>658</v>
      </c>
      <c r="C1244" s="306"/>
      <c r="D1244" s="307"/>
      <c r="E1244" s="308"/>
      <c r="F1244" s="309"/>
      <c r="G1244" s="310"/>
      <c r="H1244" s="189"/>
      <c r="I1244" s="189"/>
      <c r="J1244" s="189"/>
      <c r="K1244" s="189"/>
      <c r="L1244" s="190"/>
      <c r="M1244" s="207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5"/>
      <c r="Y1244" s="165"/>
      <c r="Z1244" s="165"/>
      <c r="AA1244" s="165"/>
      <c r="AB1244" s="165"/>
      <c r="AC1244" s="165"/>
      <c r="AD1244" s="165"/>
      <c r="AE1244" s="165"/>
      <c r="AF1244" s="165"/>
      <c r="AG1244" s="165"/>
      <c r="AH1244" s="165"/>
      <c r="AI1244" s="165"/>
      <c r="AJ1244" s="165"/>
      <c r="AK1244" s="165"/>
      <c r="AL1244" s="165"/>
      <c r="AM1244" s="165"/>
      <c r="AN1244" s="165"/>
      <c r="AO1244" s="165"/>
      <c r="AP1244" s="165"/>
      <c r="AQ1244" s="165"/>
      <c r="AR1244" s="165"/>
      <c r="AS1244" s="165"/>
      <c r="AT1244" s="165"/>
      <c r="AU1244" s="165"/>
      <c r="AV1244" s="165"/>
      <c r="AW1244" s="165"/>
      <c r="AX1244" s="165"/>
      <c r="AY1244" s="165"/>
      <c r="AZ1244" s="165"/>
      <c r="BA1244" s="165"/>
      <c r="BB1244" s="165"/>
      <c r="BC1244" s="165"/>
      <c r="BD1244" s="165"/>
      <c r="BE1244" s="165"/>
      <c r="BF1244" s="165"/>
      <c r="BG1244" s="165"/>
      <c r="BH1244" s="165"/>
    </row>
    <row r="1245" spans="1:60" outlineLevel="1" x14ac:dyDescent="0.2">
      <c r="A1245" s="204"/>
      <c r="B1245" s="305" t="s">
        <v>659</v>
      </c>
      <c r="C1245" s="306"/>
      <c r="D1245" s="307"/>
      <c r="E1245" s="308"/>
      <c r="F1245" s="309"/>
      <c r="G1245" s="310"/>
      <c r="H1245" s="189"/>
      <c r="I1245" s="189"/>
      <c r="J1245" s="189"/>
      <c r="K1245" s="189"/>
      <c r="L1245" s="190"/>
      <c r="M1245" s="207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5"/>
      <c r="Y1245" s="165"/>
      <c r="Z1245" s="165"/>
      <c r="AA1245" s="165"/>
      <c r="AB1245" s="165"/>
      <c r="AC1245" s="165">
        <v>0</v>
      </c>
      <c r="AD1245" s="165"/>
      <c r="AE1245" s="165"/>
      <c r="AF1245" s="165"/>
      <c r="AG1245" s="165"/>
      <c r="AH1245" s="165"/>
      <c r="AI1245" s="165"/>
      <c r="AJ1245" s="165"/>
      <c r="AK1245" s="165"/>
      <c r="AL1245" s="165"/>
      <c r="AM1245" s="165"/>
      <c r="AN1245" s="165"/>
      <c r="AO1245" s="165"/>
      <c r="AP1245" s="165"/>
      <c r="AQ1245" s="165"/>
      <c r="AR1245" s="165"/>
      <c r="AS1245" s="165"/>
      <c r="AT1245" s="165"/>
      <c r="AU1245" s="165"/>
      <c r="AV1245" s="165"/>
      <c r="AW1245" s="165"/>
      <c r="AX1245" s="165"/>
      <c r="AY1245" s="165"/>
      <c r="AZ1245" s="165"/>
      <c r="BA1245" s="165"/>
      <c r="BB1245" s="165"/>
      <c r="BC1245" s="165"/>
      <c r="BD1245" s="165"/>
      <c r="BE1245" s="165"/>
      <c r="BF1245" s="165"/>
      <c r="BG1245" s="165"/>
      <c r="BH1245" s="165"/>
    </row>
    <row r="1246" spans="1:60" outlineLevel="1" x14ac:dyDescent="0.2">
      <c r="A1246" s="204"/>
      <c r="B1246" s="305" t="s">
        <v>660</v>
      </c>
      <c r="C1246" s="306"/>
      <c r="D1246" s="307"/>
      <c r="E1246" s="308"/>
      <c r="F1246" s="309"/>
      <c r="G1246" s="310"/>
      <c r="H1246" s="189"/>
      <c r="I1246" s="189"/>
      <c r="J1246" s="189"/>
      <c r="K1246" s="189"/>
      <c r="L1246" s="190"/>
      <c r="M1246" s="207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5"/>
      <c r="Y1246" s="165"/>
      <c r="Z1246" s="165"/>
      <c r="AA1246" s="165"/>
      <c r="AB1246" s="165"/>
      <c r="AC1246" s="165"/>
      <c r="AD1246" s="165"/>
      <c r="AE1246" s="165" t="s">
        <v>198</v>
      </c>
      <c r="AF1246" s="165"/>
      <c r="AG1246" s="165"/>
      <c r="AH1246" s="165"/>
      <c r="AI1246" s="165"/>
      <c r="AJ1246" s="165"/>
      <c r="AK1246" s="165"/>
      <c r="AL1246" s="165"/>
      <c r="AM1246" s="165"/>
      <c r="AN1246" s="165"/>
      <c r="AO1246" s="165"/>
      <c r="AP1246" s="165"/>
      <c r="AQ1246" s="165"/>
      <c r="AR1246" s="165"/>
      <c r="AS1246" s="165"/>
      <c r="AT1246" s="165"/>
      <c r="AU1246" s="165"/>
      <c r="AV1246" s="165"/>
      <c r="AW1246" s="165"/>
      <c r="AX1246" s="165"/>
      <c r="AY1246" s="165"/>
      <c r="AZ1246" s="165"/>
      <c r="BA1246" s="165"/>
      <c r="BB1246" s="165"/>
      <c r="BC1246" s="165"/>
      <c r="BD1246" s="165"/>
      <c r="BE1246" s="165"/>
      <c r="BF1246" s="165"/>
      <c r="BG1246" s="165"/>
      <c r="BH1246" s="165"/>
    </row>
    <row r="1247" spans="1:60" ht="22.5" outlineLevel="1" x14ac:dyDescent="0.2">
      <c r="A1247" s="205">
        <v>335</v>
      </c>
      <c r="B1247" s="176" t="s">
        <v>663</v>
      </c>
      <c r="C1247" s="242" t="s">
        <v>1826</v>
      </c>
      <c r="D1247" s="180" t="s">
        <v>243</v>
      </c>
      <c r="E1247" s="184">
        <v>0.1191</v>
      </c>
      <c r="F1247" s="191"/>
      <c r="G1247" s="189">
        <f>ROUND(E1247*F1247,2)</f>
        <v>0</v>
      </c>
      <c r="H1247" s="189">
        <v>1.04548</v>
      </c>
      <c r="I1247" s="189">
        <f>ROUND(E1247*H1247,2)</f>
        <v>0.12</v>
      </c>
      <c r="J1247" s="189">
        <v>0</v>
      </c>
      <c r="K1247" s="189">
        <f>ROUND(E1247*J1247,2)</f>
        <v>0</v>
      </c>
      <c r="L1247" s="190" t="s">
        <v>218</v>
      </c>
      <c r="M1247" s="207" t="s">
        <v>193</v>
      </c>
      <c r="N1247" s="165"/>
      <c r="O1247" s="165"/>
      <c r="P1247" s="165"/>
      <c r="Q1247" s="165"/>
      <c r="R1247" s="165"/>
      <c r="S1247" s="165"/>
      <c r="T1247" s="165"/>
      <c r="U1247" s="165"/>
      <c r="V1247" s="165"/>
      <c r="W1247" s="165"/>
      <c r="X1247" s="165"/>
      <c r="Y1247" s="165"/>
      <c r="Z1247" s="165"/>
      <c r="AA1247" s="165"/>
      <c r="AB1247" s="165"/>
      <c r="AC1247" s="165">
        <v>1</v>
      </c>
      <c r="AD1247" s="165"/>
      <c r="AE1247" s="165"/>
      <c r="AF1247" s="165"/>
      <c r="AG1247" s="165"/>
      <c r="AH1247" s="165"/>
      <c r="AI1247" s="165"/>
      <c r="AJ1247" s="165"/>
      <c r="AK1247" s="165"/>
      <c r="AL1247" s="165"/>
      <c r="AM1247" s="165"/>
      <c r="AN1247" s="165"/>
      <c r="AO1247" s="165"/>
      <c r="AP1247" s="165"/>
      <c r="AQ1247" s="165"/>
      <c r="AR1247" s="165"/>
      <c r="AS1247" s="165"/>
      <c r="AT1247" s="165"/>
      <c r="AU1247" s="165"/>
      <c r="AV1247" s="165"/>
      <c r="AW1247" s="165"/>
      <c r="AX1247" s="165"/>
      <c r="AY1247" s="165"/>
      <c r="AZ1247" s="165"/>
      <c r="BA1247" s="165"/>
      <c r="BB1247" s="165"/>
      <c r="BC1247" s="165"/>
      <c r="BD1247" s="165"/>
      <c r="BE1247" s="165"/>
      <c r="BF1247" s="165"/>
      <c r="BG1247" s="165"/>
      <c r="BH1247" s="165"/>
    </row>
    <row r="1248" spans="1:60" outlineLevel="1" x14ac:dyDescent="0.2">
      <c r="A1248" s="204"/>
      <c r="B1248" s="177"/>
      <c r="C1248" s="201" t="s">
        <v>664</v>
      </c>
      <c r="D1248" s="181"/>
      <c r="E1248" s="185">
        <v>0.12</v>
      </c>
      <c r="F1248" s="189"/>
      <c r="G1248" s="189"/>
      <c r="H1248" s="189"/>
      <c r="I1248" s="189"/>
      <c r="J1248" s="189"/>
      <c r="K1248" s="189"/>
      <c r="L1248" s="190"/>
      <c r="M1248" s="207"/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5"/>
      <c r="Y1248" s="165"/>
      <c r="Z1248" s="165"/>
      <c r="AA1248" s="165"/>
      <c r="AB1248" s="165"/>
      <c r="AC1248" s="165"/>
      <c r="AD1248" s="165"/>
      <c r="AE1248" s="165" t="s">
        <v>194</v>
      </c>
      <c r="AF1248" s="165"/>
      <c r="AG1248" s="165"/>
      <c r="AH1248" s="165"/>
      <c r="AI1248" s="165"/>
      <c r="AJ1248" s="165"/>
      <c r="AK1248" s="165"/>
      <c r="AL1248" s="165"/>
      <c r="AM1248" s="165">
        <v>21</v>
      </c>
      <c r="AN1248" s="165"/>
      <c r="AO1248" s="165"/>
      <c r="AP1248" s="165"/>
      <c r="AQ1248" s="165"/>
      <c r="AR1248" s="165"/>
      <c r="AS1248" s="165"/>
      <c r="AT1248" s="165"/>
      <c r="AU1248" s="165"/>
      <c r="AV1248" s="165"/>
      <c r="AW1248" s="165"/>
      <c r="AX1248" s="165"/>
      <c r="AY1248" s="165"/>
      <c r="AZ1248" s="165"/>
      <c r="BA1248" s="165"/>
      <c r="BB1248" s="165"/>
      <c r="BC1248" s="165"/>
      <c r="BD1248" s="165"/>
      <c r="BE1248" s="165"/>
      <c r="BF1248" s="165"/>
      <c r="BG1248" s="165"/>
      <c r="BH1248" s="165"/>
    </row>
    <row r="1249" spans="1:60" outlineLevel="1" x14ac:dyDescent="0.2">
      <c r="A1249" s="204"/>
      <c r="B1249" s="177"/>
      <c r="C1249" s="300"/>
      <c r="D1249" s="301"/>
      <c r="E1249" s="302"/>
      <c r="F1249" s="303"/>
      <c r="G1249" s="304"/>
      <c r="H1249" s="189"/>
      <c r="I1249" s="189"/>
      <c r="J1249" s="189"/>
      <c r="K1249" s="189"/>
      <c r="L1249" s="190"/>
      <c r="M1249" s="207"/>
      <c r="N1249" s="165"/>
      <c r="O1249" s="165"/>
      <c r="P1249" s="165"/>
      <c r="Q1249" s="165"/>
      <c r="R1249" s="165"/>
      <c r="S1249" s="165"/>
      <c r="T1249" s="165"/>
      <c r="U1249" s="165"/>
      <c r="V1249" s="165"/>
      <c r="W1249" s="165"/>
      <c r="X1249" s="165"/>
      <c r="Y1249" s="165"/>
      <c r="Z1249" s="165"/>
      <c r="AA1249" s="165"/>
      <c r="AB1249" s="165"/>
      <c r="AC1249" s="165"/>
      <c r="AD1249" s="165"/>
      <c r="AE1249" s="165"/>
      <c r="AF1249" s="165"/>
      <c r="AG1249" s="165"/>
      <c r="AH1249" s="165"/>
      <c r="AI1249" s="165"/>
      <c r="AJ1249" s="165"/>
      <c r="AK1249" s="165"/>
      <c r="AL1249" s="165"/>
      <c r="AM1249" s="165"/>
      <c r="AN1249" s="165"/>
      <c r="AO1249" s="165"/>
      <c r="AP1249" s="165"/>
      <c r="AQ1249" s="165"/>
      <c r="AR1249" s="165"/>
      <c r="AS1249" s="165"/>
      <c r="AT1249" s="165"/>
      <c r="AU1249" s="165"/>
      <c r="AV1249" s="165"/>
      <c r="AW1249" s="165"/>
      <c r="AX1249" s="165"/>
      <c r="AY1249" s="165"/>
      <c r="AZ1249" s="165"/>
      <c r="BA1249" s="165"/>
      <c r="BB1249" s="165"/>
      <c r="BC1249" s="165"/>
      <c r="BD1249" s="165"/>
      <c r="BE1249" s="165"/>
      <c r="BF1249" s="165"/>
      <c r="BG1249" s="165"/>
      <c r="BH1249" s="165"/>
    </row>
    <row r="1250" spans="1:60" outlineLevel="1" x14ac:dyDescent="0.2">
      <c r="A1250" s="204"/>
      <c r="B1250" s="305" t="s">
        <v>658</v>
      </c>
      <c r="C1250" s="306"/>
      <c r="D1250" s="307"/>
      <c r="E1250" s="308"/>
      <c r="F1250" s="309"/>
      <c r="G1250" s="310"/>
      <c r="H1250" s="189"/>
      <c r="I1250" s="189"/>
      <c r="J1250" s="189"/>
      <c r="K1250" s="189"/>
      <c r="L1250" s="190"/>
      <c r="M1250" s="207"/>
      <c r="N1250" s="165"/>
      <c r="O1250" s="165"/>
      <c r="P1250" s="165"/>
      <c r="Q1250" s="165"/>
      <c r="R1250" s="165"/>
      <c r="S1250" s="165"/>
      <c r="T1250" s="165"/>
      <c r="U1250" s="165"/>
      <c r="V1250" s="165"/>
      <c r="W1250" s="165"/>
      <c r="X1250" s="165"/>
      <c r="Y1250" s="165"/>
      <c r="Z1250" s="165"/>
      <c r="AA1250" s="165"/>
      <c r="AB1250" s="165"/>
      <c r="AC1250" s="165"/>
      <c r="AD1250" s="165"/>
      <c r="AE1250" s="165"/>
      <c r="AF1250" s="165"/>
      <c r="AG1250" s="165"/>
      <c r="AH1250" s="165"/>
      <c r="AI1250" s="165"/>
      <c r="AJ1250" s="165"/>
      <c r="AK1250" s="165"/>
      <c r="AL1250" s="165"/>
      <c r="AM1250" s="165"/>
      <c r="AN1250" s="165"/>
      <c r="AO1250" s="165"/>
      <c r="AP1250" s="165"/>
      <c r="AQ1250" s="165"/>
      <c r="AR1250" s="165"/>
      <c r="AS1250" s="165"/>
      <c r="AT1250" s="165"/>
      <c r="AU1250" s="165"/>
      <c r="AV1250" s="165"/>
      <c r="AW1250" s="165"/>
      <c r="AX1250" s="165"/>
      <c r="AY1250" s="165"/>
      <c r="AZ1250" s="165"/>
      <c r="BA1250" s="165"/>
      <c r="BB1250" s="165"/>
      <c r="BC1250" s="165"/>
      <c r="BD1250" s="165"/>
      <c r="BE1250" s="165"/>
      <c r="BF1250" s="165"/>
      <c r="BG1250" s="165"/>
      <c r="BH1250" s="165"/>
    </row>
    <row r="1251" spans="1:60" outlineLevel="1" x14ac:dyDescent="0.2">
      <c r="A1251" s="204"/>
      <c r="B1251" s="305" t="s">
        <v>659</v>
      </c>
      <c r="C1251" s="306"/>
      <c r="D1251" s="307"/>
      <c r="E1251" s="308"/>
      <c r="F1251" s="309"/>
      <c r="G1251" s="310"/>
      <c r="H1251" s="189"/>
      <c r="I1251" s="189"/>
      <c r="J1251" s="189"/>
      <c r="K1251" s="189"/>
      <c r="L1251" s="190"/>
      <c r="M1251" s="207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5"/>
      <c r="Y1251" s="165"/>
      <c r="Z1251" s="165"/>
      <c r="AA1251" s="165"/>
      <c r="AB1251" s="165"/>
      <c r="AC1251" s="165">
        <v>0</v>
      </c>
      <c r="AD1251" s="165"/>
      <c r="AE1251" s="165"/>
      <c r="AF1251" s="165"/>
      <c r="AG1251" s="165"/>
      <c r="AH1251" s="165"/>
      <c r="AI1251" s="165"/>
      <c r="AJ1251" s="165"/>
      <c r="AK1251" s="165"/>
      <c r="AL1251" s="165"/>
      <c r="AM1251" s="165"/>
      <c r="AN1251" s="165"/>
      <c r="AO1251" s="165"/>
      <c r="AP1251" s="165"/>
      <c r="AQ1251" s="165"/>
      <c r="AR1251" s="165"/>
      <c r="AS1251" s="165"/>
      <c r="AT1251" s="165"/>
      <c r="AU1251" s="165"/>
      <c r="AV1251" s="165"/>
      <c r="AW1251" s="165"/>
      <c r="AX1251" s="165"/>
      <c r="AY1251" s="165"/>
      <c r="AZ1251" s="165"/>
      <c r="BA1251" s="165"/>
      <c r="BB1251" s="165"/>
      <c r="BC1251" s="165"/>
      <c r="BD1251" s="165"/>
      <c r="BE1251" s="165"/>
      <c r="BF1251" s="165"/>
      <c r="BG1251" s="165"/>
      <c r="BH1251" s="165"/>
    </row>
    <row r="1252" spans="1:60" outlineLevel="1" x14ac:dyDescent="0.2">
      <c r="A1252" s="204"/>
      <c r="B1252" s="305" t="s">
        <v>660</v>
      </c>
      <c r="C1252" s="306"/>
      <c r="D1252" s="307"/>
      <c r="E1252" s="308"/>
      <c r="F1252" s="309"/>
      <c r="G1252" s="310"/>
      <c r="H1252" s="189"/>
      <c r="I1252" s="189"/>
      <c r="J1252" s="189"/>
      <c r="K1252" s="189"/>
      <c r="L1252" s="190"/>
      <c r="M1252" s="207"/>
      <c r="N1252" s="165"/>
      <c r="O1252" s="165"/>
      <c r="P1252" s="165"/>
      <c r="Q1252" s="165"/>
      <c r="R1252" s="165"/>
      <c r="S1252" s="165"/>
      <c r="T1252" s="165"/>
      <c r="U1252" s="165"/>
      <c r="V1252" s="165"/>
      <c r="W1252" s="165"/>
      <c r="X1252" s="165"/>
      <c r="Y1252" s="165"/>
      <c r="Z1252" s="165"/>
      <c r="AA1252" s="165"/>
      <c r="AB1252" s="165"/>
      <c r="AC1252" s="165"/>
      <c r="AD1252" s="165"/>
      <c r="AE1252" s="165" t="s">
        <v>198</v>
      </c>
      <c r="AF1252" s="165"/>
      <c r="AG1252" s="165"/>
      <c r="AH1252" s="165"/>
      <c r="AI1252" s="165"/>
      <c r="AJ1252" s="165"/>
      <c r="AK1252" s="165"/>
      <c r="AL1252" s="165"/>
      <c r="AM1252" s="165"/>
      <c r="AN1252" s="165"/>
      <c r="AO1252" s="165"/>
      <c r="AP1252" s="165"/>
      <c r="AQ1252" s="165"/>
      <c r="AR1252" s="165"/>
      <c r="AS1252" s="165"/>
      <c r="AT1252" s="165"/>
      <c r="AU1252" s="165"/>
      <c r="AV1252" s="165"/>
      <c r="AW1252" s="165"/>
      <c r="AX1252" s="165"/>
      <c r="AY1252" s="165"/>
      <c r="AZ1252" s="165"/>
      <c r="BA1252" s="165"/>
      <c r="BB1252" s="165"/>
      <c r="BC1252" s="165"/>
      <c r="BD1252" s="165"/>
      <c r="BE1252" s="165"/>
      <c r="BF1252" s="165"/>
      <c r="BG1252" s="165"/>
      <c r="BH1252" s="165"/>
    </row>
    <row r="1253" spans="1:60" ht="22.5" outlineLevel="1" x14ac:dyDescent="0.2">
      <c r="A1253" s="205">
        <v>336</v>
      </c>
      <c r="B1253" s="176" t="s">
        <v>663</v>
      </c>
      <c r="C1253" s="242" t="s">
        <v>1827</v>
      </c>
      <c r="D1253" s="180" t="s">
        <v>243</v>
      </c>
      <c r="E1253" s="184">
        <v>0.85680000000000001</v>
      </c>
      <c r="F1253" s="191"/>
      <c r="G1253" s="189">
        <f>ROUND(E1253*F1253,2)</f>
        <v>0</v>
      </c>
      <c r="H1253" s="189">
        <v>1.04548</v>
      </c>
      <c r="I1253" s="189">
        <f>ROUND(E1253*H1253,2)</f>
        <v>0.9</v>
      </c>
      <c r="J1253" s="189">
        <v>0</v>
      </c>
      <c r="K1253" s="189">
        <f>ROUND(E1253*J1253,2)</f>
        <v>0</v>
      </c>
      <c r="L1253" s="190" t="s">
        <v>218</v>
      </c>
      <c r="M1253" s="207" t="s">
        <v>193</v>
      </c>
      <c r="N1253" s="165"/>
      <c r="O1253" s="165"/>
      <c r="P1253" s="165"/>
      <c r="Q1253" s="165"/>
      <c r="R1253" s="165"/>
      <c r="S1253" s="165"/>
      <c r="T1253" s="165"/>
      <c r="U1253" s="165"/>
      <c r="V1253" s="165"/>
      <c r="W1253" s="165"/>
      <c r="X1253" s="165"/>
      <c r="Y1253" s="165"/>
      <c r="Z1253" s="165"/>
      <c r="AA1253" s="165"/>
      <c r="AB1253" s="165"/>
      <c r="AC1253" s="165">
        <v>1</v>
      </c>
      <c r="AD1253" s="165"/>
      <c r="AE1253" s="165"/>
      <c r="AF1253" s="165"/>
      <c r="AG1253" s="165"/>
      <c r="AH1253" s="165"/>
      <c r="AI1253" s="165"/>
      <c r="AJ1253" s="165"/>
      <c r="AK1253" s="165"/>
      <c r="AL1253" s="165"/>
      <c r="AM1253" s="165"/>
      <c r="AN1253" s="165"/>
      <c r="AO1253" s="165"/>
      <c r="AP1253" s="165"/>
      <c r="AQ1253" s="165"/>
      <c r="AR1253" s="165"/>
      <c r="AS1253" s="165"/>
      <c r="AT1253" s="165"/>
      <c r="AU1253" s="165"/>
      <c r="AV1253" s="165"/>
      <c r="AW1253" s="165"/>
      <c r="AX1253" s="165"/>
      <c r="AY1253" s="165"/>
      <c r="AZ1253" s="165"/>
      <c r="BA1253" s="165"/>
      <c r="BB1253" s="165"/>
      <c r="BC1253" s="165"/>
      <c r="BD1253" s="165"/>
      <c r="BE1253" s="165"/>
      <c r="BF1253" s="165"/>
      <c r="BG1253" s="165"/>
      <c r="BH1253" s="165"/>
    </row>
    <row r="1254" spans="1:60" outlineLevel="1" x14ac:dyDescent="0.2">
      <c r="A1254" s="204"/>
      <c r="B1254" s="177"/>
      <c r="C1254" s="201" t="s">
        <v>665</v>
      </c>
      <c r="D1254" s="181"/>
      <c r="E1254" s="185">
        <v>0.86</v>
      </c>
      <c r="F1254" s="189"/>
      <c r="G1254" s="189"/>
      <c r="H1254" s="189"/>
      <c r="I1254" s="189"/>
      <c r="J1254" s="189"/>
      <c r="K1254" s="189"/>
      <c r="L1254" s="190"/>
      <c r="M1254" s="207"/>
      <c r="N1254" s="165"/>
      <c r="O1254" s="165"/>
      <c r="P1254" s="165"/>
      <c r="Q1254" s="165"/>
      <c r="R1254" s="165"/>
      <c r="S1254" s="165"/>
      <c r="T1254" s="165"/>
      <c r="U1254" s="165"/>
      <c r="V1254" s="165"/>
      <c r="W1254" s="165"/>
      <c r="X1254" s="165"/>
      <c r="Y1254" s="165"/>
      <c r="Z1254" s="165"/>
      <c r="AA1254" s="165"/>
      <c r="AB1254" s="165"/>
      <c r="AC1254" s="165"/>
      <c r="AD1254" s="165"/>
      <c r="AE1254" s="165" t="s">
        <v>194</v>
      </c>
      <c r="AF1254" s="165"/>
      <c r="AG1254" s="165"/>
      <c r="AH1254" s="165"/>
      <c r="AI1254" s="165"/>
      <c r="AJ1254" s="165"/>
      <c r="AK1254" s="165"/>
      <c r="AL1254" s="165"/>
      <c r="AM1254" s="165">
        <v>21</v>
      </c>
      <c r="AN1254" s="165"/>
      <c r="AO1254" s="165"/>
      <c r="AP1254" s="165"/>
      <c r="AQ1254" s="165"/>
      <c r="AR1254" s="165"/>
      <c r="AS1254" s="165"/>
      <c r="AT1254" s="165"/>
      <c r="AU1254" s="165"/>
      <c r="AV1254" s="165"/>
      <c r="AW1254" s="165"/>
      <c r="AX1254" s="165"/>
      <c r="AY1254" s="165"/>
      <c r="AZ1254" s="165"/>
      <c r="BA1254" s="165"/>
      <c r="BB1254" s="165"/>
      <c r="BC1254" s="165"/>
      <c r="BD1254" s="165"/>
      <c r="BE1254" s="165"/>
      <c r="BF1254" s="165"/>
      <c r="BG1254" s="165"/>
      <c r="BH1254" s="165"/>
    </row>
    <row r="1255" spans="1:60" outlineLevel="1" x14ac:dyDescent="0.2">
      <c r="A1255" s="204"/>
      <c r="B1255" s="177"/>
      <c r="C1255" s="300"/>
      <c r="D1255" s="301"/>
      <c r="E1255" s="302"/>
      <c r="F1255" s="303"/>
      <c r="G1255" s="304"/>
      <c r="H1255" s="189"/>
      <c r="I1255" s="189"/>
      <c r="J1255" s="189"/>
      <c r="K1255" s="189"/>
      <c r="L1255" s="190"/>
      <c r="M1255" s="207"/>
      <c r="N1255" s="165"/>
      <c r="O1255" s="165"/>
      <c r="P1255" s="165"/>
      <c r="Q1255" s="165"/>
      <c r="R1255" s="165"/>
      <c r="S1255" s="165"/>
      <c r="T1255" s="165"/>
      <c r="U1255" s="165"/>
      <c r="V1255" s="165"/>
      <c r="W1255" s="165"/>
      <c r="X1255" s="165"/>
      <c r="Y1255" s="165"/>
      <c r="Z1255" s="165"/>
      <c r="AA1255" s="165"/>
      <c r="AB1255" s="165"/>
      <c r="AC1255" s="165"/>
      <c r="AD1255" s="165"/>
      <c r="AE1255" s="165"/>
      <c r="AF1255" s="165"/>
      <c r="AG1255" s="165"/>
      <c r="AH1255" s="165"/>
      <c r="AI1255" s="165"/>
      <c r="AJ1255" s="165"/>
      <c r="AK1255" s="165"/>
      <c r="AL1255" s="165"/>
      <c r="AM1255" s="165"/>
      <c r="AN1255" s="165"/>
      <c r="AO1255" s="165"/>
      <c r="AP1255" s="165"/>
      <c r="AQ1255" s="165"/>
      <c r="AR1255" s="165"/>
      <c r="AS1255" s="165"/>
      <c r="AT1255" s="165"/>
      <c r="AU1255" s="165"/>
      <c r="AV1255" s="165"/>
      <c r="AW1255" s="165"/>
      <c r="AX1255" s="165"/>
      <c r="AY1255" s="165"/>
      <c r="AZ1255" s="165"/>
      <c r="BA1255" s="165"/>
      <c r="BB1255" s="165"/>
      <c r="BC1255" s="165"/>
      <c r="BD1255" s="165"/>
      <c r="BE1255" s="165"/>
      <c r="BF1255" s="165"/>
      <c r="BG1255" s="165"/>
      <c r="BH1255" s="165"/>
    </row>
    <row r="1256" spans="1:60" outlineLevel="1" x14ac:dyDescent="0.2">
      <c r="A1256" s="204"/>
      <c r="B1256" s="305" t="s">
        <v>658</v>
      </c>
      <c r="C1256" s="306"/>
      <c r="D1256" s="307"/>
      <c r="E1256" s="308"/>
      <c r="F1256" s="309"/>
      <c r="G1256" s="310"/>
      <c r="H1256" s="189"/>
      <c r="I1256" s="189"/>
      <c r="J1256" s="189"/>
      <c r="K1256" s="189"/>
      <c r="L1256" s="190"/>
      <c r="M1256" s="207"/>
      <c r="N1256" s="165"/>
      <c r="O1256" s="165"/>
      <c r="P1256" s="165"/>
      <c r="Q1256" s="165"/>
      <c r="R1256" s="165"/>
      <c r="S1256" s="165"/>
      <c r="T1256" s="165"/>
      <c r="U1256" s="165"/>
      <c r="V1256" s="165"/>
      <c r="W1256" s="165"/>
      <c r="X1256" s="165"/>
      <c r="Y1256" s="165"/>
      <c r="Z1256" s="165"/>
      <c r="AA1256" s="165"/>
      <c r="AB1256" s="165"/>
      <c r="AC1256" s="165"/>
      <c r="AD1256" s="165"/>
      <c r="AE1256" s="165"/>
      <c r="AF1256" s="165"/>
      <c r="AG1256" s="165"/>
      <c r="AH1256" s="165"/>
      <c r="AI1256" s="165"/>
      <c r="AJ1256" s="165"/>
      <c r="AK1256" s="165"/>
      <c r="AL1256" s="165"/>
      <c r="AM1256" s="165"/>
      <c r="AN1256" s="165"/>
      <c r="AO1256" s="165"/>
      <c r="AP1256" s="165"/>
      <c r="AQ1256" s="165"/>
      <c r="AR1256" s="165"/>
      <c r="AS1256" s="165"/>
      <c r="AT1256" s="165"/>
      <c r="AU1256" s="165"/>
      <c r="AV1256" s="165"/>
      <c r="AW1256" s="165"/>
      <c r="AX1256" s="165"/>
      <c r="AY1256" s="165"/>
      <c r="AZ1256" s="165"/>
      <c r="BA1256" s="165"/>
      <c r="BB1256" s="165"/>
      <c r="BC1256" s="165"/>
      <c r="BD1256" s="165"/>
      <c r="BE1256" s="165"/>
      <c r="BF1256" s="165"/>
      <c r="BG1256" s="165"/>
      <c r="BH1256" s="165"/>
    </row>
    <row r="1257" spans="1:60" outlineLevel="1" x14ac:dyDescent="0.2">
      <c r="A1257" s="204"/>
      <c r="B1257" s="305" t="s">
        <v>659</v>
      </c>
      <c r="C1257" s="306"/>
      <c r="D1257" s="307"/>
      <c r="E1257" s="308"/>
      <c r="F1257" s="309"/>
      <c r="G1257" s="310"/>
      <c r="H1257" s="189"/>
      <c r="I1257" s="189"/>
      <c r="J1257" s="189"/>
      <c r="K1257" s="189"/>
      <c r="L1257" s="190"/>
      <c r="M1257" s="207"/>
      <c r="N1257" s="165"/>
      <c r="O1257" s="165"/>
      <c r="P1257" s="165"/>
      <c r="Q1257" s="165"/>
      <c r="R1257" s="165"/>
      <c r="S1257" s="165"/>
      <c r="T1257" s="165"/>
      <c r="U1257" s="165"/>
      <c r="V1257" s="165"/>
      <c r="W1257" s="165"/>
      <c r="X1257" s="165"/>
      <c r="Y1257" s="165"/>
      <c r="Z1257" s="165"/>
      <c r="AA1257" s="165"/>
      <c r="AB1257" s="165"/>
      <c r="AC1257" s="165">
        <v>0</v>
      </c>
      <c r="AD1257" s="165"/>
      <c r="AE1257" s="165"/>
      <c r="AF1257" s="165"/>
      <c r="AG1257" s="165"/>
      <c r="AH1257" s="165"/>
      <c r="AI1257" s="165"/>
      <c r="AJ1257" s="165"/>
      <c r="AK1257" s="165"/>
      <c r="AL1257" s="165"/>
      <c r="AM1257" s="165"/>
      <c r="AN1257" s="165"/>
      <c r="AO1257" s="165"/>
      <c r="AP1257" s="165"/>
      <c r="AQ1257" s="165"/>
      <c r="AR1257" s="165"/>
      <c r="AS1257" s="165"/>
      <c r="AT1257" s="165"/>
      <c r="AU1257" s="165"/>
      <c r="AV1257" s="165"/>
      <c r="AW1257" s="165"/>
      <c r="AX1257" s="165"/>
      <c r="AY1257" s="165"/>
      <c r="AZ1257" s="165"/>
      <c r="BA1257" s="165"/>
      <c r="BB1257" s="165"/>
      <c r="BC1257" s="165"/>
      <c r="BD1257" s="165"/>
      <c r="BE1257" s="165"/>
      <c r="BF1257" s="165"/>
      <c r="BG1257" s="165"/>
      <c r="BH1257" s="165"/>
    </row>
    <row r="1258" spans="1:60" outlineLevel="1" x14ac:dyDescent="0.2">
      <c r="A1258" s="204"/>
      <c r="B1258" s="305" t="s">
        <v>660</v>
      </c>
      <c r="C1258" s="306"/>
      <c r="D1258" s="307"/>
      <c r="E1258" s="308"/>
      <c r="F1258" s="309"/>
      <c r="G1258" s="310"/>
      <c r="H1258" s="189"/>
      <c r="I1258" s="189"/>
      <c r="J1258" s="189"/>
      <c r="K1258" s="189"/>
      <c r="L1258" s="190"/>
      <c r="M1258" s="207"/>
      <c r="N1258" s="165"/>
      <c r="O1258" s="165"/>
      <c r="P1258" s="165"/>
      <c r="Q1258" s="165"/>
      <c r="R1258" s="165"/>
      <c r="S1258" s="165"/>
      <c r="T1258" s="165"/>
      <c r="U1258" s="165"/>
      <c r="V1258" s="165"/>
      <c r="W1258" s="165"/>
      <c r="X1258" s="165"/>
      <c r="Y1258" s="165"/>
      <c r="Z1258" s="165"/>
      <c r="AA1258" s="165"/>
      <c r="AB1258" s="165"/>
      <c r="AC1258" s="165"/>
      <c r="AD1258" s="165"/>
      <c r="AE1258" s="165" t="s">
        <v>198</v>
      </c>
      <c r="AF1258" s="165"/>
      <c r="AG1258" s="165"/>
      <c r="AH1258" s="165"/>
      <c r="AI1258" s="165"/>
      <c r="AJ1258" s="165"/>
      <c r="AK1258" s="165"/>
      <c r="AL1258" s="165"/>
      <c r="AM1258" s="165"/>
      <c r="AN1258" s="165"/>
      <c r="AO1258" s="165"/>
      <c r="AP1258" s="165"/>
      <c r="AQ1258" s="165"/>
      <c r="AR1258" s="165"/>
      <c r="AS1258" s="165"/>
      <c r="AT1258" s="165"/>
      <c r="AU1258" s="165"/>
      <c r="AV1258" s="165"/>
      <c r="AW1258" s="165"/>
      <c r="AX1258" s="165"/>
      <c r="AY1258" s="165"/>
      <c r="AZ1258" s="165"/>
      <c r="BA1258" s="165"/>
      <c r="BB1258" s="165"/>
      <c r="BC1258" s="165"/>
      <c r="BD1258" s="165"/>
      <c r="BE1258" s="165"/>
      <c r="BF1258" s="165"/>
      <c r="BG1258" s="165"/>
      <c r="BH1258" s="165"/>
    </row>
    <row r="1259" spans="1:60" ht="22.5" outlineLevel="1" x14ac:dyDescent="0.2">
      <c r="A1259" s="205">
        <v>337</v>
      </c>
      <c r="B1259" s="176" t="s">
        <v>663</v>
      </c>
      <c r="C1259" s="242" t="s">
        <v>1828</v>
      </c>
      <c r="D1259" s="180" t="s">
        <v>243</v>
      </c>
      <c r="E1259" s="184">
        <v>0.85680000000000001</v>
      </c>
      <c r="F1259" s="191"/>
      <c r="G1259" s="189">
        <f>ROUND(E1259*F1259,2)</f>
        <v>0</v>
      </c>
      <c r="H1259" s="189">
        <v>1.04548</v>
      </c>
      <c r="I1259" s="189">
        <f>ROUND(E1259*H1259,2)</f>
        <v>0.9</v>
      </c>
      <c r="J1259" s="189">
        <v>0</v>
      </c>
      <c r="K1259" s="189">
        <f>ROUND(E1259*J1259,2)</f>
        <v>0</v>
      </c>
      <c r="L1259" s="190" t="s">
        <v>218</v>
      </c>
      <c r="M1259" s="207" t="s">
        <v>193</v>
      </c>
      <c r="N1259" s="165"/>
      <c r="O1259" s="165"/>
      <c r="P1259" s="165"/>
      <c r="Q1259" s="165"/>
      <c r="R1259" s="165"/>
      <c r="S1259" s="165"/>
      <c r="T1259" s="165"/>
      <c r="U1259" s="165"/>
      <c r="V1259" s="165"/>
      <c r="W1259" s="165"/>
      <c r="X1259" s="165"/>
      <c r="Y1259" s="165"/>
      <c r="Z1259" s="165"/>
      <c r="AA1259" s="165"/>
      <c r="AB1259" s="165"/>
      <c r="AC1259" s="165">
        <v>1</v>
      </c>
      <c r="AD1259" s="165"/>
      <c r="AE1259" s="165"/>
      <c r="AF1259" s="165"/>
      <c r="AG1259" s="165"/>
      <c r="AH1259" s="165"/>
      <c r="AI1259" s="165"/>
      <c r="AJ1259" s="165"/>
      <c r="AK1259" s="165"/>
      <c r="AL1259" s="165"/>
      <c r="AM1259" s="165"/>
      <c r="AN1259" s="165"/>
      <c r="AO1259" s="165"/>
      <c r="AP1259" s="165"/>
      <c r="AQ1259" s="165"/>
      <c r="AR1259" s="165"/>
      <c r="AS1259" s="165"/>
      <c r="AT1259" s="165"/>
      <c r="AU1259" s="165"/>
      <c r="AV1259" s="165"/>
      <c r="AW1259" s="165"/>
      <c r="AX1259" s="165"/>
      <c r="AY1259" s="165"/>
      <c r="AZ1259" s="165"/>
      <c r="BA1259" s="165"/>
      <c r="BB1259" s="165"/>
      <c r="BC1259" s="165"/>
      <c r="BD1259" s="165"/>
      <c r="BE1259" s="165"/>
      <c r="BF1259" s="165"/>
      <c r="BG1259" s="165"/>
      <c r="BH1259" s="165"/>
    </row>
    <row r="1260" spans="1:60" outlineLevel="1" x14ac:dyDescent="0.2">
      <c r="A1260" s="204"/>
      <c r="B1260" s="177"/>
      <c r="C1260" s="201" t="s">
        <v>665</v>
      </c>
      <c r="D1260" s="181"/>
      <c r="E1260" s="185">
        <v>0.86</v>
      </c>
      <c r="F1260" s="189"/>
      <c r="G1260" s="189"/>
      <c r="H1260" s="189"/>
      <c r="I1260" s="189"/>
      <c r="J1260" s="189"/>
      <c r="K1260" s="189"/>
      <c r="L1260" s="190"/>
      <c r="M1260" s="207"/>
      <c r="N1260" s="165"/>
      <c r="O1260" s="165"/>
      <c r="P1260" s="165"/>
      <c r="Q1260" s="165"/>
      <c r="R1260" s="165"/>
      <c r="S1260" s="165"/>
      <c r="T1260" s="165"/>
      <c r="U1260" s="165"/>
      <c r="V1260" s="165"/>
      <c r="W1260" s="165"/>
      <c r="X1260" s="165"/>
      <c r="Y1260" s="165"/>
      <c r="Z1260" s="165"/>
      <c r="AA1260" s="165"/>
      <c r="AB1260" s="165"/>
      <c r="AC1260" s="165"/>
      <c r="AD1260" s="165"/>
      <c r="AE1260" s="165" t="s">
        <v>194</v>
      </c>
      <c r="AF1260" s="165"/>
      <c r="AG1260" s="165"/>
      <c r="AH1260" s="165"/>
      <c r="AI1260" s="165"/>
      <c r="AJ1260" s="165"/>
      <c r="AK1260" s="165"/>
      <c r="AL1260" s="165"/>
      <c r="AM1260" s="165">
        <v>21</v>
      </c>
      <c r="AN1260" s="165"/>
      <c r="AO1260" s="165"/>
      <c r="AP1260" s="165"/>
      <c r="AQ1260" s="165"/>
      <c r="AR1260" s="165"/>
      <c r="AS1260" s="165"/>
      <c r="AT1260" s="165"/>
      <c r="AU1260" s="165"/>
      <c r="AV1260" s="165"/>
      <c r="AW1260" s="165"/>
      <c r="AX1260" s="165"/>
      <c r="AY1260" s="165"/>
      <c r="AZ1260" s="165"/>
      <c r="BA1260" s="165"/>
      <c r="BB1260" s="165"/>
      <c r="BC1260" s="165"/>
      <c r="BD1260" s="165"/>
      <c r="BE1260" s="165"/>
      <c r="BF1260" s="165"/>
      <c r="BG1260" s="165"/>
      <c r="BH1260" s="165"/>
    </row>
    <row r="1261" spans="1:60" outlineLevel="1" x14ac:dyDescent="0.2">
      <c r="A1261" s="204"/>
      <c r="B1261" s="177"/>
      <c r="C1261" s="300"/>
      <c r="D1261" s="301"/>
      <c r="E1261" s="302"/>
      <c r="F1261" s="303"/>
      <c r="G1261" s="304"/>
      <c r="H1261" s="189"/>
      <c r="I1261" s="189"/>
      <c r="J1261" s="189"/>
      <c r="K1261" s="189"/>
      <c r="L1261" s="190"/>
      <c r="M1261" s="207"/>
      <c r="N1261" s="165"/>
      <c r="O1261" s="165"/>
      <c r="P1261" s="165"/>
      <c r="Q1261" s="165"/>
      <c r="R1261" s="165"/>
      <c r="S1261" s="165"/>
      <c r="T1261" s="165"/>
      <c r="U1261" s="165"/>
      <c r="V1261" s="165"/>
      <c r="W1261" s="165"/>
      <c r="X1261" s="165"/>
      <c r="Y1261" s="165"/>
      <c r="Z1261" s="165"/>
      <c r="AA1261" s="165"/>
      <c r="AB1261" s="165"/>
      <c r="AC1261" s="165"/>
      <c r="AD1261" s="165"/>
      <c r="AE1261" s="165"/>
      <c r="AF1261" s="165"/>
      <c r="AG1261" s="165"/>
      <c r="AH1261" s="165"/>
      <c r="AI1261" s="165"/>
      <c r="AJ1261" s="165"/>
      <c r="AK1261" s="165"/>
      <c r="AL1261" s="165"/>
      <c r="AM1261" s="165"/>
      <c r="AN1261" s="165"/>
      <c r="AO1261" s="165"/>
      <c r="AP1261" s="165"/>
      <c r="AQ1261" s="165"/>
      <c r="AR1261" s="165"/>
      <c r="AS1261" s="165"/>
      <c r="AT1261" s="165"/>
      <c r="AU1261" s="165"/>
      <c r="AV1261" s="165"/>
      <c r="AW1261" s="165"/>
      <c r="AX1261" s="165"/>
      <c r="AY1261" s="165"/>
      <c r="AZ1261" s="165"/>
      <c r="BA1261" s="165"/>
      <c r="BB1261" s="165"/>
      <c r="BC1261" s="165"/>
      <c r="BD1261" s="165"/>
      <c r="BE1261" s="165"/>
      <c r="BF1261" s="165"/>
      <c r="BG1261" s="165"/>
      <c r="BH1261" s="165"/>
    </row>
    <row r="1262" spans="1:60" outlineLevel="1" x14ac:dyDescent="0.2">
      <c r="A1262" s="204"/>
      <c r="B1262" s="305" t="s">
        <v>658</v>
      </c>
      <c r="C1262" s="306"/>
      <c r="D1262" s="307"/>
      <c r="E1262" s="308"/>
      <c r="F1262" s="309"/>
      <c r="G1262" s="310"/>
      <c r="H1262" s="189"/>
      <c r="I1262" s="189"/>
      <c r="J1262" s="189"/>
      <c r="K1262" s="189"/>
      <c r="L1262" s="190"/>
      <c r="M1262" s="207"/>
      <c r="N1262" s="165"/>
      <c r="O1262" s="165"/>
      <c r="P1262" s="165"/>
      <c r="Q1262" s="165"/>
      <c r="R1262" s="165"/>
      <c r="S1262" s="165"/>
      <c r="T1262" s="165"/>
      <c r="U1262" s="165"/>
      <c r="V1262" s="165"/>
      <c r="W1262" s="165"/>
      <c r="X1262" s="165"/>
      <c r="Y1262" s="165"/>
      <c r="Z1262" s="165"/>
      <c r="AA1262" s="165"/>
      <c r="AB1262" s="165"/>
      <c r="AC1262" s="165"/>
      <c r="AD1262" s="165"/>
      <c r="AE1262" s="165"/>
      <c r="AF1262" s="165"/>
      <c r="AG1262" s="165"/>
      <c r="AH1262" s="165"/>
      <c r="AI1262" s="165"/>
      <c r="AJ1262" s="165"/>
      <c r="AK1262" s="165"/>
      <c r="AL1262" s="165"/>
      <c r="AM1262" s="165"/>
      <c r="AN1262" s="165"/>
      <c r="AO1262" s="165"/>
      <c r="AP1262" s="165"/>
      <c r="AQ1262" s="165"/>
      <c r="AR1262" s="165"/>
      <c r="AS1262" s="165"/>
      <c r="AT1262" s="165"/>
      <c r="AU1262" s="165"/>
      <c r="AV1262" s="165"/>
      <c r="AW1262" s="165"/>
      <c r="AX1262" s="165"/>
      <c r="AY1262" s="165"/>
      <c r="AZ1262" s="165"/>
      <c r="BA1262" s="165"/>
      <c r="BB1262" s="165"/>
      <c r="BC1262" s="165"/>
      <c r="BD1262" s="165"/>
      <c r="BE1262" s="165"/>
      <c r="BF1262" s="165"/>
      <c r="BG1262" s="165"/>
      <c r="BH1262" s="165"/>
    </row>
    <row r="1263" spans="1:60" outlineLevel="1" x14ac:dyDescent="0.2">
      <c r="A1263" s="204"/>
      <c r="B1263" s="305" t="s">
        <v>659</v>
      </c>
      <c r="C1263" s="306"/>
      <c r="D1263" s="307"/>
      <c r="E1263" s="308"/>
      <c r="F1263" s="309"/>
      <c r="G1263" s="310"/>
      <c r="H1263" s="189"/>
      <c r="I1263" s="189"/>
      <c r="J1263" s="189"/>
      <c r="K1263" s="189"/>
      <c r="L1263" s="190"/>
      <c r="M1263" s="207"/>
      <c r="N1263" s="165"/>
      <c r="O1263" s="165"/>
      <c r="P1263" s="165"/>
      <c r="Q1263" s="165"/>
      <c r="R1263" s="165"/>
      <c r="S1263" s="165"/>
      <c r="T1263" s="165"/>
      <c r="U1263" s="165"/>
      <c r="V1263" s="165"/>
      <c r="W1263" s="165"/>
      <c r="X1263" s="165"/>
      <c r="Y1263" s="165"/>
      <c r="Z1263" s="165"/>
      <c r="AA1263" s="165"/>
      <c r="AB1263" s="165"/>
      <c r="AC1263" s="165">
        <v>0</v>
      </c>
      <c r="AD1263" s="165"/>
      <c r="AE1263" s="165"/>
      <c r="AF1263" s="165"/>
      <c r="AG1263" s="165"/>
      <c r="AH1263" s="165"/>
      <c r="AI1263" s="165"/>
      <c r="AJ1263" s="165"/>
      <c r="AK1263" s="165"/>
      <c r="AL1263" s="165"/>
      <c r="AM1263" s="165"/>
      <c r="AN1263" s="165"/>
      <c r="AO1263" s="165"/>
      <c r="AP1263" s="165"/>
      <c r="AQ1263" s="165"/>
      <c r="AR1263" s="165"/>
      <c r="AS1263" s="165"/>
      <c r="AT1263" s="165"/>
      <c r="AU1263" s="165"/>
      <c r="AV1263" s="165"/>
      <c r="AW1263" s="165"/>
      <c r="AX1263" s="165"/>
      <c r="AY1263" s="165"/>
      <c r="AZ1263" s="165"/>
      <c r="BA1263" s="165"/>
      <c r="BB1263" s="165"/>
      <c r="BC1263" s="165"/>
      <c r="BD1263" s="165"/>
      <c r="BE1263" s="165"/>
      <c r="BF1263" s="165"/>
      <c r="BG1263" s="165"/>
      <c r="BH1263" s="165"/>
    </row>
    <row r="1264" spans="1:60" outlineLevel="1" x14ac:dyDescent="0.2">
      <c r="A1264" s="204"/>
      <c r="B1264" s="305" t="s">
        <v>660</v>
      </c>
      <c r="C1264" s="306"/>
      <c r="D1264" s="307"/>
      <c r="E1264" s="308"/>
      <c r="F1264" s="309"/>
      <c r="G1264" s="310"/>
      <c r="H1264" s="189"/>
      <c r="I1264" s="189"/>
      <c r="J1264" s="189"/>
      <c r="K1264" s="189"/>
      <c r="L1264" s="190"/>
      <c r="M1264" s="207"/>
      <c r="N1264" s="165"/>
      <c r="O1264" s="165"/>
      <c r="P1264" s="165"/>
      <c r="Q1264" s="165"/>
      <c r="R1264" s="165"/>
      <c r="S1264" s="165"/>
      <c r="T1264" s="165"/>
      <c r="U1264" s="165"/>
      <c r="V1264" s="165"/>
      <c r="W1264" s="165"/>
      <c r="X1264" s="165"/>
      <c r="Y1264" s="165"/>
      <c r="Z1264" s="165"/>
      <c r="AA1264" s="165"/>
      <c r="AB1264" s="165"/>
      <c r="AC1264" s="165"/>
      <c r="AD1264" s="165"/>
      <c r="AE1264" s="165" t="s">
        <v>198</v>
      </c>
      <c r="AF1264" s="165"/>
      <c r="AG1264" s="165"/>
      <c r="AH1264" s="165"/>
      <c r="AI1264" s="165"/>
      <c r="AJ1264" s="165"/>
      <c r="AK1264" s="165"/>
      <c r="AL1264" s="165"/>
      <c r="AM1264" s="165"/>
      <c r="AN1264" s="165"/>
      <c r="AO1264" s="165"/>
      <c r="AP1264" s="165"/>
      <c r="AQ1264" s="165"/>
      <c r="AR1264" s="165"/>
      <c r="AS1264" s="165"/>
      <c r="AT1264" s="165"/>
      <c r="AU1264" s="165"/>
      <c r="AV1264" s="165"/>
      <c r="AW1264" s="165"/>
      <c r="AX1264" s="165"/>
      <c r="AY1264" s="165"/>
      <c r="AZ1264" s="165"/>
      <c r="BA1264" s="165"/>
      <c r="BB1264" s="165"/>
      <c r="BC1264" s="165"/>
      <c r="BD1264" s="165"/>
      <c r="BE1264" s="165"/>
      <c r="BF1264" s="165"/>
      <c r="BG1264" s="165"/>
      <c r="BH1264" s="165"/>
    </row>
    <row r="1265" spans="1:60" ht="22.5" outlineLevel="1" x14ac:dyDescent="0.2">
      <c r="A1265" s="205">
        <v>338</v>
      </c>
      <c r="B1265" s="176" t="s">
        <v>663</v>
      </c>
      <c r="C1265" s="242" t="s">
        <v>1829</v>
      </c>
      <c r="D1265" s="180" t="s">
        <v>243</v>
      </c>
      <c r="E1265" s="184">
        <v>0.85680000000000001</v>
      </c>
      <c r="F1265" s="191"/>
      <c r="G1265" s="189">
        <f>ROUND(E1265*F1265,2)</f>
        <v>0</v>
      </c>
      <c r="H1265" s="189">
        <v>1.04548</v>
      </c>
      <c r="I1265" s="189">
        <f>ROUND(E1265*H1265,2)</f>
        <v>0.9</v>
      </c>
      <c r="J1265" s="189">
        <v>0</v>
      </c>
      <c r="K1265" s="189">
        <f>ROUND(E1265*J1265,2)</f>
        <v>0</v>
      </c>
      <c r="L1265" s="190" t="s">
        <v>218</v>
      </c>
      <c r="M1265" s="207" t="s">
        <v>193</v>
      </c>
      <c r="N1265" s="165"/>
      <c r="O1265" s="165"/>
      <c r="P1265" s="165"/>
      <c r="Q1265" s="165"/>
      <c r="R1265" s="165"/>
      <c r="S1265" s="165"/>
      <c r="T1265" s="165"/>
      <c r="U1265" s="165"/>
      <c r="V1265" s="165"/>
      <c r="W1265" s="165"/>
      <c r="X1265" s="165"/>
      <c r="Y1265" s="165"/>
      <c r="Z1265" s="165"/>
      <c r="AA1265" s="165"/>
      <c r="AB1265" s="165"/>
      <c r="AC1265" s="165">
        <v>1</v>
      </c>
      <c r="AD1265" s="165"/>
      <c r="AE1265" s="165"/>
      <c r="AF1265" s="165"/>
      <c r="AG1265" s="165"/>
      <c r="AH1265" s="165"/>
      <c r="AI1265" s="165"/>
      <c r="AJ1265" s="165"/>
      <c r="AK1265" s="165"/>
      <c r="AL1265" s="165"/>
      <c r="AM1265" s="165"/>
      <c r="AN1265" s="165"/>
      <c r="AO1265" s="165"/>
      <c r="AP1265" s="165"/>
      <c r="AQ1265" s="165"/>
      <c r="AR1265" s="165"/>
      <c r="AS1265" s="165"/>
      <c r="AT1265" s="165"/>
      <c r="AU1265" s="165"/>
      <c r="AV1265" s="165"/>
      <c r="AW1265" s="165"/>
      <c r="AX1265" s="165"/>
      <c r="AY1265" s="165"/>
      <c r="AZ1265" s="165"/>
      <c r="BA1265" s="165"/>
      <c r="BB1265" s="165"/>
      <c r="BC1265" s="165"/>
      <c r="BD1265" s="165"/>
      <c r="BE1265" s="165"/>
      <c r="BF1265" s="165"/>
      <c r="BG1265" s="165"/>
      <c r="BH1265" s="165"/>
    </row>
    <row r="1266" spans="1:60" outlineLevel="1" x14ac:dyDescent="0.2">
      <c r="A1266" s="204"/>
      <c r="B1266" s="177"/>
      <c r="C1266" s="201" t="s">
        <v>665</v>
      </c>
      <c r="D1266" s="181"/>
      <c r="E1266" s="185">
        <v>0.86</v>
      </c>
      <c r="F1266" s="189"/>
      <c r="G1266" s="189"/>
      <c r="H1266" s="189"/>
      <c r="I1266" s="189"/>
      <c r="J1266" s="189"/>
      <c r="K1266" s="189"/>
      <c r="L1266" s="190"/>
      <c r="M1266" s="207"/>
      <c r="N1266" s="165"/>
      <c r="O1266" s="165"/>
      <c r="P1266" s="165"/>
      <c r="Q1266" s="165"/>
      <c r="R1266" s="165"/>
      <c r="S1266" s="165"/>
      <c r="T1266" s="165"/>
      <c r="U1266" s="165"/>
      <c r="V1266" s="165"/>
      <c r="W1266" s="165"/>
      <c r="X1266" s="165"/>
      <c r="Y1266" s="165"/>
      <c r="Z1266" s="165"/>
      <c r="AA1266" s="165"/>
      <c r="AB1266" s="165"/>
      <c r="AC1266" s="165"/>
      <c r="AD1266" s="165"/>
      <c r="AE1266" s="165" t="s">
        <v>194</v>
      </c>
      <c r="AF1266" s="165"/>
      <c r="AG1266" s="165"/>
      <c r="AH1266" s="165"/>
      <c r="AI1266" s="165"/>
      <c r="AJ1266" s="165"/>
      <c r="AK1266" s="165"/>
      <c r="AL1266" s="165"/>
      <c r="AM1266" s="165">
        <v>21</v>
      </c>
      <c r="AN1266" s="165"/>
      <c r="AO1266" s="165"/>
      <c r="AP1266" s="165"/>
      <c r="AQ1266" s="165"/>
      <c r="AR1266" s="165"/>
      <c r="AS1266" s="165"/>
      <c r="AT1266" s="165"/>
      <c r="AU1266" s="165"/>
      <c r="AV1266" s="165"/>
      <c r="AW1266" s="165"/>
      <c r="AX1266" s="165"/>
      <c r="AY1266" s="165"/>
      <c r="AZ1266" s="165"/>
      <c r="BA1266" s="165"/>
      <c r="BB1266" s="165"/>
      <c r="BC1266" s="165"/>
      <c r="BD1266" s="165"/>
      <c r="BE1266" s="165"/>
      <c r="BF1266" s="165"/>
      <c r="BG1266" s="165"/>
      <c r="BH1266" s="165"/>
    </row>
    <row r="1267" spans="1:60" outlineLevel="1" x14ac:dyDescent="0.2">
      <c r="A1267" s="204"/>
      <c r="B1267" s="177"/>
      <c r="C1267" s="300"/>
      <c r="D1267" s="301"/>
      <c r="E1267" s="302"/>
      <c r="F1267" s="303"/>
      <c r="G1267" s="304"/>
      <c r="H1267" s="189"/>
      <c r="I1267" s="189"/>
      <c r="J1267" s="189"/>
      <c r="K1267" s="189"/>
      <c r="L1267" s="190"/>
      <c r="M1267" s="207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5"/>
      <c r="Y1267" s="165"/>
      <c r="Z1267" s="165"/>
      <c r="AA1267" s="165"/>
      <c r="AB1267" s="165"/>
      <c r="AC1267" s="165"/>
      <c r="AD1267" s="165"/>
      <c r="AE1267" s="165"/>
      <c r="AF1267" s="165"/>
      <c r="AG1267" s="165"/>
      <c r="AH1267" s="165"/>
      <c r="AI1267" s="165"/>
      <c r="AJ1267" s="165"/>
      <c r="AK1267" s="165"/>
      <c r="AL1267" s="165"/>
      <c r="AM1267" s="165"/>
      <c r="AN1267" s="165"/>
      <c r="AO1267" s="165"/>
      <c r="AP1267" s="165"/>
      <c r="AQ1267" s="165"/>
      <c r="AR1267" s="165"/>
      <c r="AS1267" s="165"/>
      <c r="AT1267" s="165"/>
      <c r="AU1267" s="165"/>
      <c r="AV1267" s="165"/>
      <c r="AW1267" s="165"/>
      <c r="AX1267" s="165"/>
      <c r="AY1267" s="165"/>
      <c r="AZ1267" s="165"/>
      <c r="BA1267" s="165"/>
      <c r="BB1267" s="165"/>
      <c r="BC1267" s="165"/>
      <c r="BD1267" s="165"/>
      <c r="BE1267" s="165"/>
      <c r="BF1267" s="165"/>
      <c r="BG1267" s="165"/>
      <c r="BH1267" s="165"/>
    </row>
    <row r="1268" spans="1:60" outlineLevel="1" x14ac:dyDescent="0.2">
      <c r="A1268" s="204"/>
      <c r="B1268" s="305" t="s">
        <v>658</v>
      </c>
      <c r="C1268" s="306"/>
      <c r="D1268" s="307"/>
      <c r="E1268" s="308"/>
      <c r="F1268" s="309"/>
      <c r="G1268" s="310"/>
      <c r="H1268" s="189"/>
      <c r="I1268" s="189"/>
      <c r="J1268" s="189"/>
      <c r="K1268" s="189"/>
      <c r="L1268" s="190"/>
      <c r="M1268" s="207"/>
      <c r="N1268" s="165"/>
      <c r="O1268" s="165"/>
      <c r="P1268" s="165"/>
      <c r="Q1268" s="165"/>
      <c r="R1268" s="165"/>
      <c r="S1268" s="165"/>
      <c r="T1268" s="165"/>
      <c r="U1268" s="165"/>
      <c r="V1268" s="165"/>
      <c r="W1268" s="165"/>
      <c r="X1268" s="165"/>
      <c r="Y1268" s="165"/>
      <c r="Z1268" s="165"/>
      <c r="AA1268" s="165"/>
      <c r="AB1268" s="165"/>
      <c r="AC1268" s="165"/>
      <c r="AD1268" s="165"/>
      <c r="AE1268" s="165"/>
      <c r="AF1268" s="165"/>
      <c r="AG1268" s="165"/>
      <c r="AH1268" s="165"/>
      <c r="AI1268" s="165"/>
      <c r="AJ1268" s="165"/>
      <c r="AK1268" s="165"/>
      <c r="AL1268" s="165"/>
      <c r="AM1268" s="165"/>
      <c r="AN1268" s="165"/>
      <c r="AO1268" s="165"/>
      <c r="AP1268" s="165"/>
      <c r="AQ1268" s="165"/>
      <c r="AR1268" s="165"/>
      <c r="AS1268" s="165"/>
      <c r="AT1268" s="165"/>
      <c r="AU1268" s="165"/>
      <c r="AV1268" s="165"/>
      <c r="AW1268" s="165"/>
      <c r="AX1268" s="165"/>
      <c r="AY1268" s="165"/>
      <c r="AZ1268" s="165"/>
      <c r="BA1268" s="165"/>
      <c r="BB1268" s="165"/>
      <c r="BC1268" s="165"/>
      <c r="BD1268" s="165"/>
      <c r="BE1268" s="165"/>
      <c r="BF1268" s="165"/>
      <c r="BG1268" s="165"/>
      <c r="BH1268" s="165"/>
    </row>
    <row r="1269" spans="1:60" outlineLevel="1" x14ac:dyDescent="0.2">
      <c r="A1269" s="204"/>
      <c r="B1269" s="305" t="s">
        <v>659</v>
      </c>
      <c r="C1269" s="306"/>
      <c r="D1269" s="307"/>
      <c r="E1269" s="308"/>
      <c r="F1269" s="309"/>
      <c r="G1269" s="310"/>
      <c r="H1269" s="189"/>
      <c r="I1269" s="189"/>
      <c r="J1269" s="189"/>
      <c r="K1269" s="189"/>
      <c r="L1269" s="190"/>
      <c r="M1269" s="207"/>
      <c r="N1269" s="165"/>
      <c r="O1269" s="165"/>
      <c r="P1269" s="165"/>
      <c r="Q1269" s="165"/>
      <c r="R1269" s="165"/>
      <c r="S1269" s="165"/>
      <c r="T1269" s="165"/>
      <c r="U1269" s="165"/>
      <c r="V1269" s="165"/>
      <c r="W1269" s="165"/>
      <c r="X1269" s="165"/>
      <c r="Y1269" s="165"/>
      <c r="Z1269" s="165"/>
      <c r="AA1269" s="165"/>
      <c r="AB1269" s="165"/>
      <c r="AC1269" s="165">
        <v>0</v>
      </c>
      <c r="AD1269" s="165"/>
      <c r="AE1269" s="165"/>
      <c r="AF1269" s="165"/>
      <c r="AG1269" s="165"/>
      <c r="AH1269" s="165"/>
      <c r="AI1269" s="165"/>
      <c r="AJ1269" s="165"/>
      <c r="AK1269" s="165"/>
      <c r="AL1269" s="165"/>
      <c r="AM1269" s="165"/>
      <c r="AN1269" s="165"/>
      <c r="AO1269" s="165"/>
      <c r="AP1269" s="165"/>
      <c r="AQ1269" s="165"/>
      <c r="AR1269" s="165"/>
      <c r="AS1269" s="165"/>
      <c r="AT1269" s="165"/>
      <c r="AU1269" s="165"/>
      <c r="AV1269" s="165"/>
      <c r="AW1269" s="165"/>
      <c r="AX1269" s="165"/>
      <c r="AY1269" s="165"/>
      <c r="AZ1269" s="165"/>
      <c r="BA1269" s="165"/>
      <c r="BB1269" s="165"/>
      <c r="BC1269" s="165"/>
      <c r="BD1269" s="165"/>
      <c r="BE1269" s="165"/>
      <c r="BF1269" s="165"/>
      <c r="BG1269" s="165"/>
      <c r="BH1269" s="165"/>
    </row>
    <row r="1270" spans="1:60" outlineLevel="1" x14ac:dyDescent="0.2">
      <c r="A1270" s="204"/>
      <c r="B1270" s="305" t="s">
        <v>660</v>
      </c>
      <c r="C1270" s="306"/>
      <c r="D1270" s="307"/>
      <c r="E1270" s="308"/>
      <c r="F1270" s="309"/>
      <c r="G1270" s="310"/>
      <c r="H1270" s="189"/>
      <c r="I1270" s="189"/>
      <c r="J1270" s="189"/>
      <c r="K1270" s="189"/>
      <c r="L1270" s="190"/>
      <c r="M1270" s="207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5"/>
      <c r="Y1270" s="165"/>
      <c r="Z1270" s="165"/>
      <c r="AA1270" s="165"/>
      <c r="AB1270" s="165"/>
      <c r="AC1270" s="165"/>
      <c r="AD1270" s="165"/>
      <c r="AE1270" s="165" t="s">
        <v>198</v>
      </c>
      <c r="AF1270" s="165"/>
      <c r="AG1270" s="165"/>
      <c r="AH1270" s="165"/>
      <c r="AI1270" s="165"/>
      <c r="AJ1270" s="165"/>
      <c r="AK1270" s="165"/>
      <c r="AL1270" s="165"/>
      <c r="AM1270" s="165"/>
      <c r="AN1270" s="165"/>
      <c r="AO1270" s="165"/>
      <c r="AP1270" s="165"/>
      <c r="AQ1270" s="165"/>
      <c r="AR1270" s="165"/>
      <c r="AS1270" s="165"/>
      <c r="AT1270" s="165"/>
      <c r="AU1270" s="165"/>
      <c r="AV1270" s="165"/>
      <c r="AW1270" s="165"/>
      <c r="AX1270" s="165"/>
      <c r="AY1270" s="165"/>
      <c r="AZ1270" s="165"/>
      <c r="BA1270" s="165"/>
      <c r="BB1270" s="165"/>
      <c r="BC1270" s="165"/>
      <c r="BD1270" s="165"/>
      <c r="BE1270" s="165"/>
      <c r="BF1270" s="165"/>
      <c r="BG1270" s="165"/>
      <c r="BH1270" s="165"/>
    </row>
    <row r="1271" spans="1:60" ht="22.5" outlineLevel="1" x14ac:dyDescent="0.2">
      <c r="A1271" s="205">
        <v>339</v>
      </c>
      <c r="B1271" s="176" t="s">
        <v>663</v>
      </c>
      <c r="C1271" s="242" t="s">
        <v>1830</v>
      </c>
      <c r="D1271" s="180" t="s">
        <v>243</v>
      </c>
      <c r="E1271" s="184">
        <v>1.41E-2</v>
      </c>
      <c r="F1271" s="191"/>
      <c r="G1271" s="189">
        <f>ROUND(E1271*F1271,2)</f>
        <v>0</v>
      </c>
      <c r="H1271" s="189">
        <v>1.04548</v>
      </c>
      <c r="I1271" s="189">
        <f>ROUND(E1271*H1271,2)</f>
        <v>0.01</v>
      </c>
      <c r="J1271" s="189">
        <v>0</v>
      </c>
      <c r="K1271" s="189">
        <f>ROUND(E1271*J1271,2)</f>
        <v>0</v>
      </c>
      <c r="L1271" s="190" t="s">
        <v>218</v>
      </c>
      <c r="M1271" s="207" t="s">
        <v>193</v>
      </c>
      <c r="N1271" s="165"/>
      <c r="O1271" s="165"/>
      <c r="P1271" s="165"/>
      <c r="Q1271" s="165"/>
      <c r="R1271" s="165"/>
      <c r="S1271" s="165"/>
      <c r="T1271" s="165"/>
      <c r="U1271" s="165"/>
      <c r="V1271" s="165"/>
      <c r="W1271" s="165"/>
      <c r="X1271" s="165"/>
      <c r="Y1271" s="165"/>
      <c r="Z1271" s="165"/>
      <c r="AA1271" s="165"/>
      <c r="AB1271" s="165"/>
      <c r="AC1271" s="165">
        <v>1</v>
      </c>
      <c r="AD1271" s="165"/>
      <c r="AE1271" s="165"/>
      <c r="AF1271" s="165"/>
      <c r="AG1271" s="165"/>
      <c r="AH1271" s="165"/>
      <c r="AI1271" s="165"/>
      <c r="AJ1271" s="165"/>
      <c r="AK1271" s="165"/>
      <c r="AL1271" s="165"/>
      <c r="AM1271" s="165"/>
      <c r="AN1271" s="165"/>
      <c r="AO1271" s="165"/>
      <c r="AP1271" s="165"/>
      <c r="AQ1271" s="165"/>
      <c r="AR1271" s="165"/>
      <c r="AS1271" s="165"/>
      <c r="AT1271" s="165"/>
      <c r="AU1271" s="165"/>
      <c r="AV1271" s="165"/>
      <c r="AW1271" s="165"/>
      <c r="AX1271" s="165"/>
      <c r="AY1271" s="165"/>
      <c r="AZ1271" s="165"/>
      <c r="BA1271" s="165"/>
      <c r="BB1271" s="165"/>
      <c r="BC1271" s="165"/>
      <c r="BD1271" s="165"/>
      <c r="BE1271" s="165"/>
      <c r="BF1271" s="165"/>
      <c r="BG1271" s="165"/>
      <c r="BH1271" s="165"/>
    </row>
    <row r="1272" spans="1:60" outlineLevel="1" x14ac:dyDescent="0.2">
      <c r="A1272" s="204"/>
      <c r="B1272" s="177"/>
      <c r="C1272" s="201" t="s">
        <v>666</v>
      </c>
      <c r="D1272" s="181"/>
      <c r="E1272" s="185">
        <v>0.01</v>
      </c>
      <c r="F1272" s="189"/>
      <c r="G1272" s="189"/>
      <c r="H1272" s="189"/>
      <c r="I1272" s="189"/>
      <c r="J1272" s="189"/>
      <c r="K1272" s="189"/>
      <c r="L1272" s="190"/>
      <c r="M1272" s="207"/>
      <c r="N1272" s="165"/>
      <c r="O1272" s="165"/>
      <c r="P1272" s="165"/>
      <c r="Q1272" s="165"/>
      <c r="R1272" s="165"/>
      <c r="S1272" s="165"/>
      <c r="T1272" s="165"/>
      <c r="U1272" s="165"/>
      <c r="V1272" s="165"/>
      <c r="W1272" s="165"/>
      <c r="X1272" s="165"/>
      <c r="Y1272" s="165"/>
      <c r="Z1272" s="165"/>
      <c r="AA1272" s="165"/>
      <c r="AB1272" s="165"/>
      <c r="AC1272" s="165"/>
      <c r="AD1272" s="165"/>
      <c r="AE1272" s="165" t="s">
        <v>194</v>
      </c>
      <c r="AF1272" s="165"/>
      <c r="AG1272" s="165"/>
      <c r="AH1272" s="165"/>
      <c r="AI1272" s="165"/>
      <c r="AJ1272" s="165"/>
      <c r="AK1272" s="165"/>
      <c r="AL1272" s="165"/>
      <c r="AM1272" s="165">
        <v>21</v>
      </c>
      <c r="AN1272" s="165"/>
      <c r="AO1272" s="165"/>
      <c r="AP1272" s="165"/>
      <c r="AQ1272" s="165"/>
      <c r="AR1272" s="165"/>
      <c r="AS1272" s="165"/>
      <c r="AT1272" s="165"/>
      <c r="AU1272" s="165"/>
      <c r="AV1272" s="165"/>
      <c r="AW1272" s="165"/>
      <c r="AX1272" s="165"/>
      <c r="AY1272" s="165"/>
      <c r="AZ1272" s="165"/>
      <c r="BA1272" s="165"/>
      <c r="BB1272" s="165"/>
      <c r="BC1272" s="165"/>
      <c r="BD1272" s="165"/>
      <c r="BE1272" s="165"/>
      <c r="BF1272" s="165"/>
      <c r="BG1272" s="165"/>
      <c r="BH1272" s="165"/>
    </row>
    <row r="1273" spans="1:60" outlineLevel="1" x14ac:dyDescent="0.2">
      <c r="A1273" s="204"/>
      <c r="B1273" s="177"/>
      <c r="C1273" s="300"/>
      <c r="D1273" s="301"/>
      <c r="E1273" s="302"/>
      <c r="F1273" s="303"/>
      <c r="G1273" s="304"/>
      <c r="H1273" s="189"/>
      <c r="I1273" s="189"/>
      <c r="J1273" s="189"/>
      <c r="K1273" s="189"/>
      <c r="L1273" s="190"/>
      <c r="M1273" s="207"/>
      <c r="N1273" s="165"/>
      <c r="O1273" s="165"/>
      <c r="P1273" s="165"/>
      <c r="Q1273" s="165"/>
      <c r="R1273" s="165"/>
      <c r="S1273" s="165"/>
      <c r="T1273" s="165"/>
      <c r="U1273" s="165"/>
      <c r="V1273" s="165"/>
      <c r="W1273" s="165"/>
      <c r="X1273" s="165"/>
      <c r="Y1273" s="165"/>
      <c r="Z1273" s="165"/>
      <c r="AA1273" s="165"/>
      <c r="AB1273" s="165"/>
      <c r="AC1273" s="165"/>
      <c r="AD1273" s="165"/>
      <c r="AE1273" s="165"/>
      <c r="AF1273" s="165"/>
      <c r="AG1273" s="165"/>
      <c r="AH1273" s="165"/>
      <c r="AI1273" s="165"/>
      <c r="AJ1273" s="165"/>
      <c r="AK1273" s="165"/>
      <c r="AL1273" s="165"/>
      <c r="AM1273" s="165"/>
      <c r="AN1273" s="165"/>
      <c r="AO1273" s="165"/>
      <c r="AP1273" s="165"/>
      <c r="AQ1273" s="165"/>
      <c r="AR1273" s="165"/>
      <c r="AS1273" s="165"/>
      <c r="AT1273" s="165"/>
      <c r="AU1273" s="165"/>
      <c r="AV1273" s="165"/>
      <c r="AW1273" s="165"/>
      <c r="AX1273" s="165"/>
      <c r="AY1273" s="165"/>
      <c r="AZ1273" s="165"/>
      <c r="BA1273" s="165"/>
      <c r="BB1273" s="165"/>
      <c r="BC1273" s="165"/>
      <c r="BD1273" s="165"/>
      <c r="BE1273" s="165"/>
      <c r="BF1273" s="165"/>
      <c r="BG1273" s="165"/>
      <c r="BH1273" s="165"/>
    </row>
    <row r="1274" spans="1:60" outlineLevel="1" x14ac:dyDescent="0.2">
      <c r="A1274" s="204"/>
      <c r="B1274" s="305" t="s">
        <v>658</v>
      </c>
      <c r="C1274" s="306"/>
      <c r="D1274" s="307"/>
      <c r="E1274" s="308"/>
      <c r="F1274" s="309"/>
      <c r="G1274" s="310"/>
      <c r="H1274" s="189"/>
      <c r="I1274" s="189"/>
      <c r="J1274" s="189"/>
      <c r="K1274" s="189"/>
      <c r="L1274" s="190"/>
      <c r="M1274" s="207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5"/>
      <c r="Y1274" s="165"/>
      <c r="Z1274" s="165"/>
      <c r="AA1274" s="165"/>
      <c r="AB1274" s="165"/>
      <c r="AC1274" s="165"/>
      <c r="AD1274" s="165"/>
      <c r="AE1274" s="165"/>
      <c r="AF1274" s="165"/>
      <c r="AG1274" s="165"/>
      <c r="AH1274" s="165"/>
      <c r="AI1274" s="165"/>
      <c r="AJ1274" s="165"/>
      <c r="AK1274" s="165"/>
      <c r="AL1274" s="165"/>
      <c r="AM1274" s="165"/>
      <c r="AN1274" s="165"/>
      <c r="AO1274" s="165"/>
      <c r="AP1274" s="165"/>
      <c r="AQ1274" s="165"/>
      <c r="AR1274" s="165"/>
      <c r="AS1274" s="165"/>
      <c r="AT1274" s="165"/>
      <c r="AU1274" s="165"/>
      <c r="AV1274" s="165"/>
      <c r="AW1274" s="165"/>
      <c r="AX1274" s="165"/>
      <c r="AY1274" s="165"/>
      <c r="AZ1274" s="165"/>
      <c r="BA1274" s="165"/>
      <c r="BB1274" s="165"/>
      <c r="BC1274" s="165"/>
      <c r="BD1274" s="165"/>
      <c r="BE1274" s="165"/>
      <c r="BF1274" s="165"/>
      <c r="BG1274" s="165"/>
      <c r="BH1274" s="165"/>
    </row>
    <row r="1275" spans="1:60" outlineLevel="1" x14ac:dyDescent="0.2">
      <c r="A1275" s="204"/>
      <c r="B1275" s="305" t="s">
        <v>659</v>
      </c>
      <c r="C1275" s="306"/>
      <c r="D1275" s="307"/>
      <c r="E1275" s="308"/>
      <c r="F1275" s="309"/>
      <c r="G1275" s="310"/>
      <c r="H1275" s="189"/>
      <c r="I1275" s="189"/>
      <c r="J1275" s="189"/>
      <c r="K1275" s="189"/>
      <c r="L1275" s="190"/>
      <c r="M1275" s="207"/>
      <c r="N1275" s="165"/>
      <c r="O1275" s="165"/>
      <c r="P1275" s="165"/>
      <c r="Q1275" s="165"/>
      <c r="R1275" s="165"/>
      <c r="S1275" s="165"/>
      <c r="T1275" s="165"/>
      <c r="U1275" s="165"/>
      <c r="V1275" s="165"/>
      <c r="W1275" s="165"/>
      <c r="X1275" s="165"/>
      <c r="Y1275" s="165"/>
      <c r="Z1275" s="165"/>
      <c r="AA1275" s="165"/>
      <c r="AB1275" s="165"/>
      <c r="AC1275" s="165">
        <v>0</v>
      </c>
      <c r="AD1275" s="165"/>
      <c r="AE1275" s="165"/>
      <c r="AF1275" s="165"/>
      <c r="AG1275" s="165"/>
      <c r="AH1275" s="165"/>
      <c r="AI1275" s="165"/>
      <c r="AJ1275" s="165"/>
      <c r="AK1275" s="165"/>
      <c r="AL1275" s="165"/>
      <c r="AM1275" s="165"/>
      <c r="AN1275" s="165"/>
      <c r="AO1275" s="165"/>
      <c r="AP1275" s="165"/>
      <c r="AQ1275" s="165"/>
      <c r="AR1275" s="165"/>
      <c r="AS1275" s="165"/>
      <c r="AT1275" s="165"/>
      <c r="AU1275" s="165"/>
      <c r="AV1275" s="165"/>
      <c r="AW1275" s="165"/>
      <c r="AX1275" s="165"/>
      <c r="AY1275" s="165"/>
      <c r="AZ1275" s="165"/>
      <c r="BA1275" s="165"/>
      <c r="BB1275" s="165"/>
      <c r="BC1275" s="165"/>
      <c r="BD1275" s="165"/>
      <c r="BE1275" s="165"/>
      <c r="BF1275" s="165"/>
      <c r="BG1275" s="165"/>
      <c r="BH1275" s="165"/>
    </row>
    <row r="1276" spans="1:60" outlineLevel="1" x14ac:dyDescent="0.2">
      <c r="A1276" s="204"/>
      <c r="B1276" s="305" t="s">
        <v>660</v>
      </c>
      <c r="C1276" s="306"/>
      <c r="D1276" s="307"/>
      <c r="E1276" s="308"/>
      <c r="F1276" s="309"/>
      <c r="G1276" s="310"/>
      <c r="H1276" s="189"/>
      <c r="I1276" s="189"/>
      <c r="J1276" s="189"/>
      <c r="K1276" s="189"/>
      <c r="L1276" s="190"/>
      <c r="M1276" s="207"/>
      <c r="N1276" s="165"/>
      <c r="O1276" s="165"/>
      <c r="P1276" s="165"/>
      <c r="Q1276" s="165"/>
      <c r="R1276" s="165"/>
      <c r="S1276" s="165"/>
      <c r="T1276" s="165"/>
      <c r="U1276" s="165"/>
      <c r="V1276" s="165"/>
      <c r="W1276" s="165"/>
      <c r="X1276" s="165"/>
      <c r="Y1276" s="165"/>
      <c r="Z1276" s="165"/>
      <c r="AA1276" s="165"/>
      <c r="AB1276" s="165"/>
      <c r="AC1276" s="165"/>
      <c r="AD1276" s="165"/>
      <c r="AE1276" s="165" t="s">
        <v>198</v>
      </c>
      <c r="AF1276" s="165"/>
      <c r="AG1276" s="165"/>
      <c r="AH1276" s="165"/>
      <c r="AI1276" s="165"/>
      <c r="AJ1276" s="165"/>
      <c r="AK1276" s="165"/>
      <c r="AL1276" s="165"/>
      <c r="AM1276" s="165"/>
      <c r="AN1276" s="165"/>
      <c r="AO1276" s="165"/>
      <c r="AP1276" s="165"/>
      <c r="AQ1276" s="165"/>
      <c r="AR1276" s="165"/>
      <c r="AS1276" s="165"/>
      <c r="AT1276" s="165"/>
      <c r="AU1276" s="165"/>
      <c r="AV1276" s="165"/>
      <c r="AW1276" s="165"/>
      <c r="AX1276" s="165"/>
      <c r="AY1276" s="165"/>
      <c r="AZ1276" s="165"/>
      <c r="BA1276" s="165"/>
      <c r="BB1276" s="165"/>
      <c r="BC1276" s="165"/>
      <c r="BD1276" s="165"/>
      <c r="BE1276" s="165"/>
      <c r="BF1276" s="165"/>
      <c r="BG1276" s="165"/>
      <c r="BH1276" s="165"/>
    </row>
    <row r="1277" spans="1:60" ht="22.5" outlineLevel="1" x14ac:dyDescent="0.2">
      <c r="A1277" s="205">
        <v>340</v>
      </c>
      <c r="B1277" s="176" t="s">
        <v>667</v>
      </c>
      <c r="C1277" s="242" t="s">
        <v>1831</v>
      </c>
      <c r="D1277" s="180" t="s">
        <v>243</v>
      </c>
      <c r="E1277" s="184">
        <v>1.17E-2</v>
      </c>
      <c r="F1277" s="191"/>
      <c r="G1277" s="189">
        <f>ROUND(E1277*F1277,2)</f>
        <v>0</v>
      </c>
      <c r="H1277" s="189">
        <v>1.0543899999999999</v>
      </c>
      <c r="I1277" s="189">
        <f>ROUND(E1277*H1277,2)</f>
        <v>0.01</v>
      </c>
      <c r="J1277" s="189">
        <v>0</v>
      </c>
      <c r="K1277" s="189">
        <f>ROUND(E1277*J1277,2)</f>
        <v>0</v>
      </c>
      <c r="L1277" s="190" t="s">
        <v>218</v>
      </c>
      <c r="M1277" s="207" t="s">
        <v>193</v>
      </c>
      <c r="N1277" s="165"/>
      <c r="O1277" s="165"/>
      <c r="P1277" s="165"/>
      <c r="Q1277" s="165"/>
      <c r="R1277" s="165"/>
      <c r="S1277" s="165"/>
      <c r="T1277" s="165"/>
      <c r="U1277" s="165"/>
      <c r="V1277" s="165"/>
      <c r="W1277" s="165"/>
      <c r="X1277" s="165"/>
      <c r="Y1277" s="165"/>
      <c r="Z1277" s="165"/>
      <c r="AA1277" s="165"/>
      <c r="AB1277" s="165"/>
      <c r="AC1277" s="165">
        <v>1</v>
      </c>
      <c r="AD1277" s="165"/>
      <c r="AE1277" s="165"/>
      <c r="AF1277" s="165"/>
      <c r="AG1277" s="165"/>
      <c r="AH1277" s="165"/>
      <c r="AI1277" s="165"/>
      <c r="AJ1277" s="165"/>
      <c r="AK1277" s="165"/>
      <c r="AL1277" s="165"/>
      <c r="AM1277" s="165"/>
      <c r="AN1277" s="165"/>
      <c r="AO1277" s="165"/>
      <c r="AP1277" s="165"/>
      <c r="AQ1277" s="165"/>
      <c r="AR1277" s="165"/>
      <c r="AS1277" s="165"/>
      <c r="AT1277" s="165"/>
      <c r="AU1277" s="165"/>
      <c r="AV1277" s="165"/>
      <c r="AW1277" s="165"/>
      <c r="AX1277" s="165"/>
      <c r="AY1277" s="165"/>
      <c r="AZ1277" s="165"/>
      <c r="BA1277" s="165"/>
      <c r="BB1277" s="165"/>
      <c r="BC1277" s="165"/>
      <c r="BD1277" s="165"/>
      <c r="BE1277" s="165"/>
      <c r="BF1277" s="165"/>
      <c r="BG1277" s="165"/>
      <c r="BH1277" s="165"/>
    </row>
    <row r="1278" spans="1:60" outlineLevel="1" x14ac:dyDescent="0.2">
      <c r="A1278" s="204"/>
      <c r="B1278" s="177"/>
      <c r="C1278" s="201" t="s">
        <v>668</v>
      </c>
      <c r="D1278" s="181"/>
      <c r="E1278" s="185">
        <v>0.01</v>
      </c>
      <c r="F1278" s="189"/>
      <c r="G1278" s="189"/>
      <c r="H1278" s="189"/>
      <c r="I1278" s="189"/>
      <c r="J1278" s="189"/>
      <c r="K1278" s="189"/>
      <c r="L1278" s="190"/>
      <c r="M1278" s="207"/>
      <c r="N1278" s="165"/>
      <c r="O1278" s="165"/>
      <c r="P1278" s="165"/>
      <c r="Q1278" s="165"/>
      <c r="R1278" s="165"/>
      <c r="S1278" s="165"/>
      <c r="T1278" s="165"/>
      <c r="U1278" s="165"/>
      <c r="V1278" s="165"/>
      <c r="W1278" s="165"/>
      <c r="X1278" s="165"/>
      <c r="Y1278" s="165"/>
      <c r="Z1278" s="165"/>
      <c r="AA1278" s="165"/>
      <c r="AB1278" s="165"/>
      <c r="AC1278" s="165"/>
      <c r="AD1278" s="165"/>
      <c r="AE1278" s="165" t="s">
        <v>194</v>
      </c>
      <c r="AF1278" s="165"/>
      <c r="AG1278" s="165"/>
      <c r="AH1278" s="165"/>
      <c r="AI1278" s="165"/>
      <c r="AJ1278" s="165"/>
      <c r="AK1278" s="165"/>
      <c r="AL1278" s="165"/>
      <c r="AM1278" s="165">
        <v>21</v>
      </c>
      <c r="AN1278" s="165"/>
      <c r="AO1278" s="165"/>
      <c r="AP1278" s="165"/>
      <c r="AQ1278" s="165"/>
      <c r="AR1278" s="165"/>
      <c r="AS1278" s="165"/>
      <c r="AT1278" s="165"/>
      <c r="AU1278" s="165"/>
      <c r="AV1278" s="165"/>
      <c r="AW1278" s="165"/>
      <c r="AX1278" s="165"/>
      <c r="AY1278" s="165"/>
      <c r="AZ1278" s="165"/>
      <c r="BA1278" s="165"/>
      <c r="BB1278" s="165"/>
      <c r="BC1278" s="165"/>
      <c r="BD1278" s="165"/>
      <c r="BE1278" s="165"/>
      <c r="BF1278" s="165"/>
      <c r="BG1278" s="165"/>
      <c r="BH1278" s="165"/>
    </row>
    <row r="1279" spans="1:60" outlineLevel="1" x14ac:dyDescent="0.2">
      <c r="A1279" s="204"/>
      <c r="B1279" s="177"/>
      <c r="C1279" s="300"/>
      <c r="D1279" s="301"/>
      <c r="E1279" s="302"/>
      <c r="F1279" s="303"/>
      <c r="G1279" s="304"/>
      <c r="H1279" s="189"/>
      <c r="I1279" s="189"/>
      <c r="J1279" s="189"/>
      <c r="K1279" s="189"/>
      <c r="L1279" s="190"/>
      <c r="M1279" s="207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5"/>
      <c r="Y1279" s="165"/>
      <c r="Z1279" s="165"/>
      <c r="AA1279" s="165"/>
      <c r="AB1279" s="165"/>
      <c r="AC1279" s="165"/>
      <c r="AD1279" s="165"/>
      <c r="AE1279" s="165"/>
      <c r="AF1279" s="165"/>
      <c r="AG1279" s="165"/>
      <c r="AH1279" s="165"/>
      <c r="AI1279" s="165"/>
      <c r="AJ1279" s="165"/>
      <c r="AK1279" s="165"/>
      <c r="AL1279" s="165"/>
      <c r="AM1279" s="165"/>
      <c r="AN1279" s="165"/>
      <c r="AO1279" s="165"/>
      <c r="AP1279" s="165"/>
      <c r="AQ1279" s="165"/>
      <c r="AR1279" s="165"/>
      <c r="AS1279" s="165"/>
      <c r="AT1279" s="165"/>
      <c r="AU1279" s="165"/>
      <c r="AV1279" s="165"/>
      <c r="AW1279" s="165"/>
      <c r="AX1279" s="165"/>
      <c r="AY1279" s="165"/>
      <c r="AZ1279" s="165"/>
      <c r="BA1279" s="165"/>
      <c r="BB1279" s="165"/>
      <c r="BC1279" s="165"/>
      <c r="BD1279" s="165"/>
      <c r="BE1279" s="165"/>
      <c r="BF1279" s="165"/>
      <c r="BG1279" s="165"/>
      <c r="BH1279" s="165"/>
    </row>
    <row r="1280" spans="1:60" outlineLevel="1" x14ac:dyDescent="0.2">
      <c r="A1280" s="204"/>
      <c r="B1280" s="305" t="s">
        <v>658</v>
      </c>
      <c r="C1280" s="306"/>
      <c r="D1280" s="307"/>
      <c r="E1280" s="308"/>
      <c r="F1280" s="309"/>
      <c r="G1280" s="310"/>
      <c r="H1280" s="189"/>
      <c r="I1280" s="189"/>
      <c r="J1280" s="189"/>
      <c r="K1280" s="189"/>
      <c r="L1280" s="190"/>
      <c r="M1280" s="207"/>
      <c r="N1280" s="165"/>
      <c r="O1280" s="165"/>
      <c r="P1280" s="165"/>
      <c r="Q1280" s="165"/>
      <c r="R1280" s="165"/>
      <c r="S1280" s="165"/>
      <c r="T1280" s="165"/>
      <c r="U1280" s="165"/>
      <c r="V1280" s="165"/>
      <c r="W1280" s="165"/>
      <c r="X1280" s="165"/>
      <c r="Y1280" s="165"/>
      <c r="Z1280" s="165"/>
      <c r="AA1280" s="165"/>
      <c r="AB1280" s="165"/>
      <c r="AC1280" s="165"/>
      <c r="AD1280" s="165"/>
      <c r="AE1280" s="165"/>
      <c r="AF1280" s="165"/>
      <c r="AG1280" s="165"/>
      <c r="AH1280" s="165"/>
      <c r="AI1280" s="165"/>
      <c r="AJ1280" s="165"/>
      <c r="AK1280" s="165"/>
      <c r="AL1280" s="165"/>
      <c r="AM1280" s="165"/>
      <c r="AN1280" s="165"/>
      <c r="AO1280" s="165"/>
      <c r="AP1280" s="165"/>
      <c r="AQ1280" s="165"/>
      <c r="AR1280" s="165"/>
      <c r="AS1280" s="165"/>
      <c r="AT1280" s="165"/>
      <c r="AU1280" s="165"/>
      <c r="AV1280" s="165"/>
      <c r="AW1280" s="165"/>
      <c r="AX1280" s="165"/>
      <c r="AY1280" s="165"/>
      <c r="AZ1280" s="165"/>
      <c r="BA1280" s="165"/>
      <c r="BB1280" s="165"/>
      <c r="BC1280" s="165"/>
      <c r="BD1280" s="165"/>
      <c r="BE1280" s="165"/>
      <c r="BF1280" s="165"/>
      <c r="BG1280" s="165"/>
      <c r="BH1280" s="165"/>
    </row>
    <row r="1281" spans="1:60" outlineLevel="1" x14ac:dyDescent="0.2">
      <c r="A1281" s="204"/>
      <c r="B1281" s="305" t="s">
        <v>659</v>
      </c>
      <c r="C1281" s="306"/>
      <c r="D1281" s="307"/>
      <c r="E1281" s="308"/>
      <c r="F1281" s="309"/>
      <c r="G1281" s="310"/>
      <c r="H1281" s="189"/>
      <c r="I1281" s="189"/>
      <c r="J1281" s="189"/>
      <c r="K1281" s="189"/>
      <c r="L1281" s="190"/>
      <c r="M1281" s="207"/>
      <c r="N1281" s="165"/>
      <c r="O1281" s="165"/>
      <c r="P1281" s="165"/>
      <c r="Q1281" s="165"/>
      <c r="R1281" s="165"/>
      <c r="S1281" s="165"/>
      <c r="T1281" s="165"/>
      <c r="U1281" s="165"/>
      <c r="V1281" s="165"/>
      <c r="W1281" s="165"/>
      <c r="X1281" s="165"/>
      <c r="Y1281" s="165"/>
      <c r="Z1281" s="165"/>
      <c r="AA1281" s="165"/>
      <c r="AB1281" s="165"/>
      <c r="AC1281" s="165">
        <v>0</v>
      </c>
      <c r="AD1281" s="165"/>
      <c r="AE1281" s="165"/>
      <c r="AF1281" s="165"/>
      <c r="AG1281" s="165"/>
      <c r="AH1281" s="165"/>
      <c r="AI1281" s="165"/>
      <c r="AJ1281" s="165"/>
      <c r="AK1281" s="165"/>
      <c r="AL1281" s="165"/>
      <c r="AM1281" s="165"/>
      <c r="AN1281" s="165"/>
      <c r="AO1281" s="165"/>
      <c r="AP1281" s="165"/>
      <c r="AQ1281" s="165"/>
      <c r="AR1281" s="165"/>
      <c r="AS1281" s="165"/>
      <c r="AT1281" s="165"/>
      <c r="AU1281" s="165"/>
      <c r="AV1281" s="165"/>
      <c r="AW1281" s="165"/>
      <c r="AX1281" s="165"/>
      <c r="AY1281" s="165"/>
      <c r="AZ1281" s="165"/>
      <c r="BA1281" s="165"/>
      <c r="BB1281" s="165"/>
      <c r="BC1281" s="165"/>
      <c r="BD1281" s="165"/>
      <c r="BE1281" s="165"/>
      <c r="BF1281" s="165"/>
      <c r="BG1281" s="165"/>
      <c r="BH1281" s="165"/>
    </row>
    <row r="1282" spans="1:60" outlineLevel="1" x14ac:dyDescent="0.2">
      <c r="A1282" s="204"/>
      <c r="B1282" s="305" t="s">
        <v>660</v>
      </c>
      <c r="C1282" s="306"/>
      <c r="D1282" s="307"/>
      <c r="E1282" s="308"/>
      <c r="F1282" s="309"/>
      <c r="G1282" s="310"/>
      <c r="H1282" s="189"/>
      <c r="I1282" s="189"/>
      <c r="J1282" s="189"/>
      <c r="K1282" s="189"/>
      <c r="L1282" s="190"/>
      <c r="M1282" s="207"/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5"/>
      <c r="Y1282" s="165"/>
      <c r="Z1282" s="165"/>
      <c r="AA1282" s="165"/>
      <c r="AB1282" s="165"/>
      <c r="AC1282" s="165"/>
      <c r="AD1282" s="165"/>
      <c r="AE1282" s="165" t="s">
        <v>198</v>
      </c>
      <c r="AF1282" s="165"/>
      <c r="AG1282" s="165"/>
      <c r="AH1282" s="165"/>
      <c r="AI1282" s="165"/>
      <c r="AJ1282" s="165"/>
      <c r="AK1282" s="165"/>
      <c r="AL1282" s="165"/>
      <c r="AM1282" s="165"/>
      <c r="AN1282" s="165"/>
      <c r="AO1282" s="165"/>
      <c r="AP1282" s="165"/>
      <c r="AQ1282" s="165"/>
      <c r="AR1282" s="165"/>
      <c r="AS1282" s="165"/>
      <c r="AT1282" s="165"/>
      <c r="AU1282" s="165"/>
      <c r="AV1282" s="165"/>
      <c r="AW1282" s="165"/>
      <c r="AX1282" s="165"/>
      <c r="AY1282" s="165"/>
      <c r="AZ1282" s="165"/>
      <c r="BA1282" s="165"/>
      <c r="BB1282" s="165"/>
      <c r="BC1282" s="165"/>
      <c r="BD1282" s="165"/>
      <c r="BE1282" s="165"/>
      <c r="BF1282" s="165"/>
      <c r="BG1282" s="165"/>
      <c r="BH1282" s="165"/>
    </row>
    <row r="1283" spans="1:60" ht="22.5" outlineLevel="1" x14ac:dyDescent="0.2">
      <c r="A1283" s="205">
        <v>341</v>
      </c>
      <c r="B1283" s="176" t="s">
        <v>663</v>
      </c>
      <c r="C1283" s="242" t="s">
        <v>1832</v>
      </c>
      <c r="D1283" s="180" t="s">
        <v>243</v>
      </c>
      <c r="E1283" s="184">
        <v>1.41E-2</v>
      </c>
      <c r="F1283" s="191"/>
      <c r="G1283" s="189">
        <f>ROUND(E1283*F1283,2)</f>
        <v>0</v>
      </c>
      <c r="H1283" s="189">
        <v>1.04548</v>
      </c>
      <c r="I1283" s="189">
        <f>ROUND(E1283*H1283,2)</f>
        <v>0.01</v>
      </c>
      <c r="J1283" s="189">
        <v>0</v>
      </c>
      <c r="K1283" s="189">
        <f>ROUND(E1283*J1283,2)</f>
        <v>0</v>
      </c>
      <c r="L1283" s="190" t="s">
        <v>218</v>
      </c>
      <c r="M1283" s="207" t="s">
        <v>193</v>
      </c>
      <c r="N1283" s="165"/>
      <c r="O1283" s="165"/>
      <c r="P1283" s="165"/>
      <c r="Q1283" s="165"/>
      <c r="R1283" s="165"/>
      <c r="S1283" s="165"/>
      <c r="T1283" s="165"/>
      <c r="U1283" s="165"/>
      <c r="V1283" s="165"/>
      <c r="W1283" s="165"/>
      <c r="X1283" s="165"/>
      <c r="Y1283" s="165"/>
      <c r="Z1283" s="165"/>
      <c r="AA1283" s="165"/>
      <c r="AB1283" s="165"/>
      <c r="AC1283" s="165">
        <v>1</v>
      </c>
      <c r="AD1283" s="165"/>
      <c r="AE1283" s="165"/>
      <c r="AF1283" s="165"/>
      <c r="AG1283" s="165"/>
      <c r="AH1283" s="165"/>
      <c r="AI1283" s="165"/>
      <c r="AJ1283" s="165"/>
      <c r="AK1283" s="165"/>
      <c r="AL1283" s="165"/>
      <c r="AM1283" s="165"/>
      <c r="AN1283" s="165"/>
      <c r="AO1283" s="165"/>
      <c r="AP1283" s="165"/>
      <c r="AQ1283" s="165"/>
      <c r="AR1283" s="165"/>
      <c r="AS1283" s="165"/>
      <c r="AT1283" s="165"/>
      <c r="AU1283" s="165"/>
      <c r="AV1283" s="165"/>
      <c r="AW1283" s="165"/>
      <c r="AX1283" s="165"/>
      <c r="AY1283" s="165"/>
      <c r="AZ1283" s="165"/>
      <c r="BA1283" s="165"/>
      <c r="BB1283" s="165"/>
      <c r="BC1283" s="165"/>
      <c r="BD1283" s="165"/>
      <c r="BE1283" s="165"/>
      <c r="BF1283" s="165"/>
      <c r="BG1283" s="165"/>
      <c r="BH1283" s="165"/>
    </row>
    <row r="1284" spans="1:60" outlineLevel="1" x14ac:dyDescent="0.2">
      <c r="A1284" s="204"/>
      <c r="B1284" s="177"/>
      <c r="C1284" s="201" t="s">
        <v>666</v>
      </c>
      <c r="D1284" s="181"/>
      <c r="E1284" s="185">
        <v>0.01</v>
      </c>
      <c r="F1284" s="189"/>
      <c r="G1284" s="189"/>
      <c r="H1284" s="189"/>
      <c r="I1284" s="189"/>
      <c r="J1284" s="189"/>
      <c r="K1284" s="189"/>
      <c r="L1284" s="190"/>
      <c r="M1284" s="207"/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5"/>
      <c r="Y1284" s="165"/>
      <c r="Z1284" s="165"/>
      <c r="AA1284" s="165"/>
      <c r="AB1284" s="165"/>
      <c r="AC1284" s="165"/>
      <c r="AD1284" s="165"/>
      <c r="AE1284" s="165" t="s">
        <v>194</v>
      </c>
      <c r="AF1284" s="165"/>
      <c r="AG1284" s="165"/>
      <c r="AH1284" s="165"/>
      <c r="AI1284" s="165"/>
      <c r="AJ1284" s="165"/>
      <c r="AK1284" s="165"/>
      <c r="AL1284" s="165"/>
      <c r="AM1284" s="165">
        <v>21</v>
      </c>
      <c r="AN1284" s="165"/>
      <c r="AO1284" s="165"/>
      <c r="AP1284" s="165"/>
      <c r="AQ1284" s="165"/>
      <c r="AR1284" s="165"/>
      <c r="AS1284" s="165"/>
      <c r="AT1284" s="165"/>
      <c r="AU1284" s="165"/>
      <c r="AV1284" s="165"/>
      <c r="AW1284" s="165"/>
      <c r="AX1284" s="165"/>
      <c r="AY1284" s="165"/>
      <c r="AZ1284" s="165"/>
      <c r="BA1284" s="165"/>
      <c r="BB1284" s="165"/>
      <c r="BC1284" s="165"/>
      <c r="BD1284" s="165"/>
      <c r="BE1284" s="165"/>
      <c r="BF1284" s="165"/>
      <c r="BG1284" s="165"/>
      <c r="BH1284" s="165"/>
    </row>
    <row r="1285" spans="1:60" outlineLevel="1" x14ac:dyDescent="0.2">
      <c r="A1285" s="204"/>
      <c r="B1285" s="177"/>
      <c r="C1285" s="300"/>
      <c r="D1285" s="301"/>
      <c r="E1285" s="302"/>
      <c r="F1285" s="303"/>
      <c r="G1285" s="304"/>
      <c r="H1285" s="189"/>
      <c r="I1285" s="189"/>
      <c r="J1285" s="189"/>
      <c r="K1285" s="189"/>
      <c r="L1285" s="190"/>
      <c r="M1285" s="207"/>
      <c r="N1285" s="165"/>
      <c r="O1285" s="165"/>
      <c r="P1285" s="165"/>
      <c r="Q1285" s="165"/>
      <c r="R1285" s="165"/>
      <c r="S1285" s="165"/>
      <c r="T1285" s="165"/>
      <c r="U1285" s="165"/>
      <c r="V1285" s="165"/>
      <c r="W1285" s="165"/>
      <c r="X1285" s="165"/>
      <c r="Y1285" s="165"/>
      <c r="Z1285" s="165"/>
      <c r="AA1285" s="165"/>
      <c r="AB1285" s="165"/>
      <c r="AC1285" s="165"/>
      <c r="AD1285" s="165"/>
      <c r="AE1285" s="165"/>
      <c r="AF1285" s="165"/>
      <c r="AG1285" s="165"/>
      <c r="AH1285" s="165"/>
      <c r="AI1285" s="165"/>
      <c r="AJ1285" s="165"/>
      <c r="AK1285" s="165"/>
      <c r="AL1285" s="165"/>
      <c r="AM1285" s="165"/>
      <c r="AN1285" s="165"/>
      <c r="AO1285" s="165"/>
      <c r="AP1285" s="165"/>
      <c r="AQ1285" s="165"/>
      <c r="AR1285" s="165"/>
      <c r="AS1285" s="165"/>
      <c r="AT1285" s="165"/>
      <c r="AU1285" s="165"/>
      <c r="AV1285" s="165"/>
      <c r="AW1285" s="165"/>
      <c r="AX1285" s="165"/>
      <c r="AY1285" s="165"/>
      <c r="AZ1285" s="165"/>
      <c r="BA1285" s="165"/>
      <c r="BB1285" s="165"/>
      <c r="BC1285" s="165"/>
      <c r="BD1285" s="165"/>
      <c r="BE1285" s="165"/>
      <c r="BF1285" s="165"/>
      <c r="BG1285" s="165"/>
      <c r="BH1285" s="165"/>
    </row>
    <row r="1286" spans="1:60" outlineLevel="1" x14ac:dyDescent="0.2">
      <c r="A1286" s="204"/>
      <c r="B1286" s="305" t="s">
        <v>658</v>
      </c>
      <c r="C1286" s="306"/>
      <c r="D1286" s="307"/>
      <c r="E1286" s="308"/>
      <c r="F1286" s="309"/>
      <c r="G1286" s="310"/>
      <c r="H1286" s="189"/>
      <c r="I1286" s="189"/>
      <c r="J1286" s="189"/>
      <c r="K1286" s="189"/>
      <c r="L1286" s="190"/>
      <c r="M1286" s="207"/>
      <c r="N1286" s="165"/>
      <c r="O1286" s="165"/>
      <c r="P1286" s="165"/>
      <c r="Q1286" s="165"/>
      <c r="R1286" s="165"/>
      <c r="S1286" s="165"/>
      <c r="T1286" s="165"/>
      <c r="U1286" s="165"/>
      <c r="V1286" s="165"/>
      <c r="W1286" s="165"/>
      <c r="X1286" s="165"/>
      <c r="Y1286" s="165"/>
      <c r="Z1286" s="165"/>
      <c r="AA1286" s="165"/>
      <c r="AB1286" s="165"/>
      <c r="AC1286" s="165"/>
      <c r="AD1286" s="165"/>
      <c r="AE1286" s="165"/>
      <c r="AF1286" s="165"/>
      <c r="AG1286" s="165"/>
      <c r="AH1286" s="165"/>
      <c r="AI1286" s="165"/>
      <c r="AJ1286" s="165"/>
      <c r="AK1286" s="165"/>
      <c r="AL1286" s="165"/>
      <c r="AM1286" s="165"/>
      <c r="AN1286" s="165"/>
      <c r="AO1286" s="165"/>
      <c r="AP1286" s="165"/>
      <c r="AQ1286" s="165"/>
      <c r="AR1286" s="165"/>
      <c r="AS1286" s="165"/>
      <c r="AT1286" s="165"/>
      <c r="AU1286" s="165"/>
      <c r="AV1286" s="165"/>
      <c r="AW1286" s="165"/>
      <c r="AX1286" s="165"/>
      <c r="AY1286" s="165"/>
      <c r="AZ1286" s="165"/>
      <c r="BA1286" s="165"/>
      <c r="BB1286" s="165"/>
      <c r="BC1286" s="165"/>
      <c r="BD1286" s="165"/>
      <c r="BE1286" s="165"/>
      <c r="BF1286" s="165"/>
      <c r="BG1286" s="165"/>
      <c r="BH1286" s="165"/>
    </row>
    <row r="1287" spans="1:60" outlineLevel="1" x14ac:dyDescent="0.2">
      <c r="A1287" s="204"/>
      <c r="B1287" s="305" t="s">
        <v>659</v>
      </c>
      <c r="C1287" s="306"/>
      <c r="D1287" s="307"/>
      <c r="E1287" s="308"/>
      <c r="F1287" s="309"/>
      <c r="G1287" s="310"/>
      <c r="H1287" s="189"/>
      <c r="I1287" s="189"/>
      <c r="J1287" s="189"/>
      <c r="K1287" s="189"/>
      <c r="L1287" s="190"/>
      <c r="M1287" s="207"/>
      <c r="N1287" s="165"/>
      <c r="O1287" s="165"/>
      <c r="P1287" s="165"/>
      <c r="Q1287" s="165"/>
      <c r="R1287" s="165"/>
      <c r="S1287" s="165"/>
      <c r="T1287" s="165"/>
      <c r="U1287" s="165"/>
      <c r="V1287" s="165"/>
      <c r="W1287" s="165"/>
      <c r="X1287" s="165"/>
      <c r="Y1287" s="165"/>
      <c r="Z1287" s="165"/>
      <c r="AA1287" s="165"/>
      <c r="AB1287" s="165"/>
      <c r="AC1287" s="165">
        <v>0</v>
      </c>
      <c r="AD1287" s="165"/>
      <c r="AE1287" s="165"/>
      <c r="AF1287" s="165"/>
      <c r="AG1287" s="165"/>
      <c r="AH1287" s="165"/>
      <c r="AI1287" s="165"/>
      <c r="AJ1287" s="165"/>
      <c r="AK1287" s="165"/>
      <c r="AL1287" s="165"/>
      <c r="AM1287" s="165"/>
      <c r="AN1287" s="165"/>
      <c r="AO1287" s="165"/>
      <c r="AP1287" s="165"/>
      <c r="AQ1287" s="165"/>
      <c r="AR1287" s="165"/>
      <c r="AS1287" s="165"/>
      <c r="AT1287" s="165"/>
      <c r="AU1287" s="165"/>
      <c r="AV1287" s="165"/>
      <c r="AW1287" s="165"/>
      <c r="AX1287" s="165"/>
      <c r="AY1287" s="165"/>
      <c r="AZ1287" s="165"/>
      <c r="BA1287" s="165"/>
      <c r="BB1287" s="165"/>
      <c r="BC1287" s="165"/>
      <c r="BD1287" s="165"/>
      <c r="BE1287" s="165"/>
      <c r="BF1287" s="165"/>
      <c r="BG1287" s="165"/>
      <c r="BH1287" s="165"/>
    </row>
    <row r="1288" spans="1:60" outlineLevel="1" x14ac:dyDescent="0.2">
      <c r="A1288" s="204"/>
      <c r="B1288" s="305" t="s">
        <v>660</v>
      </c>
      <c r="C1288" s="306"/>
      <c r="D1288" s="307"/>
      <c r="E1288" s="308"/>
      <c r="F1288" s="309"/>
      <c r="G1288" s="310"/>
      <c r="H1288" s="189"/>
      <c r="I1288" s="189"/>
      <c r="J1288" s="189"/>
      <c r="K1288" s="189"/>
      <c r="L1288" s="190"/>
      <c r="M1288" s="207"/>
      <c r="N1288" s="165"/>
      <c r="O1288" s="165"/>
      <c r="P1288" s="165"/>
      <c r="Q1288" s="165"/>
      <c r="R1288" s="165"/>
      <c r="S1288" s="165"/>
      <c r="T1288" s="165"/>
      <c r="U1288" s="165"/>
      <c r="V1288" s="165"/>
      <c r="W1288" s="165"/>
      <c r="X1288" s="165"/>
      <c r="Y1288" s="165"/>
      <c r="Z1288" s="165"/>
      <c r="AA1288" s="165"/>
      <c r="AB1288" s="165"/>
      <c r="AC1288" s="165"/>
      <c r="AD1288" s="165"/>
      <c r="AE1288" s="165" t="s">
        <v>198</v>
      </c>
      <c r="AF1288" s="165"/>
      <c r="AG1288" s="165"/>
      <c r="AH1288" s="165"/>
      <c r="AI1288" s="165"/>
      <c r="AJ1288" s="165"/>
      <c r="AK1288" s="165"/>
      <c r="AL1288" s="165"/>
      <c r="AM1288" s="165"/>
      <c r="AN1288" s="165"/>
      <c r="AO1288" s="165"/>
      <c r="AP1288" s="165"/>
      <c r="AQ1288" s="165"/>
      <c r="AR1288" s="165"/>
      <c r="AS1288" s="165"/>
      <c r="AT1288" s="165"/>
      <c r="AU1288" s="165"/>
      <c r="AV1288" s="165"/>
      <c r="AW1288" s="165"/>
      <c r="AX1288" s="165"/>
      <c r="AY1288" s="165"/>
      <c r="AZ1288" s="168" t="str">
        <f>B1288</f>
        <v>273 36-2 ze svařovaných sítí</v>
      </c>
      <c r="BA1288" s="165"/>
      <c r="BB1288" s="165"/>
      <c r="BC1288" s="165"/>
      <c r="BD1288" s="165"/>
      <c r="BE1288" s="165"/>
      <c r="BF1288" s="165"/>
      <c r="BG1288" s="165"/>
      <c r="BH1288" s="165"/>
    </row>
    <row r="1289" spans="1:60" ht="22.5" outlineLevel="1" x14ac:dyDescent="0.2">
      <c r="A1289" s="205">
        <v>342</v>
      </c>
      <c r="B1289" s="176" t="s">
        <v>663</v>
      </c>
      <c r="C1289" s="242" t="s">
        <v>1833</v>
      </c>
      <c r="D1289" s="180" t="s">
        <v>243</v>
      </c>
      <c r="E1289" s="184">
        <v>1.6000000000000001E-3</v>
      </c>
      <c r="F1289" s="191"/>
      <c r="G1289" s="189">
        <f>ROUND(E1289*F1289,2)</f>
        <v>0</v>
      </c>
      <c r="H1289" s="189">
        <v>1.04548</v>
      </c>
      <c r="I1289" s="189">
        <f>ROUND(E1289*H1289,2)</f>
        <v>0</v>
      </c>
      <c r="J1289" s="189">
        <v>0</v>
      </c>
      <c r="K1289" s="189">
        <f>ROUND(E1289*J1289,2)</f>
        <v>0</v>
      </c>
      <c r="L1289" s="190" t="s">
        <v>218</v>
      </c>
      <c r="M1289" s="207" t="s">
        <v>193</v>
      </c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5"/>
      <c r="Y1289" s="165"/>
      <c r="Z1289" s="165"/>
      <c r="AA1289" s="165"/>
      <c r="AB1289" s="165"/>
      <c r="AC1289" s="165"/>
      <c r="AD1289" s="165"/>
      <c r="AE1289" s="165" t="s">
        <v>194</v>
      </c>
      <c r="AF1289" s="165"/>
      <c r="AG1289" s="165"/>
      <c r="AH1289" s="165"/>
      <c r="AI1289" s="165"/>
      <c r="AJ1289" s="165"/>
      <c r="AK1289" s="165"/>
      <c r="AL1289" s="165"/>
      <c r="AM1289" s="165">
        <v>21</v>
      </c>
      <c r="AN1289" s="165"/>
      <c r="AO1289" s="165"/>
      <c r="AP1289" s="165"/>
      <c r="AQ1289" s="165"/>
      <c r="AR1289" s="165"/>
      <c r="AS1289" s="165"/>
      <c r="AT1289" s="165"/>
      <c r="AU1289" s="165"/>
      <c r="AV1289" s="165"/>
      <c r="AW1289" s="165"/>
      <c r="AX1289" s="165"/>
      <c r="AY1289" s="165"/>
      <c r="AZ1289" s="165"/>
      <c r="BA1289" s="165"/>
      <c r="BB1289" s="165"/>
      <c r="BC1289" s="165"/>
      <c r="BD1289" s="165"/>
      <c r="BE1289" s="165"/>
      <c r="BF1289" s="165"/>
      <c r="BG1289" s="165"/>
      <c r="BH1289" s="165"/>
    </row>
    <row r="1290" spans="1:60" outlineLevel="1" x14ac:dyDescent="0.2">
      <c r="A1290" s="204"/>
      <c r="B1290" s="177"/>
      <c r="C1290" s="201" t="s">
        <v>669</v>
      </c>
      <c r="D1290" s="181"/>
      <c r="E1290" s="185"/>
      <c r="F1290" s="189"/>
      <c r="G1290" s="189"/>
      <c r="H1290" s="189"/>
      <c r="I1290" s="189"/>
      <c r="J1290" s="189"/>
      <c r="K1290" s="189"/>
      <c r="L1290" s="190"/>
      <c r="M1290" s="207"/>
      <c r="N1290" s="165"/>
      <c r="O1290" s="165"/>
      <c r="P1290" s="165"/>
      <c r="Q1290" s="165"/>
      <c r="R1290" s="165"/>
      <c r="S1290" s="165"/>
      <c r="T1290" s="165"/>
      <c r="U1290" s="165"/>
      <c r="V1290" s="165"/>
      <c r="W1290" s="165"/>
      <c r="X1290" s="165"/>
      <c r="Y1290" s="165"/>
      <c r="Z1290" s="165"/>
      <c r="AA1290" s="165"/>
      <c r="AB1290" s="165"/>
      <c r="AC1290" s="165"/>
      <c r="AD1290" s="165"/>
      <c r="AE1290" s="165"/>
      <c r="AF1290" s="165"/>
      <c r="AG1290" s="165"/>
      <c r="AH1290" s="165"/>
      <c r="AI1290" s="165"/>
      <c r="AJ1290" s="165"/>
      <c r="AK1290" s="165"/>
      <c r="AL1290" s="165"/>
      <c r="AM1290" s="165"/>
      <c r="AN1290" s="165"/>
      <c r="AO1290" s="165"/>
      <c r="AP1290" s="165"/>
      <c r="AQ1290" s="165"/>
      <c r="AR1290" s="165"/>
      <c r="AS1290" s="165"/>
      <c r="AT1290" s="165"/>
      <c r="AU1290" s="165"/>
      <c r="AV1290" s="165"/>
      <c r="AW1290" s="165"/>
      <c r="AX1290" s="165"/>
      <c r="AY1290" s="165"/>
      <c r="AZ1290" s="165"/>
      <c r="BA1290" s="165"/>
      <c r="BB1290" s="165"/>
      <c r="BC1290" s="165"/>
      <c r="BD1290" s="165"/>
      <c r="BE1290" s="165"/>
      <c r="BF1290" s="165"/>
      <c r="BG1290" s="165"/>
      <c r="BH1290" s="165"/>
    </row>
    <row r="1291" spans="1:60" outlineLevel="1" x14ac:dyDescent="0.2">
      <c r="A1291" s="204"/>
      <c r="B1291" s="177"/>
      <c r="C1291" s="300"/>
      <c r="D1291" s="301"/>
      <c r="E1291" s="302"/>
      <c r="F1291" s="303"/>
      <c r="G1291" s="304"/>
      <c r="H1291" s="189"/>
      <c r="I1291" s="189"/>
      <c r="J1291" s="189"/>
      <c r="K1291" s="189"/>
      <c r="L1291" s="190"/>
      <c r="M1291" s="207"/>
      <c r="N1291" s="165"/>
      <c r="O1291" s="165"/>
      <c r="P1291" s="165"/>
      <c r="Q1291" s="165"/>
      <c r="R1291" s="165"/>
      <c r="S1291" s="165"/>
      <c r="T1291" s="165"/>
      <c r="U1291" s="165"/>
      <c r="V1291" s="165"/>
      <c r="W1291" s="165"/>
      <c r="X1291" s="165"/>
      <c r="Y1291" s="165"/>
      <c r="Z1291" s="165"/>
      <c r="AA1291" s="165"/>
      <c r="AB1291" s="165"/>
      <c r="AC1291" s="165"/>
      <c r="AD1291" s="165"/>
      <c r="AE1291" s="165" t="s">
        <v>233</v>
      </c>
      <c r="AF1291" s="165" t="s">
        <v>604</v>
      </c>
      <c r="AG1291" s="165"/>
      <c r="AH1291" s="165"/>
      <c r="AI1291" s="165"/>
      <c r="AJ1291" s="165"/>
      <c r="AK1291" s="165"/>
      <c r="AL1291" s="165"/>
      <c r="AM1291" s="165">
        <v>21</v>
      </c>
      <c r="AN1291" s="165"/>
      <c r="AO1291" s="165"/>
      <c r="AP1291" s="165"/>
      <c r="AQ1291" s="165"/>
      <c r="AR1291" s="165"/>
      <c r="AS1291" s="165"/>
      <c r="AT1291" s="165"/>
      <c r="AU1291" s="165"/>
      <c r="AV1291" s="165"/>
      <c r="AW1291" s="165"/>
      <c r="AX1291" s="165"/>
      <c r="AY1291" s="165"/>
      <c r="AZ1291" s="165"/>
      <c r="BA1291" s="165"/>
      <c r="BB1291" s="165"/>
      <c r="BC1291" s="165"/>
      <c r="BD1291" s="165"/>
      <c r="BE1291" s="165"/>
      <c r="BF1291" s="165"/>
      <c r="BG1291" s="165"/>
      <c r="BH1291" s="165"/>
    </row>
    <row r="1292" spans="1:60" outlineLevel="1" x14ac:dyDescent="0.2">
      <c r="A1292" s="204"/>
      <c r="B1292" s="305" t="s">
        <v>670</v>
      </c>
      <c r="C1292" s="306"/>
      <c r="D1292" s="307"/>
      <c r="E1292" s="308"/>
      <c r="F1292" s="309"/>
      <c r="G1292" s="310"/>
      <c r="H1292" s="189"/>
      <c r="I1292" s="189"/>
      <c r="J1292" s="189"/>
      <c r="K1292" s="189"/>
      <c r="L1292" s="190"/>
      <c r="M1292" s="207"/>
      <c r="N1292" s="165"/>
      <c r="O1292" s="165"/>
      <c r="P1292" s="165"/>
      <c r="Q1292" s="165"/>
      <c r="R1292" s="165"/>
      <c r="S1292" s="165"/>
      <c r="T1292" s="165"/>
      <c r="U1292" s="165"/>
      <c r="V1292" s="165"/>
      <c r="W1292" s="165"/>
      <c r="X1292" s="165"/>
      <c r="Y1292" s="165"/>
      <c r="Z1292" s="165"/>
      <c r="AA1292" s="165"/>
      <c r="AB1292" s="165"/>
      <c r="AC1292" s="165"/>
      <c r="AD1292" s="165"/>
      <c r="AE1292" s="165"/>
      <c r="AF1292" s="165"/>
      <c r="AG1292" s="165"/>
      <c r="AH1292" s="165"/>
      <c r="AI1292" s="165"/>
      <c r="AJ1292" s="165"/>
      <c r="AK1292" s="165"/>
      <c r="AL1292" s="165"/>
      <c r="AM1292" s="165"/>
      <c r="AN1292" s="165"/>
      <c r="AO1292" s="165"/>
      <c r="AP1292" s="165"/>
      <c r="AQ1292" s="165"/>
      <c r="AR1292" s="165"/>
      <c r="AS1292" s="165"/>
      <c r="AT1292" s="165"/>
      <c r="AU1292" s="165"/>
      <c r="AV1292" s="165"/>
      <c r="AW1292" s="165"/>
      <c r="AX1292" s="165"/>
      <c r="AY1292" s="165"/>
      <c r="AZ1292" s="165"/>
      <c r="BA1292" s="165"/>
      <c r="BB1292" s="165"/>
      <c r="BC1292" s="165"/>
      <c r="BD1292" s="165"/>
      <c r="BE1292" s="165"/>
      <c r="BF1292" s="165"/>
      <c r="BG1292" s="165"/>
      <c r="BH1292" s="165"/>
    </row>
    <row r="1293" spans="1:60" outlineLevel="1" x14ac:dyDescent="0.2">
      <c r="A1293" s="204"/>
      <c r="B1293" s="305" t="s">
        <v>671</v>
      </c>
      <c r="C1293" s="306"/>
      <c r="D1293" s="307"/>
      <c r="E1293" s="308"/>
      <c r="F1293" s="309"/>
      <c r="G1293" s="310"/>
      <c r="H1293" s="189"/>
      <c r="I1293" s="189"/>
      <c r="J1293" s="189"/>
      <c r="K1293" s="189"/>
      <c r="L1293" s="190"/>
      <c r="M1293" s="207"/>
      <c r="N1293" s="165"/>
      <c r="O1293" s="165"/>
      <c r="P1293" s="165"/>
      <c r="Q1293" s="165"/>
      <c r="R1293" s="165"/>
      <c r="S1293" s="165"/>
      <c r="T1293" s="165"/>
      <c r="U1293" s="165"/>
      <c r="V1293" s="165"/>
      <c r="W1293" s="165"/>
      <c r="X1293" s="165"/>
      <c r="Y1293" s="165"/>
      <c r="Z1293" s="165"/>
      <c r="AA1293" s="165"/>
      <c r="AB1293" s="165"/>
      <c r="AC1293" s="165"/>
      <c r="AD1293" s="165"/>
      <c r="AE1293" s="165" t="s">
        <v>233</v>
      </c>
      <c r="AF1293" s="165" t="s">
        <v>604</v>
      </c>
      <c r="AG1293" s="165"/>
      <c r="AH1293" s="165"/>
      <c r="AI1293" s="165"/>
      <c r="AJ1293" s="165"/>
      <c r="AK1293" s="165"/>
      <c r="AL1293" s="165"/>
      <c r="AM1293" s="165">
        <v>21</v>
      </c>
      <c r="AN1293" s="165"/>
      <c r="AO1293" s="165"/>
      <c r="AP1293" s="165"/>
      <c r="AQ1293" s="165"/>
      <c r="AR1293" s="165"/>
      <c r="AS1293" s="165"/>
      <c r="AT1293" s="165"/>
      <c r="AU1293" s="165"/>
      <c r="AV1293" s="165"/>
      <c r="AW1293" s="165"/>
      <c r="AX1293" s="165"/>
      <c r="AY1293" s="165"/>
      <c r="AZ1293" s="165"/>
      <c r="BA1293" s="165"/>
      <c r="BB1293" s="165"/>
      <c r="BC1293" s="165"/>
      <c r="BD1293" s="165"/>
      <c r="BE1293" s="165"/>
      <c r="BF1293" s="165"/>
      <c r="BG1293" s="165"/>
      <c r="BH1293" s="165"/>
    </row>
    <row r="1294" spans="1:60" outlineLevel="1" x14ac:dyDescent="0.2">
      <c r="A1294" s="205">
        <v>343</v>
      </c>
      <c r="B1294" s="176" t="s">
        <v>672</v>
      </c>
      <c r="C1294" s="242" t="s">
        <v>1834</v>
      </c>
      <c r="D1294" s="180" t="s">
        <v>231</v>
      </c>
      <c r="E1294" s="184">
        <v>73.331999999999994</v>
      </c>
      <c r="F1294" s="191"/>
      <c r="G1294" s="189">
        <f>ROUND(E1294*F1294,2)</f>
        <v>0</v>
      </c>
      <c r="H1294" s="189">
        <v>1.8079999999999999E-2</v>
      </c>
      <c r="I1294" s="189">
        <f>ROUND(E1294*H1294,2)</f>
        <v>1.33</v>
      </c>
      <c r="J1294" s="189">
        <v>0</v>
      </c>
      <c r="K1294" s="189">
        <f>ROUND(E1294*J1294,2)</f>
        <v>0</v>
      </c>
      <c r="L1294" s="190" t="s">
        <v>487</v>
      </c>
      <c r="M1294" s="207" t="s">
        <v>193</v>
      </c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5"/>
      <c r="Y1294" s="165"/>
      <c r="Z1294" s="165"/>
      <c r="AA1294" s="165"/>
      <c r="AB1294" s="165"/>
      <c r="AC1294" s="165"/>
      <c r="AD1294" s="165"/>
      <c r="AE1294" s="165"/>
      <c r="AF1294" s="165"/>
      <c r="AG1294" s="165"/>
      <c r="AH1294" s="165"/>
      <c r="AI1294" s="165"/>
      <c r="AJ1294" s="165"/>
      <c r="AK1294" s="165"/>
      <c r="AL1294" s="165"/>
      <c r="AM1294" s="165"/>
      <c r="AN1294" s="165"/>
      <c r="AO1294" s="165"/>
      <c r="AP1294" s="165"/>
      <c r="AQ1294" s="165"/>
      <c r="AR1294" s="165"/>
      <c r="AS1294" s="165"/>
      <c r="AT1294" s="165"/>
      <c r="AU1294" s="165"/>
      <c r="AV1294" s="165"/>
      <c r="AW1294" s="165"/>
      <c r="AX1294" s="165"/>
      <c r="AY1294" s="165"/>
      <c r="AZ1294" s="165"/>
      <c r="BA1294" s="165"/>
      <c r="BB1294" s="165"/>
      <c r="BC1294" s="165"/>
      <c r="BD1294" s="165"/>
      <c r="BE1294" s="165"/>
      <c r="BF1294" s="165"/>
      <c r="BG1294" s="165"/>
      <c r="BH1294" s="165"/>
    </row>
    <row r="1295" spans="1:60" outlineLevel="1" x14ac:dyDescent="0.2">
      <c r="A1295" s="204"/>
      <c r="B1295" s="177"/>
      <c r="C1295" s="300"/>
      <c r="D1295" s="301"/>
      <c r="E1295" s="302"/>
      <c r="F1295" s="303"/>
      <c r="G1295" s="304"/>
      <c r="H1295" s="189"/>
      <c r="I1295" s="189"/>
      <c r="J1295" s="189"/>
      <c r="K1295" s="189"/>
      <c r="L1295" s="190"/>
      <c r="M1295" s="207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5"/>
      <c r="Y1295" s="165"/>
      <c r="Z1295" s="165"/>
      <c r="AA1295" s="165"/>
      <c r="AB1295" s="165"/>
      <c r="AC1295" s="165">
        <v>0</v>
      </c>
      <c r="AD1295" s="165"/>
      <c r="AE1295" s="165"/>
      <c r="AF1295" s="165"/>
      <c r="AG1295" s="165"/>
      <c r="AH1295" s="165"/>
      <c r="AI1295" s="165"/>
      <c r="AJ1295" s="165"/>
      <c r="AK1295" s="165"/>
      <c r="AL1295" s="165"/>
      <c r="AM1295" s="165"/>
      <c r="AN1295" s="165"/>
      <c r="AO1295" s="165"/>
      <c r="AP1295" s="165"/>
      <c r="AQ1295" s="165"/>
      <c r="AR1295" s="165"/>
      <c r="AS1295" s="165"/>
      <c r="AT1295" s="165"/>
      <c r="AU1295" s="165"/>
      <c r="AV1295" s="165"/>
      <c r="AW1295" s="165"/>
      <c r="AX1295" s="165"/>
      <c r="AY1295" s="165"/>
      <c r="AZ1295" s="165"/>
      <c r="BA1295" s="165"/>
      <c r="BB1295" s="165"/>
      <c r="BC1295" s="165"/>
      <c r="BD1295" s="165"/>
      <c r="BE1295" s="165"/>
      <c r="BF1295" s="165"/>
      <c r="BG1295" s="165"/>
      <c r="BH1295" s="165"/>
    </row>
    <row r="1296" spans="1:60" outlineLevel="1" x14ac:dyDescent="0.2">
      <c r="A1296" s="205">
        <v>344</v>
      </c>
      <c r="B1296" s="176" t="s">
        <v>673</v>
      </c>
      <c r="C1296" s="242" t="s">
        <v>674</v>
      </c>
      <c r="D1296" s="180" t="s">
        <v>543</v>
      </c>
      <c r="E1296" s="184">
        <v>1000</v>
      </c>
      <c r="F1296" s="191"/>
      <c r="G1296" s="189">
        <f>ROUND(E1296*F1296,2)</f>
        <v>0</v>
      </c>
      <c r="H1296" s="189">
        <v>1.06E-3</v>
      </c>
      <c r="I1296" s="189">
        <f>ROUND(E1296*H1296,2)</f>
        <v>1.06</v>
      </c>
      <c r="J1296" s="189">
        <v>0</v>
      </c>
      <c r="K1296" s="189">
        <f>ROUND(E1296*J1296,2)</f>
        <v>0</v>
      </c>
      <c r="L1296" s="190"/>
      <c r="M1296" s="207" t="s">
        <v>232</v>
      </c>
      <c r="N1296" s="165"/>
      <c r="O1296" s="165"/>
      <c r="P1296" s="165"/>
      <c r="Q1296" s="165"/>
      <c r="R1296" s="165"/>
      <c r="S1296" s="165"/>
      <c r="T1296" s="165"/>
      <c r="U1296" s="165"/>
      <c r="V1296" s="165"/>
      <c r="W1296" s="165"/>
      <c r="X1296" s="165"/>
      <c r="Y1296" s="165"/>
      <c r="Z1296" s="165"/>
      <c r="AA1296" s="165"/>
      <c r="AB1296" s="165"/>
      <c r="AC1296" s="165"/>
      <c r="AD1296" s="165"/>
      <c r="AE1296" s="165" t="s">
        <v>198</v>
      </c>
      <c r="AF1296" s="165"/>
      <c r="AG1296" s="165"/>
      <c r="AH1296" s="165"/>
      <c r="AI1296" s="165"/>
      <c r="AJ1296" s="165"/>
      <c r="AK1296" s="165"/>
      <c r="AL1296" s="165"/>
      <c r="AM1296" s="165"/>
      <c r="AN1296" s="165"/>
      <c r="AO1296" s="165"/>
      <c r="AP1296" s="165"/>
      <c r="AQ1296" s="165"/>
      <c r="AR1296" s="165"/>
      <c r="AS1296" s="165"/>
      <c r="AT1296" s="165"/>
      <c r="AU1296" s="165"/>
      <c r="AV1296" s="165"/>
      <c r="AW1296" s="165"/>
      <c r="AX1296" s="165"/>
      <c r="AY1296" s="165"/>
      <c r="AZ1296" s="165"/>
      <c r="BA1296" s="165"/>
      <c r="BB1296" s="165"/>
      <c r="BC1296" s="165"/>
      <c r="BD1296" s="165"/>
      <c r="BE1296" s="165"/>
      <c r="BF1296" s="165"/>
      <c r="BG1296" s="165"/>
      <c r="BH1296" s="165"/>
    </row>
    <row r="1297" spans="1:60" outlineLevel="1" x14ac:dyDescent="0.2">
      <c r="A1297" s="204"/>
      <c r="B1297" s="177"/>
      <c r="C1297" s="300"/>
      <c r="D1297" s="301"/>
      <c r="E1297" s="302"/>
      <c r="F1297" s="303"/>
      <c r="G1297" s="304"/>
      <c r="H1297" s="189"/>
      <c r="I1297" s="189"/>
      <c r="J1297" s="189"/>
      <c r="K1297" s="189"/>
      <c r="L1297" s="190"/>
      <c r="M1297" s="207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5"/>
      <c r="Y1297" s="165"/>
      <c r="Z1297" s="165"/>
      <c r="AA1297" s="165"/>
      <c r="AB1297" s="165"/>
      <c r="AC1297" s="165"/>
      <c r="AD1297" s="165"/>
      <c r="AE1297" s="165" t="s">
        <v>194</v>
      </c>
      <c r="AF1297" s="165"/>
      <c r="AG1297" s="165"/>
      <c r="AH1297" s="165"/>
      <c r="AI1297" s="165"/>
      <c r="AJ1297" s="165"/>
      <c r="AK1297" s="165"/>
      <c r="AL1297" s="165"/>
      <c r="AM1297" s="165">
        <v>21</v>
      </c>
      <c r="AN1297" s="165"/>
      <c r="AO1297" s="165"/>
      <c r="AP1297" s="165"/>
      <c r="AQ1297" s="165"/>
      <c r="AR1297" s="165"/>
      <c r="AS1297" s="165"/>
      <c r="AT1297" s="165"/>
      <c r="AU1297" s="165"/>
      <c r="AV1297" s="165"/>
      <c r="AW1297" s="165"/>
      <c r="AX1297" s="165"/>
      <c r="AY1297" s="165"/>
      <c r="AZ1297" s="165"/>
      <c r="BA1297" s="165"/>
      <c r="BB1297" s="165"/>
      <c r="BC1297" s="165"/>
      <c r="BD1297" s="165"/>
      <c r="BE1297" s="165"/>
      <c r="BF1297" s="165"/>
      <c r="BG1297" s="165"/>
      <c r="BH1297" s="165"/>
    </row>
    <row r="1298" spans="1:60" outlineLevel="1" x14ac:dyDescent="0.2">
      <c r="A1298" s="205">
        <v>345</v>
      </c>
      <c r="B1298" s="176" t="s">
        <v>675</v>
      </c>
      <c r="C1298" s="200" t="s">
        <v>676</v>
      </c>
      <c r="D1298" s="180" t="s">
        <v>496</v>
      </c>
      <c r="E1298" s="184">
        <v>1</v>
      </c>
      <c r="F1298" s="191"/>
      <c r="G1298" s="189">
        <f>ROUND(E1298*F1298,2)</f>
        <v>0</v>
      </c>
      <c r="H1298" s="189">
        <v>0</v>
      </c>
      <c r="I1298" s="189">
        <f>ROUND(E1298*H1298,2)</f>
        <v>0</v>
      </c>
      <c r="J1298" s="189">
        <v>0</v>
      </c>
      <c r="K1298" s="189">
        <f>ROUND(E1298*J1298,2)</f>
        <v>0</v>
      </c>
      <c r="L1298" s="190"/>
      <c r="M1298" s="207" t="s">
        <v>232</v>
      </c>
      <c r="N1298" s="165"/>
      <c r="O1298" s="165"/>
      <c r="P1298" s="165"/>
      <c r="Q1298" s="165"/>
      <c r="R1298" s="165"/>
      <c r="S1298" s="165"/>
      <c r="T1298" s="165"/>
      <c r="U1298" s="165"/>
      <c r="V1298" s="165"/>
      <c r="W1298" s="165"/>
      <c r="X1298" s="165"/>
      <c r="Y1298" s="165"/>
      <c r="Z1298" s="165"/>
      <c r="AA1298" s="165"/>
      <c r="AB1298" s="165"/>
      <c r="AC1298" s="165"/>
      <c r="AD1298" s="165"/>
      <c r="AE1298" s="165"/>
      <c r="AF1298" s="165"/>
      <c r="AG1298" s="165"/>
      <c r="AH1298" s="165"/>
      <c r="AI1298" s="165"/>
      <c r="AJ1298" s="165"/>
      <c r="AK1298" s="165"/>
      <c r="AL1298" s="165"/>
      <c r="AM1298" s="165"/>
      <c r="AN1298" s="165"/>
      <c r="AO1298" s="165"/>
      <c r="AP1298" s="165"/>
      <c r="AQ1298" s="165"/>
      <c r="AR1298" s="165"/>
      <c r="AS1298" s="165"/>
      <c r="AT1298" s="165"/>
      <c r="AU1298" s="165"/>
      <c r="AV1298" s="165"/>
      <c r="AW1298" s="165"/>
      <c r="AX1298" s="165"/>
      <c r="AY1298" s="165"/>
      <c r="AZ1298" s="165"/>
      <c r="BA1298" s="165"/>
      <c r="BB1298" s="165"/>
      <c r="BC1298" s="165"/>
      <c r="BD1298" s="165"/>
      <c r="BE1298" s="165"/>
      <c r="BF1298" s="165"/>
      <c r="BG1298" s="165"/>
      <c r="BH1298" s="165"/>
    </row>
    <row r="1299" spans="1:60" x14ac:dyDescent="0.2">
      <c r="A1299" s="204"/>
      <c r="B1299" s="177"/>
      <c r="C1299" s="300"/>
      <c r="D1299" s="301"/>
      <c r="E1299" s="302"/>
      <c r="F1299" s="303"/>
      <c r="G1299" s="304"/>
      <c r="H1299" s="189"/>
      <c r="I1299" s="189"/>
      <c r="J1299" s="189"/>
      <c r="K1299" s="189"/>
      <c r="L1299" s="190"/>
      <c r="M1299" s="207"/>
      <c r="AE1299" t="s">
        <v>188</v>
      </c>
    </row>
    <row r="1300" spans="1:60" outlineLevel="1" x14ac:dyDescent="0.2">
      <c r="A1300" s="204"/>
      <c r="B1300" s="305" t="s">
        <v>677</v>
      </c>
      <c r="C1300" s="306"/>
      <c r="D1300" s="307"/>
      <c r="E1300" s="308"/>
      <c r="F1300" s="309"/>
      <c r="G1300" s="310"/>
      <c r="H1300" s="189"/>
      <c r="I1300" s="189"/>
      <c r="J1300" s="189"/>
      <c r="K1300" s="189"/>
      <c r="L1300" s="190"/>
      <c r="M1300" s="207"/>
      <c r="N1300" s="165"/>
      <c r="O1300" s="165"/>
      <c r="P1300" s="165"/>
      <c r="Q1300" s="165"/>
      <c r="R1300" s="165"/>
      <c r="S1300" s="165"/>
      <c r="T1300" s="165"/>
      <c r="U1300" s="165"/>
      <c r="V1300" s="165"/>
      <c r="W1300" s="165"/>
      <c r="X1300" s="165"/>
      <c r="Y1300" s="165"/>
      <c r="Z1300" s="165"/>
      <c r="AA1300" s="165"/>
      <c r="AB1300" s="165"/>
      <c r="AC1300" s="165">
        <v>0</v>
      </c>
      <c r="AD1300" s="165"/>
      <c r="AE1300" s="165"/>
      <c r="AF1300" s="165"/>
      <c r="AG1300" s="165"/>
      <c r="AH1300" s="165"/>
      <c r="AI1300" s="165"/>
      <c r="AJ1300" s="165"/>
      <c r="AK1300" s="165"/>
      <c r="AL1300" s="165"/>
      <c r="AM1300" s="165"/>
      <c r="AN1300" s="165"/>
      <c r="AO1300" s="165"/>
      <c r="AP1300" s="165"/>
      <c r="AQ1300" s="165"/>
      <c r="AR1300" s="165"/>
      <c r="AS1300" s="165"/>
      <c r="AT1300" s="165"/>
      <c r="AU1300" s="165"/>
      <c r="AV1300" s="165"/>
      <c r="AW1300" s="165"/>
      <c r="AX1300" s="165"/>
      <c r="AY1300" s="165"/>
      <c r="AZ1300" s="165"/>
      <c r="BA1300" s="165"/>
      <c r="BB1300" s="165"/>
      <c r="BC1300" s="165"/>
      <c r="BD1300" s="165"/>
      <c r="BE1300" s="165"/>
      <c r="BF1300" s="165"/>
      <c r="BG1300" s="165"/>
      <c r="BH1300" s="165"/>
    </row>
    <row r="1301" spans="1:60" outlineLevel="1" x14ac:dyDescent="0.2">
      <c r="A1301" s="204"/>
      <c r="B1301" s="305" t="s">
        <v>446</v>
      </c>
      <c r="C1301" s="306"/>
      <c r="D1301" s="307"/>
      <c r="E1301" s="308"/>
      <c r="F1301" s="309"/>
      <c r="G1301" s="310"/>
      <c r="H1301" s="189"/>
      <c r="I1301" s="189"/>
      <c r="J1301" s="189"/>
      <c r="K1301" s="189"/>
      <c r="L1301" s="190"/>
      <c r="M1301" s="207"/>
      <c r="N1301" s="165"/>
      <c r="O1301" s="165"/>
      <c r="P1301" s="165"/>
      <c r="Q1301" s="165"/>
      <c r="R1301" s="165"/>
      <c r="S1301" s="165"/>
      <c r="T1301" s="165"/>
      <c r="U1301" s="165"/>
      <c r="V1301" s="165"/>
      <c r="W1301" s="165"/>
      <c r="X1301" s="165"/>
      <c r="Y1301" s="165"/>
      <c r="Z1301" s="165"/>
      <c r="AA1301" s="165"/>
      <c r="AB1301" s="165"/>
      <c r="AC1301" s="165"/>
      <c r="AD1301" s="165"/>
      <c r="AE1301" s="165" t="s">
        <v>194</v>
      </c>
      <c r="AF1301" s="165"/>
      <c r="AG1301" s="165"/>
      <c r="AH1301" s="165"/>
      <c r="AI1301" s="165"/>
      <c r="AJ1301" s="165"/>
      <c r="AK1301" s="165"/>
      <c r="AL1301" s="165"/>
      <c r="AM1301" s="165">
        <v>21</v>
      </c>
      <c r="AN1301" s="165"/>
      <c r="AO1301" s="165"/>
      <c r="AP1301" s="165"/>
      <c r="AQ1301" s="165"/>
      <c r="AR1301" s="165"/>
      <c r="AS1301" s="165"/>
      <c r="AT1301" s="165"/>
      <c r="AU1301" s="165"/>
      <c r="AV1301" s="165"/>
      <c r="AW1301" s="165"/>
      <c r="AX1301" s="165"/>
      <c r="AY1301" s="165"/>
      <c r="AZ1301" s="165"/>
      <c r="BA1301" s="165"/>
      <c r="BB1301" s="165"/>
      <c r="BC1301" s="165"/>
      <c r="BD1301" s="165"/>
      <c r="BE1301" s="165"/>
      <c r="BF1301" s="165"/>
      <c r="BG1301" s="165"/>
      <c r="BH1301" s="165"/>
    </row>
    <row r="1302" spans="1:60" outlineLevel="1" x14ac:dyDescent="0.2">
      <c r="A1302" s="205">
        <v>346</v>
      </c>
      <c r="B1302" s="176" t="s">
        <v>678</v>
      </c>
      <c r="C1302" s="242" t="s">
        <v>1835</v>
      </c>
      <c r="D1302" s="180" t="s">
        <v>243</v>
      </c>
      <c r="E1302" s="184">
        <v>5.4349999999999996</v>
      </c>
      <c r="F1302" s="191"/>
      <c r="G1302" s="189">
        <f>ROUND(E1302*F1302,2)</f>
        <v>0</v>
      </c>
      <c r="H1302" s="189">
        <v>0</v>
      </c>
      <c r="I1302" s="189">
        <f>ROUND(E1302*H1302,2)</f>
        <v>0</v>
      </c>
      <c r="J1302" s="189">
        <v>0</v>
      </c>
      <c r="K1302" s="189">
        <f>ROUND(E1302*J1302,2)</f>
        <v>0</v>
      </c>
      <c r="L1302" s="190" t="s">
        <v>679</v>
      </c>
      <c r="M1302" s="207" t="s">
        <v>193</v>
      </c>
      <c r="N1302" s="165"/>
      <c r="O1302" s="165"/>
      <c r="P1302" s="165"/>
      <c r="Q1302" s="165"/>
      <c r="R1302" s="165"/>
      <c r="S1302" s="165"/>
      <c r="T1302" s="165"/>
      <c r="U1302" s="165"/>
      <c r="V1302" s="165"/>
      <c r="W1302" s="165"/>
      <c r="X1302" s="165"/>
      <c r="Y1302" s="165"/>
      <c r="Z1302" s="165"/>
      <c r="AA1302" s="165"/>
      <c r="AB1302" s="165"/>
      <c r="AC1302" s="165"/>
      <c r="AD1302" s="165"/>
      <c r="AE1302" s="165"/>
      <c r="AF1302" s="165"/>
      <c r="AG1302" s="165"/>
      <c r="AH1302" s="165"/>
      <c r="AI1302" s="165"/>
      <c r="AJ1302" s="165"/>
      <c r="AK1302" s="165"/>
      <c r="AL1302" s="165"/>
      <c r="AM1302" s="165"/>
      <c r="AN1302" s="165"/>
      <c r="AO1302" s="165"/>
      <c r="AP1302" s="165"/>
      <c r="AQ1302" s="165"/>
      <c r="AR1302" s="165"/>
      <c r="AS1302" s="165"/>
      <c r="AT1302" s="165"/>
      <c r="AU1302" s="165"/>
      <c r="AV1302" s="165"/>
      <c r="AW1302" s="165"/>
      <c r="AX1302" s="165"/>
      <c r="AY1302" s="165"/>
      <c r="AZ1302" s="165"/>
      <c r="BA1302" s="165"/>
      <c r="BB1302" s="165"/>
      <c r="BC1302" s="165"/>
      <c r="BD1302" s="165"/>
      <c r="BE1302" s="165"/>
      <c r="BF1302" s="165"/>
      <c r="BG1302" s="165"/>
      <c r="BH1302" s="165"/>
    </row>
    <row r="1303" spans="1:60" outlineLevel="1" x14ac:dyDescent="0.2">
      <c r="A1303" s="204"/>
      <c r="B1303" s="177"/>
      <c r="C1303" s="300"/>
      <c r="D1303" s="301"/>
      <c r="E1303" s="302"/>
      <c r="F1303" s="303"/>
      <c r="G1303" s="304"/>
      <c r="H1303" s="189"/>
      <c r="I1303" s="189"/>
      <c r="J1303" s="189"/>
      <c r="K1303" s="189"/>
      <c r="L1303" s="190"/>
      <c r="M1303" s="207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5"/>
      <c r="Y1303" s="165"/>
      <c r="Z1303" s="165"/>
      <c r="AA1303" s="165"/>
      <c r="AB1303" s="165"/>
      <c r="AC1303" s="165"/>
      <c r="AD1303" s="165"/>
      <c r="AE1303" s="165"/>
      <c r="AF1303" s="165"/>
      <c r="AG1303" s="165"/>
      <c r="AH1303" s="165"/>
      <c r="AI1303" s="165"/>
      <c r="AJ1303" s="165"/>
      <c r="AK1303" s="165"/>
      <c r="AL1303" s="165"/>
      <c r="AM1303" s="165"/>
      <c r="AN1303" s="165"/>
      <c r="AO1303" s="165"/>
      <c r="AP1303" s="165"/>
      <c r="AQ1303" s="165"/>
      <c r="AR1303" s="165"/>
      <c r="AS1303" s="165"/>
      <c r="AT1303" s="165"/>
      <c r="AU1303" s="165"/>
      <c r="AV1303" s="165"/>
      <c r="AW1303" s="165"/>
      <c r="AX1303" s="165"/>
      <c r="AY1303" s="165"/>
      <c r="AZ1303" s="165"/>
      <c r="BA1303" s="165"/>
      <c r="BB1303" s="165"/>
      <c r="BC1303" s="165"/>
      <c r="BD1303" s="165"/>
      <c r="BE1303" s="165"/>
      <c r="BF1303" s="165"/>
      <c r="BG1303" s="165"/>
      <c r="BH1303" s="165"/>
    </row>
    <row r="1304" spans="1:60" outlineLevel="1" x14ac:dyDescent="0.2">
      <c r="A1304" s="203" t="s">
        <v>187</v>
      </c>
      <c r="B1304" s="175" t="s">
        <v>135</v>
      </c>
      <c r="C1304" s="199" t="s">
        <v>136</v>
      </c>
      <c r="D1304" s="179"/>
      <c r="E1304" s="183"/>
      <c r="F1304" s="316">
        <f>SUM(G1305:G1348)</f>
        <v>0</v>
      </c>
      <c r="G1304" s="317"/>
      <c r="H1304" s="187"/>
      <c r="I1304" s="187">
        <f>SUM(I1305:I1348)</f>
        <v>19.799999999999997</v>
      </c>
      <c r="J1304" s="187"/>
      <c r="K1304" s="187">
        <f>SUM(K1305:K1348)</f>
        <v>0</v>
      </c>
      <c r="L1304" s="241"/>
      <c r="M1304" s="206"/>
      <c r="N1304" s="165"/>
      <c r="O1304" s="165"/>
      <c r="P1304" s="165"/>
      <c r="Q1304" s="165"/>
      <c r="R1304" s="165"/>
      <c r="S1304" s="165"/>
      <c r="T1304" s="165"/>
      <c r="U1304" s="165"/>
      <c r="V1304" s="165"/>
      <c r="W1304" s="165"/>
      <c r="X1304" s="165"/>
      <c r="Y1304" s="165"/>
      <c r="Z1304" s="165"/>
      <c r="AA1304" s="165"/>
      <c r="AB1304" s="165"/>
      <c r="AC1304" s="165"/>
      <c r="AD1304" s="165"/>
      <c r="AE1304" s="165" t="s">
        <v>233</v>
      </c>
      <c r="AF1304" s="165" t="s">
        <v>591</v>
      </c>
      <c r="AG1304" s="165"/>
      <c r="AH1304" s="165"/>
      <c r="AI1304" s="165"/>
      <c r="AJ1304" s="165"/>
      <c r="AK1304" s="165"/>
      <c r="AL1304" s="165"/>
      <c r="AM1304" s="165">
        <v>21</v>
      </c>
      <c r="AN1304" s="165"/>
      <c r="AO1304" s="165"/>
      <c r="AP1304" s="165"/>
      <c r="AQ1304" s="165"/>
      <c r="AR1304" s="165"/>
      <c r="AS1304" s="165"/>
      <c r="AT1304" s="165"/>
      <c r="AU1304" s="165"/>
      <c r="AV1304" s="165"/>
      <c r="AW1304" s="165"/>
      <c r="AX1304" s="165"/>
      <c r="AY1304" s="165"/>
      <c r="AZ1304" s="165"/>
      <c r="BA1304" s="165"/>
      <c r="BB1304" s="165"/>
      <c r="BC1304" s="165"/>
      <c r="BD1304" s="165"/>
      <c r="BE1304" s="165"/>
      <c r="BF1304" s="165"/>
      <c r="BG1304" s="165"/>
      <c r="BH1304" s="165"/>
    </row>
    <row r="1305" spans="1:60" outlineLevel="1" x14ac:dyDescent="0.2">
      <c r="A1305" s="204"/>
      <c r="B1305" s="318" t="s">
        <v>680</v>
      </c>
      <c r="C1305" s="319"/>
      <c r="D1305" s="320"/>
      <c r="E1305" s="321"/>
      <c r="F1305" s="322"/>
      <c r="G1305" s="323"/>
      <c r="H1305" s="189"/>
      <c r="I1305" s="189"/>
      <c r="J1305" s="189"/>
      <c r="K1305" s="189"/>
      <c r="L1305" s="190"/>
      <c r="M1305" s="207"/>
      <c r="N1305" s="165"/>
      <c r="O1305" s="165"/>
      <c r="P1305" s="165"/>
      <c r="Q1305" s="165"/>
      <c r="R1305" s="165"/>
      <c r="S1305" s="165"/>
      <c r="T1305" s="165"/>
      <c r="U1305" s="165"/>
      <c r="V1305" s="165"/>
      <c r="W1305" s="165"/>
      <c r="X1305" s="165"/>
      <c r="Y1305" s="165"/>
      <c r="Z1305" s="165"/>
      <c r="AA1305" s="165"/>
      <c r="AB1305" s="165"/>
      <c r="AC1305" s="165"/>
      <c r="AD1305" s="165"/>
      <c r="AE1305" s="165"/>
      <c r="AF1305" s="165"/>
      <c r="AG1305" s="165"/>
      <c r="AH1305" s="165"/>
      <c r="AI1305" s="165"/>
      <c r="AJ1305" s="165"/>
      <c r="AK1305" s="165"/>
      <c r="AL1305" s="165"/>
      <c r="AM1305" s="165"/>
      <c r="AN1305" s="165"/>
      <c r="AO1305" s="165"/>
      <c r="AP1305" s="165"/>
      <c r="AQ1305" s="165"/>
      <c r="AR1305" s="165"/>
      <c r="AS1305" s="165"/>
      <c r="AT1305" s="165"/>
      <c r="AU1305" s="165"/>
      <c r="AV1305" s="165"/>
      <c r="AW1305" s="165"/>
      <c r="AX1305" s="165"/>
      <c r="AY1305" s="165"/>
      <c r="AZ1305" s="165"/>
      <c r="BA1305" s="165"/>
      <c r="BB1305" s="165"/>
      <c r="BC1305" s="165"/>
      <c r="BD1305" s="165"/>
      <c r="BE1305" s="165"/>
      <c r="BF1305" s="165"/>
      <c r="BG1305" s="165"/>
      <c r="BH1305" s="165"/>
    </row>
    <row r="1306" spans="1:60" outlineLevel="1" x14ac:dyDescent="0.2">
      <c r="A1306" s="205">
        <v>347</v>
      </c>
      <c r="B1306" s="176" t="s">
        <v>681</v>
      </c>
      <c r="C1306" s="242" t="s">
        <v>1836</v>
      </c>
      <c r="D1306" s="180" t="s">
        <v>214</v>
      </c>
      <c r="E1306" s="184">
        <v>15.634</v>
      </c>
      <c r="F1306" s="191"/>
      <c r="G1306" s="189">
        <f>ROUND(E1306*F1306,2)</f>
        <v>0</v>
      </c>
      <c r="H1306" s="189">
        <v>2.1600000000000001E-2</v>
      </c>
      <c r="I1306" s="189">
        <f>ROUND(E1306*H1306,2)</f>
        <v>0.34</v>
      </c>
      <c r="J1306" s="189">
        <v>0</v>
      </c>
      <c r="K1306" s="189">
        <f>ROUND(E1306*J1306,2)</f>
        <v>0</v>
      </c>
      <c r="L1306" s="190" t="s">
        <v>487</v>
      </c>
      <c r="M1306" s="207" t="s">
        <v>193</v>
      </c>
      <c r="N1306" s="165"/>
      <c r="O1306" s="165"/>
      <c r="P1306" s="165"/>
      <c r="Q1306" s="165"/>
      <c r="R1306" s="165"/>
      <c r="S1306" s="165"/>
      <c r="T1306" s="165"/>
      <c r="U1306" s="165"/>
      <c r="V1306" s="165"/>
      <c r="W1306" s="165"/>
      <c r="X1306" s="165"/>
      <c r="Y1306" s="165"/>
      <c r="Z1306" s="165"/>
      <c r="AA1306" s="165"/>
      <c r="AB1306" s="165"/>
      <c r="AC1306" s="165"/>
      <c r="AD1306" s="165"/>
      <c r="AE1306" s="165" t="s">
        <v>233</v>
      </c>
      <c r="AF1306" s="165" t="s">
        <v>591</v>
      </c>
      <c r="AG1306" s="165"/>
      <c r="AH1306" s="165"/>
      <c r="AI1306" s="165"/>
      <c r="AJ1306" s="165"/>
      <c r="AK1306" s="165"/>
      <c r="AL1306" s="165"/>
      <c r="AM1306" s="165">
        <v>21</v>
      </c>
      <c r="AN1306" s="165"/>
      <c r="AO1306" s="165"/>
      <c r="AP1306" s="165"/>
      <c r="AQ1306" s="165"/>
      <c r="AR1306" s="165"/>
      <c r="AS1306" s="165"/>
      <c r="AT1306" s="165"/>
      <c r="AU1306" s="165"/>
      <c r="AV1306" s="165"/>
      <c r="AW1306" s="165"/>
      <c r="AX1306" s="165"/>
      <c r="AY1306" s="165"/>
      <c r="AZ1306" s="165"/>
      <c r="BA1306" s="165"/>
      <c r="BB1306" s="165"/>
      <c r="BC1306" s="165"/>
      <c r="BD1306" s="165"/>
      <c r="BE1306" s="165"/>
      <c r="BF1306" s="165"/>
      <c r="BG1306" s="165"/>
      <c r="BH1306" s="165"/>
    </row>
    <row r="1307" spans="1:60" outlineLevel="1" x14ac:dyDescent="0.2">
      <c r="A1307" s="204"/>
      <c r="B1307" s="177"/>
      <c r="C1307" s="201" t="s">
        <v>682</v>
      </c>
      <c r="D1307" s="181"/>
      <c r="E1307" s="185">
        <v>15.63</v>
      </c>
      <c r="F1307" s="189"/>
      <c r="G1307" s="189"/>
      <c r="H1307" s="189"/>
      <c r="I1307" s="189"/>
      <c r="J1307" s="189"/>
      <c r="K1307" s="189"/>
      <c r="L1307" s="190"/>
      <c r="M1307" s="207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5"/>
      <c r="Y1307" s="165"/>
      <c r="Z1307" s="165"/>
      <c r="AA1307" s="165"/>
      <c r="AB1307" s="165"/>
      <c r="AC1307" s="165"/>
      <c r="AD1307" s="165"/>
      <c r="AE1307" s="165"/>
      <c r="AF1307" s="165"/>
      <c r="AG1307" s="165"/>
      <c r="AH1307" s="165"/>
      <c r="AI1307" s="165"/>
      <c r="AJ1307" s="165"/>
      <c r="AK1307" s="165"/>
      <c r="AL1307" s="165"/>
      <c r="AM1307" s="165"/>
      <c r="AN1307" s="165"/>
      <c r="AO1307" s="165"/>
      <c r="AP1307" s="165"/>
      <c r="AQ1307" s="165"/>
      <c r="AR1307" s="165"/>
      <c r="AS1307" s="165"/>
      <c r="AT1307" s="165"/>
      <c r="AU1307" s="165"/>
      <c r="AV1307" s="165"/>
      <c r="AW1307" s="165"/>
      <c r="AX1307" s="165"/>
      <c r="AY1307" s="165"/>
      <c r="AZ1307" s="165"/>
      <c r="BA1307" s="165"/>
      <c r="BB1307" s="165"/>
      <c r="BC1307" s="165"/>
      <c r="BD1307" s="165"/>
      <c r="BE1307" s="165"/>
      <c r="BF1307" s="165"/>
      <c r="BG1307" s="165"/>
      <c r="BH1307" s="165"/>
    </row>
    <row r="1308" spans="1:60" outlineLevel="1" x14ac:dyDescent="0.2">
      <c r="A1308" s="204"/>
      <c r="B1308" s="177"/>
      <c r="C1308" s="300"/>
      <c r="D1308" s="301"/>
      <c r="E1308" s="302"/>
      <c r="F1308" s="303"/>
      <c r="G1308" s="304"/>
      <c r="H1308" s="189"/>
      <c r="I1308" s="189"/>
      <c r="J1308" s="189"/>
      <c r="K1308" s="189"/>
      <c r="L1308" s="190"/>
      <c r="M1308" s="207"/>
      <c r="N1308" s="165"/>
      <c r="O1308" s="165"/>
      <c r="P1308" s="165"/>
      <c r="Q1308" s="165"/>
      <c r="R1308" s="165"/>
      <c r="S1308" s="165"/>
      <c r="T1308" s="165"/>
      <c r="U1308" s="165"/>
      <c r="V1308" s="165"/>
      <c r="W1308" s="165"/>
      <c r="X1308" s="165"/>
      <c r="Y1308" s="165"/>
      <c r="Z1308" s="165"/>
      <c r="AA1308" s="165"/>
      <c r="AB1308" s="165"/>
      <c r="AC1308" s="165"/>
      <c r="AD1308" s="165"/>
      <c r="AE1308" s="165"/>
      <c r="AF1308" s="165"/>
      <c r="AG1308" s="165"/>
      <c r="AH1308" s="165"/>
      <c r="AI1308" s="165"/>
      <c r="AJ1308" s="165"/>
      <c r="AK1308" s="165"/>
      <c r="AL1308" s="165"/>
      <c r="AM1308" s="165"/>
      <c r="AN1308" s="165"/>
      <c r="AO1308" s="165"/>
      <c r="AP1308" s="165"/>
      <c r="AQ1308" s="165"/>
      <c r="AR1308" s="165"/>
      <c r="AS1308" s="165"/>
      <c r="AT1308" s="165"/>
      <c r="AU1308" s="165"/>
      <c r="AV1308" s="165"/>
      <c r="AW1308" s="165"/>
      <c r="AX1308" s="165"/>
      <c r="AY1308" s="165"/>
      <c r="AZ1308" s="165"/>
      <c r="BA1308" s="165"/>
      <c r="BB1308" s="165"/>
      <c r="BC1308" s="165"/>
      <c r="BD1308" s="165"/>
      <c r="BE1308" s="165"/>
      <c r="BF1308" s="165"/>
      <c r="BG1308" s="165"/>
      <c r="BH1308" s="165"/>
    </row>
    <row r="1309" spans="1:60" outlineLevel="1" x14ac:dyDescent="0.2">
      <c r="A1309" s="205">
        <v>348</v>
      </c>
      <c r="B1309" s="176" t="s">
        <v>683</v>
      </c>
      <c r="C1309" s="242" t="s">
        <v>684</v>
      </c>
      <c r="D1309" s="180" t="s">
        <v>214</v>
      </c>
      <c r="E1309" s="184">
        <v>78.17</v>
      </c>
      <c r="F1309" s="191"/>
      <c r="G1309" s="189">
        <f>ROUND(E1309*F1309,2)</f>
        <v>0</v>
      </c>
      <c r="H1309" s="189">
        <v>1.1999999999999999E-3</v>
      </c>
      <c r="I1309" s="189">
        <f>ROUND(E1309*H1309,2)</f>
        <v>0.09</v>
      </c>
      <c r="J1309" s="189">
        <v>0</v>
      </c>
      <c r="K1309" s="189">
        <f>ROUND(E1309*J1309,2)</f>
        <v>0</v>
      </c>
      <c r="L1309" s="190"/>
      <c r="M1309" s="207" t="s">
        <v>232</v>
      </c>
      <c r="N1309" s="165"/>
      <c r="O1309" s="165"/>
      <c r="P1309" s="165"/>
      <c r="Q1309" s="165"/>
      <c r="R1309" s="165"/>
      <c r="S1309" s="165"/>
      <c r="T1309" s="165"/>
      <c r="U1309" s="165"/>
      <c r="V1309" s="165"/>
      <c r="W1309" s="165"/>
      <c r="X1309" s="165"/>
      <c r="Y1309" s="165"/>
      <c r="Z1309" s="165"/>
      <c r="AA1309" s="165"/>
      <c r="AB1309" s="165"/>
      <c r="AC1309" s="165"/>
      <c r="AD1309" s="165"/>
      <c r="AE1309" s="165" t="s">
        <v>233</v>
      </c>
      <c r="AF1309" s="165" t="s">
        <v>302</v>
      </c>
      <c r="AG1309" s="165"/>
      <c r="AH1309" s="165"/>
      <c r="AI1309" s="165"/>
      <c r="AJ1309" s="165"/>
      <c r="AK1309" s="165"/>
      <c r="AL1309" s="165"/>
      <c r="AM1309" s="165">
        <v>21</v>
      </c>
      <c r="AN1309" s="165"/>
      <c r="AO1309" s="165"/>
      <c r="AP1309" s="165"/>
      <c r="AQ1309" s="165"/>
      <c r="AR1309" s="165"/>
      <c r="AS1309" s="165"/>
      <c r="AT1309" s="165"/>
      <c r="AU1309" s="165"/>
      <c r="AV1309" s="165"/>
      <c r="AW1309" s="165"/>
      <c r="AX1309" s="165"/>
      <c r="AY1309" s="165"/>
      <c r="AZ1309" s="165"/>
      <c r="BA1309" s="165"/>
      <c r="BB1309" s="165"/>
      <c r="BC1309" s="165"/>
      <c r="BD1309" s="165"/>
      <c r="BE1309" s="165"/>
      <c r="BF1309" s="165"/>
      <c r="BG1309" s="165"/>
      <c r="BH1309" s="165"/>
    </row>
    <row r="1310" spans="1:60" outlineLevel="1" x14ac:dyDescent="0.2">
      <c r="A1310" s="204"/>
      <c r="B1310" s="177"/>
      <c r="C1310" s="300"/>
      <c r="D1310" s="301"/>
      <c r="E1310" s="302"/>
      <c r="F1310" s="303"/>
      <c r="G1310" s="304"/>
      <c r="H1310" s="189"/>
      <c r="I1310" s="189"/>
      <c r="J1310" s="189"/>
      <c r="K1310" s="189"/>
      <c r="L1310" s="190"/>
      <c r="M1310" s="207"/>
      <c r="N1310" s="165"/>
      <c r="O1310" s="165"/>
      <c r="P1310" s="165"/>
      <c r="Q1310" s="165"/>
      <c r="R1310" s="165"/>
      <c r="S1310" s="165"/>
      <c r="T1310" s="165"/>
      <c r="U1310" s="165"/>
      <c r="V1310" s="165"/>
      <c r="W1310" s="165"/>
      <c r="X1310" s="165"/>
      <c r="Y1310" s="165"/>
      <c r="Z1310" s="165"/>
      <c r="AA1310" s="165"/>
      <c r="AB1310" s="165"/>
      <c r="AC1310" s="165"/>
      <c r="AD1310" s="165"/>
      <c r="AE1310" s="165"/>
      <c r="AF1310" s="165"/>
      <c r="AG1310" s="165"/>
      <c r="AH1310" s="165"/>
      <c r="AI1310" s="165"/>
      <c r="AJ1310" s="165"/>
      <c r="AK1310" s="165"/>
      <c r="AL1310" s="165"/>
      <c r="AM1310" s="165"/>
      <c r="AN1310" s="165"/>
      <c r="AO1310" s="165"/>
      <c r="AP1310" s="165"/>
      <c r="AQ1310" s="165"/>
      <c r="AR1310" s="165"/>
      <c r="AS1310" s="165"/>
      <c r="AT1310" s="165"/>
      <c r="AU1310" s="165"/>
      <c r="AV1310" s="165"/>
      <c r="AW1310" s="165"/>
      <c r="AX1310" s="165"/>
      <c r="AY1310" s="165"/>
      <c r="AZ1310" s="165"/>
      <c r="BA1310" s="165"/>
      <c r="BB1310" s="165"/>
      <c r="BC1310" s="165"/>
      <c r="BD1310" s="165"/>
      <c r="BE1310" s="165"/>
      <c r="BF1310" s="165"/>
      <c r="BG1310" s="165"/>
      <c r="BH1310" s="165"/>
    </row>
    <row r="1311" spans="1:60" outlineLevel="1" x14ac:dyDescent="0.2">
      <c r="A1311" s="205">
        <v>349</v>
      </c>
      <c r="B1311" s="176" t="s">
        <v>685</v>
      </c>
      <c r="C1311" s="242" t="s">
        <v>686</v>
      </c>
      <c r="D1311" s="180" t="s">
        <v>214</v>
      </c>
      <c r="E1311" s="184">
        <v>10.8</v>
      </c>
      <c r="F1311" s="191"/>
      <c r="G1311" s="189">
        <f>ROUND(E1311*F1311,2)</f>
        <v>0</v>
      </c>
      <c r="H1311" s="189">
        <v>4.2529999999999998E-2</v>
      </c>
      <c r="I1311" s="189">
        <f>ROUND(E1311*H1311,2)</f>
        <v>0.46</v>
      </c>
      <c r="J1311" s="189">
        <v>0</v>
      </c>
      <c r="K1311" s="189">
        <f>ROUND(E1311*J1311,2)</f>
        <v>0</v>
      </c>
      <c r="L1311" s="190"/>
      <c r="M1311" s="207" t="s">
        <v>232</v>
      </c>
      <c r="N1311" s="165"/>
      <c r="O1311" s="165"/>
      <c r="P1311" s="165"/>
      <c r="Q1311" s="165"/>
      <c r="R1311" s="165"/>
      <c r="S1311" s="165"/>
      <c r="T1311" s="165"/>
      <c r="U1311" s="165"/>
      <c r="V1311" s="165"/>
      <c r="W1311" s="165"/>
      <c r="X1311" s="165"/>
      <c r="Y1311" s="165"/>
      <c r="Z1311" s="165"/>
      <c r="AA1311" s="165"/>
      <c r="AB1311" s="165"/>
      <c r="AC1311" s="165"/>
      <c r="AD1311" s="165"/>
      <c r="AE1311" s="165"/>
      <c r="AF1311" s="165"/>
      <c r="AG1311" s="165"/>
      <c r="AH1311" s="165"/>
      <c r="AI1311" s="165"/>
      <c r="AJ1311" s="165"/>
      <c r="AK1311" s="165"/>
      <c r="AL1311" s="165"/>
      <c r="AM1311" s="165"/>
      <c r="AN1311" s="165"/>
      <c r="AO1311" s="165"/>
      <c r="AP1311" s="165"/>
      <c r="AQ1311" s="165"/>
      <c r="AR1311" s="165"/>
      <c r="AS1311" s="165"/>
      <c r="AT1311" s="165"/>
      <c r="AU1311" s="165"/>
      <c r="AV1311" s="165"/>
      <c r="AW1311" s="165"/>
      <c r="AX1311" s="165"/>
      <c r="AY1311" s="165"/>
      <c r="AZ1311" s="165"/>
      <c r="BA1311" s="165"/>
      <c r="BB1311" s="165"/>
      <c r="BC1311" s="165"/>
      <c r="BD1311" s="165"/>
      <c r="BE1311" s="165"/>
      <c r="BF1311" s="165"/>
      <c r="BG1311" s="165"/>
      <c r="BH1311" s="165"/>
    </row>
    <row r="1312" spans="1:60" outlineLevel="1" x14ac:dyDescent="0.2">
      <c r="A1312" s="204"/>
      <c r="B1312" s="177"/>
      <c r="C1312" s="201" t="s">
        <v>687</v>
      </c>
      <c r="D1312" s="181"/>
      <c r="E1312" s="185">
        <v>10.8</v>
      </c>
      <c r="F1312" s="189"/>
      <c r="G1312" s="189"/>
      <c r="H1312" s="189"/>
      <c r="I1312" s="189"/>
      <c r="J1312" s="189"/>
      <c r="K1312" s="189"/>
      <c r="L1312" s="190"/>
      <c r="M1312" s="207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5"/>
      <c r="Y1312" s="165"/>
      <c r="Z1312" s="165"/>
      <c r="AA1312" s="165"/>
      <c r="AB1312" s="165"/>
      <c r="AC1312" s="165"/>
      <c r="AD1312" s="165"/>
      <c r="AE1312" s="165" t="s">
        <v>233</v>
      </c>
      <c r="AF1312" s="165" t="s">
        <v>302</v>
      </c>
      <c r="AG1312" s="165"/>
      <c r="AH1312" s="165"/>
      <c r="AI1312" s="165"/>
      <c r="AJ1312" s="165"/>
      <c r="AK1312" s="165"/>
      <c r="AL1312" s="165"/>
      <c r="AM1312" s="165">
        <v>21</v>
      </c>
      <c r="AN1312" s="165"/>
      <c r="AO1312" s="165"/>
      <c r="AP1312" s="165"/>
      <c r="AQ1312" s="165"/>
      <c r="AR1312" s="165"/>
      <c r="AS1312" s="165"/>
      <c r="AT1312" s="165"/>
      <c r="AU1312" s="165"/>
      <c r="AV1312" s="165"/>
      <c r="AW1312" s="165"/>
      <c r="AX1312" s="165"/>
      <c r="AY1312" s="165"/>
      <c r="AZ1312" s="165"/>
      <c r="BA1312" s="165"/>
      <c r="BB1312" s="165"/>
      <c r="BC1312" s="165"/>
      <c r="BD1312" s="165"/>
      <c r="BE1312" s="165"/>
      <c r="BF1312" s="165"/>
      <c r="BG1312" s="165"/>
      <c r="BH1312" s="165"/>
    </row>
    <row r="1313" spans="1:60" outlineLevel="1" x14ac:dyDescent="0.2">
      <c r="A1313" s="204"/>
      <c r="B1313" s="177"/>
      <c r="C1313" s="300"/>
      <c r="D1313" s="301"/>
      <c r="E1313" s="302"/>
      <c r="F1313" s="303"/>
      <c r="G1313" s="304"/>
      <c r="H1313" s="189"/>
      <c r="I1313" s="189"/>
      <c r="J1313" s="189"/>
      <c r="K1313" s="189"/>
      <c r="L1313" s="190"/>
      <c r="M1313" s="207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5"/>
      <c r="Y1313" s="165"/>
      <c r="Z1313" s="165"/>
      <c r="AA1313" s="165"/>
      <c r="AB1313" s="165"/>
      <c r="AC1313" s="165"/>
      <c r="AD1313" s="165"/>
      <c r="AE1313" s="165"/>
      <c r="AF1313" s="165"/>
      <c r="AG1313" s="165"/>
      <c r="AH1313" s="165"/>
      <c r="AI1313" s="165"/>
      <c r="AJ1313" s="165"/>
      <c r="AK1313" s="165"/>
      <c r="AL1313" s="165"/>
      <c r="AM1313" s="165"/>
      <c r="AN1313" s="165"/>
      <c r="AO1313" s="165"/>
      <c r="AP1313" s="165"/>
      <c r="AQ1313" s="165"/>
      <c r="AR1313" s="165"/>
      <c r="AS1313" s="165"/>
      <c r="AT1313" s="165"/>
      <c r="AU1313" s="165"/>
      <c r="AV1313" s="165"/>
      <c r="AW1313" s="165"/>
      <c r="AX1313" s="165"/>
      <c r="AY1313" s="165"/>
      <c r="AZ1313" s="165"/>
      <c r="BA1313" s="165"/>
      <c r="BB1313" s="165"/>
      <c r="BC1313" s="165"/>
      <c r="BD1313" s="165"/>
      <c r="BE1313" s="165"/>
      <c r="BF1313" s="165"/>
      <c r="BG1313" s="165"/>
      <c r="BH1313" s="165"/>
    </row>
    <row r="1314" spans="1:60" outlineLevel="1" x14ac:dyDescent="0.2">
      <c r="A1314" s="205">
        <v>350</v>
      </c>
      <c r="B1314" s="176" t="s">
        <v>685</v>
      </c>
      <c r="C1314" s="242" t="s">
        <v>688</v>
      </c>
      <c r="D1314" s="180" t="s">
        <v>214</v>
      </c>
      <c r="E1314" s="184">
        <v>10.8</v>
      </c>
      <c r="F1314" s="191"/>
      <c r="G1314" s="189">
        <f>ROUND(E1314*F1314,2)</f>
        <v>0</v>
      </c>
      <c r="H1314" s="189">
        <v>4.2529999999999998E-2</v>
      </c>
      <c r="I1314" s="189">
        <f>ROUND(E1314*H1314,2)</f>
        <v>0.46</v>
      </c>
      <c r="J1314" s="189">
        <v>0</v>
      </c>
      <c r="K1314" s="189">
        <f>ROUND(E1314*J1314,2)</f>
        <v>0</v>
      </c>
      <c r="L1314" s="190"/>
      <c r="M1314" s="207" t="s">
        <v>232</v>
      </c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5"/>
      <c r="Y1314" s="165"/>
      <c r="Z1314" s="165"/>
      <c r="AA1314" s="165"/>
      <c r="AB1314" s="165"/>
      <c r="AC1314" s="165"/>
      <c r="AD1314" s="165"/>
      <c r="AE1314" s="165"/>
      <c r="AF1314" s="165"/>
      <c r="AG1314" s="165"/>
      <c r="AH1314" s="165"/>
      <c r="AI1314" s="165"/>
      <c r="AJ1314" s="165"/>
      <c r="AK1314" s="165"/>
      <c r="AL1314" s="165"/>
      <c r="AM1314" s="165"/>
      <c r="AN1314" s="165"/>
      <c r="AO1314" s="165"/>
      <c r="AP1314" s="165"/>
      <c r="AQ1314" s="165"/>
      <c r="AR1314" s="165"/>
      <c r="AS1314" s="165"/>
      <c r="AT1314" s="165"/>
      <c r="AU1314" s="165"/>
      <c r="AV1314" s="165"/>
      <c r="AW1314" s="165"/>
      <c r="AX1314" s="165"/>
      <c r="AY1314" s="165"/>
      <c r="AZ1314" s="165"/>
      <c r="BA1314" s="165"/>
      <c r="BB1314" s="165"/>
      <c r="BC1314" s="165"/>
      <c r="BD1314" s="165"/>
      <c r="BE1314" s="165"/>
      <c r="BF1314" s="165"/>
      <c r="BG1314" s="165"/>
      <c r="BH1314" s="165"/>
    </row>
    <row r="1315" spans="1:60" outlineLevel="1" x14ac:dyDescent="0.2">
      <c r="A1315" s="204"/>
      <c r="B1315" s="177"/>
      <c r="C1315" s="201" t="s">
        <v>687</v>
      </c>
      <c r="D1315" s="181"/>
      <c r="E1315" s="185">
        <v>10.8</v>
      </c>
      <c r="F1315" s="189"/>
      <c r="G1315" s="189"/>
      <c r="H1315" s="189"/>
      <c r="I1315" s="189"/>
      <c r="J1315" s="189"/>
      <c r="K1315" s="189"/>
      <c r="L1315" s="190"/>
      <c r="M1315" s="207"/>
      <c r="N1315" s="165"/>
      <c r="O1315" s="165"/>
      <c r="P1315" s="165"/>
      <c r="Q1315" s="165"/>
      <c r="R1315" s="165"/>
      <c r="S1315" s="165"/>
      <c r="T1315" s="165"/>
      <c r="U1315" s="165"/>
      <c r="V1315" s="165"/>
      <c r="W1315" s="165"/>
      <c r="X1315" s="165"/>
      <c r="Y1315" s="165"/>
      <c r="Z1315" s="165"/>
      <c r="AA1315" s="165"/>
      <c r="AB1315" s="165"/>
      <c r="AC1315" s="165"/>
      <c r="AD1315" s="165"/>
      <c r="AE1315" s="165" t="s">
        <v>233</v>
      </c>
      <c r="AF1315" s="165" t="s">
        <v>302</v>
      </c>
      <c r="AG1315" s="165"/>
      <c r="AH1315" s="165"/>
      <c r="AI1315" s="165"/>
      <c r="AJ1315" s="165"/>
      <c r="AK1315" s="165"/>
      <c r="AL1315" s="165"/>
      <c r="AM1315" s="165">
        <v>21</v>
      </c>
      <c r="AN1315" s="165"/>
      <c r="AO1315" s="165"/>
      <c r="AP1315" s="165"/>
      <c r="AQ1315" s="165"/>
      <c r="AR1315" s="165"/>
      <c r="AS1315" s="165"/>
      <c r="AT1315" s="165"/>
      <c r="AU1315" s="165"/>
      <c r="AV1315" s="165"/>
      <c r="AW1315" s="165"/>
      <c r="AX1315" s="165"/>
      <c r="AY1315" s="165"/>
      <c r="AZ1315" s="165"/>
      <c r="BA1315" s="165"/>
      <c r="BB1315" s="165"/>
      <c r="BC1315" s="165"/>
      <c r="BD1315" s="165"/>
      <c r="BE1315" s="165"/>
      <c r="BF1315" s="165"/>
      <c r="BG1315" s="165"/>
      <c r="BH1315" s="165"/>
    </row>
    <row r="1316" spans="1:60" outlineLevel="1" x14ac:dyDescent="0.2">
      <c r="A1316" s="204"/>
      <c r="B1316" s="177"/>
      <c r="C1316" s="300"/>
      <c r="D1316" s="301"/>
      <c r="E1316" s="302"/>
      <c r="F1316" s="303"/>
      <c r="G1316" s="304"/>
      <c r="H1316" s="189"/>
      <c r="I1316" s="189"/>
      <c r="J1316" s="189"/>
      <c r="K1316" s="189"/>
      <c r="L1316" s="190"/>
      <c r="M1316" s="207"/>
      <c r="N1316" s="165"/>
      <c r="O1316" s="165"/>
      <c r="P1316" s="165"/>
      <c r="Q1316" s="165"/>
      <c r="R1316" s="165"/>
      <c r="S1316" s="165"/>
      <c r="T1316" s="165"/>
      <c r="U1316" s="165"/>
      <c r="V1316" s="165"/>
      <c r="W1316" s="165"/>
      <c r="X1316" s="165"/>
      <c r="Y1316" s="165"/>
      <c r="Z1316" s="165"/>
      <c r="AA1316" s="165"/>
      <c r="AB1316" s="165"/>
      <c r="AC1316" s="165"/>
      <c r="AD1316" s="165"/>
      <c r="AE1316" s="165"/>
      <c r="AF1316" s="165"/>
      <c r="AG1316" s="165"/>
      <c r="AH1316" s="165"/>
      <c r="AI1316" s="165"/>
      <c r="AJ1316" s="165"/>
      <c r="AK1316" s="165"/>
      <c r="AL1316" s="165"/>
      <c r="AM1316" s="165"/>
      <c r="AN1316" s="165"/>
      <c r="AO1316" s="165"/>
      <c r="AP1316" s="165"/>
      <c r="AQ1316" s="165"/>
      <c r="AR1316" s="165"/>
      <c r="AS1316" s="165"/>
      <c r="AT1316" s="165"/>
      <c r="AU1316" s="165"/>
      <c r="AV1316" s="165"/>
      <c r="AW1316" s="165"/>
      <c r="AX1316" s="165"/>
      <c r="AY1316" s="165"/>
      <c r="AZ1316" s="165"/>
      <c r="BA1316" s="165"/>
      <c r="BB1316" s="165"/>
      <c r="BC1316" s="165"/>
      <c r="BD1316" s="165"/>
      <c r="BE1316" s="165"/>
      <c r="BF1316" s="165"/>
      <c r="BG1316" s="165"/>
      <c r="BH1316" s="165"/>
    </row>
    <row r="1317" spans="1:60" outlineLevel="1" x14ac:dyDescent="0.2">
      <c r="A1317" s="205">
        <v>351</v>
      </c>
      <c r="B1317" s="176" t="s">
        <v>685</v>
      </c>
      <c r="C1317" s="200" t="s">
        <v>689</v>
      </c>
      <c r="D1317" s="180" t="s">
        <v>214</v>
      </c>
      <c r="E1317" s="184">
        <v>7.7220000000000004</v>
      </c>
      <c r="F1317" s="191"/>
      <c r="G1317" s="189">
        <f>ROUND(E1317*F1317,2)</f>
        <v>0</v>
      </c>
      <c r="H1317" s="189">
        <v>4.2529999999999998E-2</v>
      </c>
      <c r="I1317" s="189">
        <f>ROUND(E1317*H1317,2)</f>
        <v>0.33</v>
      </c>
      <c r="J1317" s="189">
        <v>0</v>
      </c>
      <c r="K1317" s="189">
        <f>ROUND(E1317*J1317,2)</f>
        <v>0</v>
      </c>
      <c r="L1317" s="190"/>
      <c r="M1317" s="207" t="s">
        <v>232</v>
      </c>
      <c r="N1317" s="165"/>
      <c r="O1317" s="165"/>
      <c r="P1317" s="165"/>
      <c r="Q1317" s="165"/>
      <c r="R1317" s="165"/>
      <c r="S1317" s="165"/>
      <c r="T1317" s="165"/>
      <c r="U1317" s="165"/>
      <c r="V1317" s="165"/>
      <c r="W1317" s="165"/>
      <c r="X1317" s="165"/>
      <c r="Y1317" s="165"/>
      <c r="Z1317" s="165"/>
      <c r="AA1317" s="165"/>
      <c r="AB1317" s="165"/>
      <c r="AC1317" s="165"/>
      <c r="AD1317" s="165"/>
      <c r="AE1317" s="165"/>
      <c r="AF1317" s="165"/>
      <c r="AG1317" s="165"/>
      <c r="AH1317" s="165"/>
      <c r="AI1317" s="165"/>
      <c r="AJ1317" s="165"/>
      <c r="AK1317" s="165"/>
      <c r="AL1317" s="165"/>
      <c r="AM1317" s="165"/>
      <c r="AN1317" s="165"/>
      <c r="AO1317" s="165"/>
      <c r="AP1317" s="165"/>
      <c r="AQ1317" s="165"/>
      <c r="AR1317" s="165"/>
      <c r="AS1317" s="165"/>
      <c r="AT1317" s="165"/>
      <c r="AU1317" s="165"/>
      <c r="AV1317" s="165"/>
      <c r="AW1317" s="165"/>
      <c r="AX1317" s="165"/>
      <c r="AY1317" s="165"/>
      <c r="AZ1317" s="165"/>
      <c r="BA1317" s="165"/>
      <c r="BB1317" s="165"/>
      <c r="BC1317" s="165"/>
      <c r="BD1317" s="165"/>
      <c r="BE1317" s="165"/>
      <c r="BF1317" s="165"/>
      <c r="BG1317" s="165"/>
      <c r="BH1317" s="165"/>
    </row>
    <row r="1318" spans="1:60" outlineLevel="1" x14ac:dyDescent="0.2">
      <c r="A1318" s="204"/>
      <c r="B1318" s="177"/>
      <c r="C1318" s="201" t="s">
        <v>690</v>
      </c>
      <c r="D1318" s="181"/>
      <c r="E1318" s="185">
        <v>7.72</v>
      </c>
      <c r="F1318" s="189"/>
      <c r="G1318" s="189"/>
      <c r="H1318" s="189"/>
      <c r="I1318" s="189"/>
      <c r="J1318" s="189"/>
      <c r="K1318" s="189"/>
      <c r="L1318" s="190"/>
      <c r="M1318" s="207"/>
      <c r="N1318" s="165"/>
      <c r="O1318" s="165"/>
      <c r="P1318" s="165"/>
      <c r="Q1318" s="165"/>
      <c r="R1318" s="165"/>
      <c r="S1318" s="165"/>
      <c r="T1318" s="165"/>
      <c r="U1318" s="165"/>
      <c r="V1318" s="165"/>
      <c r="W1318" s="165"/>
      <c r="X1318" s="165"/>
      <c r="Y1318" s="165"/>
      <c r="Z1318" s="165"/>
      <c r="AA1318" s="165"/>
      <c r="AB1318" s="165"/>
      <c r="AC1318" s="165">
        <v>0</v>
      </c>
      <c r="AD1318" s="165"/>
      <c r="AE1318" s="165"/>
      <c r="AF1318" s="165"/>
      <c r="AG1318" s="165"/>
      <c r="AH1318" s="165"/>
      <c r="AI1318" s="165"/>
      <c r="AJ1318" s="165"/>
      <c r="AK1318" s="165"/>
      <c r="AL1318" s="165"/>
      <c r="AM1318" s="165"/>
      <c r="AN1318" s="165"/>
      <c r="AO1318" s="165"/>
      <c r="AP1318" s="165"/>
      <c r="AQ1318" s="165"/>
      <c r="AR1318" s="165"/>
      <c r="AS1318" s="165"/>
      <c r="AT1318" s="165"/>
      <c r="AU1318" s="165"/>
      <c r="AV1318" s="165"/>
      <c r="AW1318" s="165"/>
      <c r="AX1318" s="165"/>
      <c r="AY1318" s="165"/>
      <c r="AZ1318" s="165"/>
      <c r="BA1318" s="165"/>
      <c r="BB1318" s="165"/>
      <c r="BC1318" s="165"/>
      <c r="BD1318" s="165"/>
      <c r="BE1318" s="165"/>
      <c r="BF1318" s="165"/>
      <c r="BG1318" s="165"/>
      <c r="BH1318" s="165"/>
    </row>
    <row r="1319" spans="1:60" outlineLevel="1" x14ac:dyDescent="0.2">
      <c r="A1319" s="204"/>
      <c r="B1319" s="177"/>
      <c r="C1319" s="300"/>
      <c r="D1319" s="301"/>
      <c r="E1319" s="302"/>
      <c r="F1319" s="303"/>
      <c r="G1319" s="304"/>
      <c r="H1319" s="189"/>
      <c r="I1319" s="189"/>
      <c r="J1319" s="189"/>
      <c r="K1319" s="189"/>
      <c r="L1319" s="190"/>
      <c r="M1319" s="207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5"/>
      <c r="Y1319" s="165"/>
      <c r="Z1319" s="165"/>
      <c r="AA1319" s="165"/>
      <c r="AB1319" s="165"/>
      <c r="AC1319" s="165"/>
      <c r="AD1319" s="165"/>
      <c r="AE1319" s="165" t="s">
        <v>194</v>
      </c>
      <c r="AF1319" s="165"/>
      <c r="AG1319" s="165"/>
      <c r="AH1319" s="165"/>
      <c r="AI1319" s="165"/>
      <c r="AJ1319" s="165"/>
      <c r="AK1319" s="165"/>
      <c r="AL1319" s="165"/>
      <c r="AM1319" s="165">
        <v>21</v>
      </c>
      <c r="AN1319" s="165"/>
      <c r="AO1319" s="165"/>
      <c r="AP1319" s="165"/>
      <c r="AQ1319" s="165"/>
      <c r="AR1319" s="165"/>
      <c r="AS1319" s="165"/>
      <c r="AT1319" s="165"/>
      <c r="AU1319" s="165"/>
      <c r="AV1319" s="165"/>
      <c r="AW1319" s="165"/>
      <c r="AX1319" s="165"/>
      <c r="AY1319" s="165"/>
      <c r="AZ1319" s="165"/>
      <c r="BA1319" s="165"/>
      <c r="BB1319" s="165"/>
      <c r="BC1319" s="165"/>
      <c r="BD1319" s="165"/>
      <c r="BE1319" s="165"/>
      <c r="BF1319" s="165"/>
      <c r="BG1319" s="165"/>
      <c r="BH1319" s="165"/>
    </row>
    <row r="1320" spans="1:60" outlineLevel="1" x14ac:dyDescent="0.2">
      <c r="A1320" s="205">
        <v>352</v>
      </c>
      <c r="B1320" s="176" t="s">
        <v>685</v>
      </c>
      <c r="C1320" s="200" t="s">
        <v>691</v>
      </c>
      <c r="D1320" s="180" t="s">
        <v>214</v>
      </c>
      <c r="E1320" s="184">
        <v>10.8</v>
      </c>
      <c r="F1320" s="191"/>
      <c r="G1320" s="189">
        <f>ROUND(E1320*F1320,2)</f>
        <v>0</v>
      </c>
      <c r="H1320" s="189">
        <v>4.2529999999999998E-2</v>
      </c>
      <c r="I1320" s="189">
        <f>ROUND(E1320*H1320,2)</f>
        <v>0.46</v>
      </c>
      <c r="J1320" s="189">
        <v>0</v>
      </c>
      <c r="K1320" s="189">
        <f>ROUND(E1320*J1320,2)</f>
        <v>0</v>
      </c>
      <c r="L1320" s="190"/>
      <c r="M1320" s="207" t="s">
        <v>232</v>
      </c>
      <c r="N1320" s="165"/>
      <c r="O1320" s="165"/>
      <c r="P1320" s="165"/>
      <c r="Q1320" s="165"/>
      <c r="R1320" s="165"/>
      <c r="S1320" s="165"/>
      <c r="T1320" s="165"/>
      <c r="U1320" s="165"/>
      <c r="V1320" s="165"/>
      <c r="W1320" s="165"/>
      <c r="X1320" s="165"/>
      <c r="Y1320" s="165"/>
      <c r="Z1320" s="165"/>
      <c r="AA1320" s="165"/>
      <c r="AB1320" s="165"/>
      <c r="AC1320" s="165"/>
      <c r="AD1320" s="165"/>
      <c r="AE1320" s="165"/>
      <c r="AF1320" s="165"/>
      <c r="AG1320" s="165"/>
      <c r="AH1320" s="165"/>
      <c r="AI1320" s="165"/>
      <c r="AJ1320" s="165"/>
      <c r="AK1320" s="165"/>
      <c r="AL1320" s="165"/>
      <c r="AM1320" s="165"/>
      <c r="AN1320" s="165"/>
      <c r="AO1320" s="165"/>
      <c r="AP1320" s="165"/>
      <c r="AQ1320" s="165"/>
      <c r="AR1320" s="165"/>
      <c r="AS1320" s="165"/>
      <c r="AT1320" s="165"/>
      <c r="AU1320" s="165"/>
      <c r="AV1320" s="165"/>
      <c r="AW1320" s="165"/>
      <c r="AX1320" s="165"/>
      <c r="AY1320" s="165"/>
      <c r="AZ1320" s="165"/>
      <c r="BA1320" s="165"/>
      <c r="BB1320" s="165"/>
      <c r="BC1320" s="165"/>
      <c r="BD1320" s="165"/>
      <c r="BE1320" s="165"/>
      <c r="BF1320" s="165"/>
      <c r="BG1320" s="165"/>
      <c r="BH1320" s="165"/>
    </row>
    <row r="1321" spans="1:60" outlineLevel="1" x14ac:dyDescent="0.2">
      <c r="A1321" s="204"/>
      <c r="B1321" s="177"/>
      <c r="C1321" s="201" t="s">
        <v>687</v>
      </c>
      <c r="D1321" s="181"/>
      <c r="E1321" s="185">
        <v>10.8</v>
      </c>
      <c r="F1321" s="189"/>
      <c r="G1321" s="189"/>
      <c r="H1321" s="189"/>
      <c r="I1321" s="189"/>
      <c r="J1321" s="189"/>
      <c r="K1321" s="189"/>
      <c r="L1321" s="190"/>
      <c r="M1321" s="207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5"/>
      <c r="Y1321" s="165"/>
      <c r="Z1321" s="165"/>
      <c r="AA1321" s="165"/>
      <c r="AB1321" s="165"/>
      <c r="AC1321" s="165"/>
      <c r="AD1321" s="165"/>
      <c r="AE1321" s="165"/>
      <c r="AF1321" s="165"/>
      <c r="AG1321" s="165"/>
      <c r="AH1321" s="165"/>
      <c r="AI1321" s="165"/>
      <c r="AJ1321" s="165"/>
      <c r="AK1321" s="165"/>
      <c r="AL1321" s="165"/>
      <c r="AM1321" s="165"/>
      <c r="AN1321" s="165"/>
      <c r="AO1321" s="165"/>
      <c r="AP1321" s="165"/>
      <c r="AQ1321" s="165"/>
      <c r="AR1321" s="165"/>
      <c r="AS1321" s="165"/>
      <c r="AT1321" s="165"/>
      <c r="AU1321" s="165"/>
      <c r="AV1321" s="165"/>
      <c r="AW1321" s="165"/>
      <c r="AX1321" s="165"/>
      <c r="AY1321" s="165"/>
      <c r="AZ1321" s="165"/>
      <c r="BA1321" s="165"/>
      <c r="BB1321" s="165"/>
      <c r="BC1321" s="165"/>
      <c r="BD1321" s="165"/>
      <c r="BE1321" s="165"/>
      <c r="BF1321" s="165"/>
      <c r="BG1321" s="165"/>
      <c r="BH1321" s="165"/>
    </row>
    <row r="1322" spans="1:60" outlineLevel="1" x14ac:dyDescent="0.2">
      <c r="A1322" s="204"/>
      <c r="B1322" s="177"/>
      <c r="C1322" s="300"/>
      <c r="D1322" s="301"/>
      <c r="E1322" s="302"/>
      <c r="F1322" s="303"/>
      <c r="G1322" s="304"/>
      <c r="H1322" s="189"/>
      <c r="I1322" s="189"/>
      <c r="J1322" s="189"/>
      <c r="K1322" s="189"/>
      <c r="L1322" s="190"/>
      <c r="M1322" s="207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5"/>
      <c r="Y1322" s="165"/>
      <c r="Z1322" s="165"/>
      <c r="AA1322" s="165"/>
      <c r="AB1322" s="165"/>
      <c r="AC1322" s="165"/>
      <c r="AD1322" s="165"/>
      <c r="AE1322" s="165" t="s">
        <v>194</v>
      </c>
      <c r="AF1322" s="165"/>
      <c r="AG1322" s="165"/>
      <c r="AH1322" s="165"/>
      <c r="AI1322" s="165"/>
      <c r="AJ1322" s="165"/>
      <c r="AK1322" s="165"/>
      <c r="AL1322" s="165"/>
      <c r="AM1322" s="165">
        <v>21</v>
      </c>
      <c r="AN1322" s="165"/>
      <c r="AO1322" s="165"/>
      <c r="AP1322" s="165"/>
      <c r="AQ1322" s="165"/>
      <c r="AR1322" s="165"/>
      <c r="AS1322" s="165"/>
      <c r="AT1322" s="165"/>
      <c r="AU1322" s="165"/>
      <c r="AV1322" s="165"/>
      <c r="AW1322" s="165"/>
      <c r="AX1322" s="165"/>
      <c r="AY1322" s="165"/>
      <c r="AZ1322" s="165"/>
      <c r="BA1322" s="165"/>
      <c r="BB1322" s="165"/>
      <c r="BC1322" s="165"/>
      <c r="BD1322" s="165"/>
      <c r="BE1322" s="165"/>
      <c r="BF1322" s="165"/>
      <c r="BG1322" s="165"/>
      <c r="BH1322" s="165"/>
    </row>
    <row r="1323" spans="1:60" outlineLevel="1" x14ac:dyDescent="0.2">
      <c r="A1323" s="204"/>
      <c r="B1323" s="305" t="s">
        <v>680</v>
      </c>
      <c r="C1323" s="306"/>
      <c r="D1323" s="307"/>
      <c r="E1323" s="308"/>
      <c r="F1323" s="309"/>
      <c r="G1323" s="310"/>
      <c r="H1323" s="189"/>
      <c r="I1323" s="189"/>
      <c r="J1323" s="189"/>
      <c r="K1323" s="189"/>
      <c r="L1323" s="190"/>
      <c r="M1323" s="207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5"/>
      <c r="Y1323" s="165"/>
      <c r="Z1323" s="165"/>
      <c r="AA1323" s="165"/>
      <c r="AB1323" s="165"/>
      <c r="AC1323" s="165"/>
      <c r="AD1323" s="165"/>
      <c r="AE1323" s="165"/>
      <c r="AF1323" s="165"/>
      <c r="AG1323" s="165"/>
      <c r="AH1323" s="165"/>
      <c r="AI1323" s="165"/>
      <c r="AJ1323" s="165"/>
      <c r="AK1323" s="165"/>
      <c r="AL1323" s="165"/>
      <c r="AM1323" s="165"/>
      <c r="AN1323" s="165"/>
      <c r="AO1323" s="165"/>
      <c r="AP1323" s="165"/>
      <c r="AQ1323" s="165"/>
      <c r="AR1323" s="165"/>
      <c r="AS1323" s="165"/>
      <c r="AT1323" s="165"/>
      <c r="AU1323" s="165"/>
      <c r="AV1323" s="165"/>
      <c r="AW1323" s="165"/>
      <c r="AX1323" s="165"/>
      <c r="AY1323" s="165"/>
      <c r="AZ1323" s="165"/>
      <c r="BA1323" s="165"/>
      <c r="BB1323" s="165"/>
      <c r="BC1323" s="165"/>
      <c r="BD1323" s="165"/>
      <c r="BE1323" s="165"/>
      <c r="BF1323" s="165"/>
      <c r="BG1323" s="165"/>
      <c r="BH1323" s="165"/>
    </row>
    <row r="1324" spans="1:60" outlineLevel="1" x14ac:dyDescent="0.2">
      <c r="A1324" s="205">
        <v>353</v>
      </c>
      <c r="B1324" s="176" t="s">
        <v>692</v>
      </c>
      <c r="C1324" s="242" t="s">
        <v>1837</v>
      </c>
      <c r="D1324" s="180" t="s">
        <v>214</v>
      </c>
      <c r="E1324" s="184">
        <v>34.484999999999999</v>
      </c>
      <c r="F1324" s="191"/>
      <c r="G1324" s="189">
        <f>ROUND(E1324*F1324,2)</f>
        <v>0</v>
      </c>
      <c r="H1324" s="189">
        <v>2.2169999999999999E-2</v>
      </c>
      <c r="I1324" s="189">
        <f>ROUND(E1324*H1324,2)</f>
        <v>0.76</v>
      </c>
      <c r="J1324" s="189">
        <v>0</v>
      </c>
      <c r="K1324" s="189">
        <f>ROUND(E1324*J1324,2)</f>
        <v>0</v>
      </c>
      <c r="L1324" s="190" t="s">
        <v>487</v>
      </c>
      <c r="M1324" s="207" t="s">
        <v>193</v>
      </c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5"/>
      <c r="Y1324" s="165"/>
      <c r="Z1324" s="165"/>
      <c r="AA1324" s="165"/>
      <c r="AB1324" s="165"/>
      <c r="AC1324" s="165"/>
      <c r="AD1324" s="165"/>
      <c r="AE1324" s="165"/>
      <c r="AF1324" s="165"/>
      <c r="AG1324" s="165"/>
      <c r="AH1324" s="165"/>
      <c r="AI1324" s="165"/>
      <c r="AJ1324" s="165"/>
      <c r="AK1324" s="165"/>
      <c r="AL1324" s="165"/>
      <c r="AM1324" s="165"/>
      <c r="AN1324" s="165"/>
      <c r="AO1324" s="165"/>
      <c r="AP1324" s="165"/>
      <c r="AQ1324" s="165"/>
      <c r="AR1324" s="165"/>
      <c r="AS1324" s="165"/>
      <c r="AT1324" s="165"/>
      <c r="AU1324" s="165"/>
      <c r="AV1324" s="165"/>
      <c r="AW1324" s="165"/>
      <c r="AX1324" s="165"/>
      <c r="AY1324" s="165"/>
      <c r="AZ1324" s="165"/>
      <c r="BA1324" s="165"/>
      <c r="BB1324" s="165"/>
      <c r="BC1324" s="165"/>
      <c r="BD1324" s="165"/>
      <c r="BE1324" s="165"/>
      <c r="BF1324" s="165"/>
      <c r="BG1324" s="165"/>
      <c r="BH1324" s="165"/>
    </row>
    <row r="1325" spans="1:60" outlineLevel="1" x14ac:dyDescent="0.2">
      <c r="A1325" s="204"/>
      <c r="B1325" s="177"/>
      <c r="C1325" s="201" t="s">
        <v>693</v>
      </c>
      <c r="D1325" s="181"/>
      <c r="E1325" s="185">
        <v>34.479999999999997</v>
      </c>
      <c r="F1325" s="189"/>
      <c r="G1325" s="189"/>
      <c r="H1325" s="189"/>
      <c r="I1325" s="189"/>
      <c r="J1325" s="189"/>
      <c r="K1325" s="189"/>
      <c r="L1325" s="190"/>
      <c r="M1325" s="207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5"/>
      <c r="Y1325" s="165"/>
      <c r="Z1325" s="165"/>
      <c r="AA1325" s="165"/>
      <c r="AB1325" s="165"/>
      <c r="AC1325" s="165"/>
      <c r="AD1325" s="165"/>
      <c r="AE1325" s="165" t="s">
        <v>194</v>
      </c>
      <c r="AF1325" s="165"/>
      <c r="AG1325" s="165"/>
      <c r="AH1325" s="165"/>
      <c r="AI1325" s="165"/>
      <c r="AJ1325" s="165"/>
      <c r="AK1325" s="165"/>
      <c r="AL1325" s="165"/>
      <c r="AM1325" s="165">
        <v>21</v>
      </c>
      <c r="AN1325" s="165"/>
      <c r="AO1325" s="165"/>
      <c r="AP1325" s="165"/>
      <c r="AQ1325" s="165"/>
      <c r="AR1325" s="165"/>
      <c r="AS1325" s="165"/>
      <c r="AT1325" s="165"/>
      <c r="AU1325" s="165"/>
      <c r="AV1325" s="165"/>
      <c r="AW1325" s="165"/>
      <c r="AX1325" s="165"/>
      <c r="AY1325" s="165"/>
      <c r="AZ1325" s="165"/>
      <c r="BA1325" s="165"/>
      <c r="BB1325" s="165"/>
      <c r="BC1325" s="165"/>
      <c r="BD1325" s="165"/>
      <c r="BE1325" s="165"/>
      <c r="BF1325" s="165"/>
      <c r="BG1325" s="165"/>
      <c r="BH1325" s="165"/>
    </row>
    <row r="1326" spans="1:60" outlineLevel="1" x14ac:dyDescent="0.2">
      <c r="A1326" s="204"/>
      <c r="B1326" s="177"/>
      <c r="C1326" s="300"/>
      <c r="D1326" s="301"/>
      <c r="E1326" s="302"/>
      <c r="F1326" s="303"/>
      <c r="G1326" s="304"/>
      <c r="H1326" s="189"/>
      <c r="I1326" s="189"/>
      <c r="J1326" s="189"/>
      <c r="K1326" s="189"/>
      <c r="L1326" s="190"/>
      <c r="M1326" s="207"/>
      <c r="N1326" s="165"/>
      <c r="O1326" s="165"/>
      <c r="P1326" s="165"/>
      <c r="Q1326" s="165"/>
      <c r="R1326" s="165"/>
      <c r="S1326" s="165"/>
      <c r="T1326" s="165"/>
      <c r="U1326" s="165"/>
      <c r="V1326" s="165"/>
      <c r="W1326" s="165"/>
      <c r="X1326" s="165"/>
      <c r="Y1326" s="165"/>
      <c r="Z1326" s="165"/>
      <c r="AA1326" s="165"/>
      <c r="AB1326" s="165"/>
      <c r="AC1326" s="165"/>
      <c r="AD1326" s="165"/>
      <c r="AE1326" s="165"/>
      <c r="AF1326" s="165"/>
      <c r="AG1326" s="165"/>
      <c r="AH1326" s="165"/>
      <c r="AI1326" s="165"/>
      <c r="AJ1326" s="165"/>
      <c r="AK1326" s="165"/>
      <c r="AL1326" s="165"/>
      <c r="AM1326" s="165"/>
      <c r="AN1326" s="165"/>
      <c r="AO1326" s="165"/>
      <c r="AP1326" s="165"/>
      <c r="AQ1326" s="165"/>
      <c r="AR1326" s="165"/>
      <c r="AS1326" s="165"/>
      <c r="AT1326" s="165"/>
      <c r="AU1326" s="165"/>
      <c r="AV1326" s="165"/>
      <c r="AW1326" s="165"/>
      <c r="AX1326" s="165"/>
      <c r="AY1326" s="165"/>
      <c r="AZ1326" s="165"/>
      <c r="BA1326" s="165"/>
      <c r="BB1326" s="165"/>
      <c r="BC1326" s="165"/>
      <c r="BD1326" s="165"/>
      <c r="BE1326" s="165"/>
      <c r="BF1326" s="165"/>
      <c r="BG1326" s="165"/>
      <c r="BH1326" s="165"/>
    </row>
    <row r="1327" spans="1:60" outlineLevel="1" x14ac:dyDescent="0.2">
      <c r="A1327" s="205">
        <v>354</v>
      </c>
      <c r="B1327" s="176" t="s">
        <v>692</v>
      </c>
      <c r="C1327" s="242" t="s">
        <v>1838</v>
      </c>
      <c r="D1327" s="180" t="s">
        <v>214</v>
      </c>
      <c r="E1327" s="184">
        <v>248.017</v>
      </c>
      <c r="F1327" s="191"/>
      <c r="G1327" s="189">
        <f>ROUND(E1327*F1327,2)</f>
        <v>0</v>
      </c>
      <c r="H1327" s="189">
        <v>2.2169999999999999E-2</v>
      </c>
      <c r="I1327" s="189">
        <f>ROUND(E1327*H1327,2)</f>
        <v>5.5</v>
      </c>
      <c r="J1327" s="189">
        <v>0</v>
      </c>
      <c r="K1327" s="189">
        <f>ROUND(E1327*J1327,2)</f>
        <v>0</v>
      </c>
      <c r="L1327" s="190" t="s">
        <v>487</v>
      </c>
      <c r="M1327" s="207" t="s">
        <v>193</v>
      </c>
      <c r="N1327" s="165"/>
      <c r="O1327" s="165"/>
      <c r="P1327" s="165"/>
      <c r="Q1327" s="165"/>
      <c r="R1327" s="165"/>
      <c r="S1327" s="165"/>
      <c r="T1327" s="165"/>
      <c r="U1327" s="165"/>
      <c r="V1327" s="165"/>
      <c r="W1327" s="165"/>
      <c r="X1327" s="165"/>
      <c r="Y1327" s="165"/>
      <c r="Z1327" s="165"/>
      <c r="AA1327" s="165"/>
      <c r="AB1327" s="165"/>
      <c r="AC1327" s="165"/>
      <c r="AD1327" s="165"/>
      <c r="AE1327" s="165"/>
      <c r="AF1327" s="165"/>
      <c r="AG1327" s="165"/>
      <c r="AH1327" s="165"/>
      <c r="AI1327" s="165"/>
      <c r="AJ1327" s="165"/>
      <c r="AK1327" s="165"/>
      <c r="AL1327" s="165"/>
      <c r="AM1327" s="165"/>
      <c r="AN1327" s="165"/>
      <c r="AO1327" s="165"/>
      <c r="AP1327" s="165"/>
      <c r="AQ1327" s="165"/>
      <c r="AR1327" s="165"/>
      <c r="AS1327" s="165"/>
      <c r="AT1327" s="165"/>
      <c r="AU1327" s="165"/>
      <c r="AV1327" s="165"/>
      <c r="AW1327" s="165"/>
      <c r="AX1327" s="165"/>
      <c r="AY1327" s="165"/>
      <c r="AZ1327" s="165"/>
      <c r="BA1327" s="165"/>
      <c r="BB1327" s="165"/>
      <c r="BC1327" s="165"/>
      <c r="BD1327" s="165"/>
      <c r="BE1327" s="165"/>
      <c r="BF1327" s="165"/>
      <c r="BG1327" s="165"/>
      <c r="BH1327" s="165"/>
    </row>
    <row r="1328" spans="1:60" outlineLevel="1" x14ac:dyDescent="0.2">
      <c r="A1328" s="204"/>
      <c r="B1328" s="177"/>
      <c r="C1328" s="201" t="s">
        <v>584</v>
      </c>
      <c r="D1328" s="181"/>
      <c r="E1328" s="185">
        <v>248.02</v>
      </c>
      <c r="F1328" s="189"/>
      <c r="G1328" s="189"/>
      <c r="H1328" s="189"/>
      <c r="I1328" s="189"/>
      <c r="J1328" s="189"/>
      <c r="K1328" s="189"/>
      <c r="L1328" s="190"/>
      <c r="M1328" s="207"/>
      <c r="N1328" s="165"/>
      <c r="O1328" s="165"/>
      <c r="P1328" s="165"/>
      <c r="Q1328" s="165"/>
      <c r="R1328" s="165"/>
      <c r="S1328" s="165"/>
      <c r="T1328" s="165"/>
      <c r="U1328" s="165"/>
      <c r="V1328" s="165"/>
      <c r="W1328" s="165"/>
      <c r="X1328" s="165"/>
      <c r="Y1328" s="165"/>
      <c r="Z1328" s="165"/>
      <c r="AA1328" s="165"/>
      <c r="AB1328" s="165"/>
      <c r="AC1328" s="165"/>
      <c r="AD1328" s="165"/>
      <c r="AE1328" s="165" t="s">
        <v>194</v>
      </c>
      <c r="AF1328" s="165"/>
      <c r="AG1328" s="165"/>
      <c r="AH1328" s="165"/>
      <c r="AI1328" s="165"/>
      <c r="AJ1328" s="165"/>
      <c r="AK1328" s="165"/>
      <c r="AL1328" s="165"/>
      <c r="AM1328" s="165">
        <v>21</v>
      </c>
      <c r="AN1328" s="165"/>
      <c r="AO1328" s="165"/>
      <c r="AP1328" s="165"/>
      <c r="AQ1328" s="165"/>
      <c r="AR1328" s="165"/>
      <c r="AS1328" s="165"/>
      <c r="AT1328" s="165"/>
      <c r="AU1328" s="165"/>
      <c r="AV1328" s="165"/>
      <c r="AW1328" s="165"/>
      <c r="AX1328" s="165"/>
      <c r="AY1328" s="165"/>
      <c r="AZ1328" s="165"/>
      <c r="BA1328" s="165"/>
      <c r="BB1328" s="165"/>
      <c r="BC1328" s="165"/>
      <c r="BD1328" s="165"/>
      <c r="BE1328" s="165"/>
      <c r="BF1328" s="165"/>
      <c r="BG1328" s="165"/>
      <c r="BH1328" s="165"/>
    </row>
    <row r="1329" spans="1:60" outlineLevel="1" x14ac:dyDescent="0.2">
      <c r="A1329" s="204"/>
      <c r="B1329" s="177"/>
      <c r="C1329" s="300"/>
      <c r="D1329" s="301"/>
      <c r="E1329" s="302"/>
      <c r="F1329" s="303"/>
      <c r="G1329" s="304"/>
      <c r="H1329" s="189"/>
      <c r="I1329" s="189"/>
      <c r="J1329" s="189"/>
      <c r="K1329" s="189"/>
      <c r="L1329" s="190"/>
      <c r="M1329" s="207"/>
      <c r="N1329" s="165"/>
      <c r="O1329" s="165"/>
      <c r="P1329" s="165"/>
      <c r="Q1329" s="165"/>
      <c r="R1329" s="165"/>
      <c r="S1329" s="165"/>
      <c r="T1329" s="165"/>
      <c r="U1329" s="165"/>
      <c r="V1329" s="165"/>
      <c r="W1329" s="165"/>
      <c r="X1329" s="165"/>
      <c r="Y1329" s="165"/>
      <c r="Z1329" s="165"/>
      <c r="AA1329" s="165"/>
      <c r="AB1329" s="165"/>
      <c r="AC1329" s="165"/>
      <c r="AD1329" s="165"/>
      <c r="AE1329" s="165"/>
      <c r="AF1329" s="165"/>
      <c r="AG1329" s="165"/>
      <c r="AH1329" s="165"/>
      <c r="AI1329" s="165"/>
      <c r="AJ1329" s="165"/>
      <c r="AK1329" s="165"/>
      <c r="AL1329" s="165"/>
      <c r="AM1329" s="165"/>
      <c r="AN1329" s="165"/>
      <c r="AO1329" s="165"/>
      <c r="AP1329" s="165"/>
      <c r="AQ1329" s="165"/>
      <c r="AR1329" s="165"/>
      <c r="AS1329" s="165"/>
      <c r="AT1329" s="165"/>
      <c r="AU1329" s="165"/>
      <c r="AV1329" s="165"/>
      <c r="AW1329" s="165"/>
      <c r="AX1329" s="165"/>
      <c r="AY1329" s="165"/>
      <c r="AZ1329" s="165"/>
      <c r="BA1329" s="165"/>
      <c r="BB1329" s="165"/>
      <c r="BC1329" s="165"/>
      <c r="BD1329" s="165"/>
      <c r="BE1329" s="165"/>
      <c r="BF1329" s="165"/>
      <c r="BG1329" s="165"/>
      <c r="BH1329" s="165"/>
    </row>
    <row r="1330" spans="1:60" outlineLevel="1" x14ac:dyDescent="0.2">
      <c r="A1330" s="205">
        <v>355</v>
      </c>
      <c r="B1330" s="176" t="s">
        <v>692</v>
      </c>
      <c r="C1330" s="242" t="s">
        <v>1839</v>
      </c>
      <c r="D1330" s="180" t="s">
        <v>214</v>
      </c>
      <c r="E1330" s="184">
        <v>248.017</v>
      </c>
      <c r="F1330" s="191"/>
      <c r="G1330" s="189">
        <f>ROUND(E1330*F1330,2)</f>
        <v>0</v>
      </c>
      <c r="H1330" s="189">
        <v>2.2169999999999999E-2</v>
      </c>
      <c r="I1330" s="189">
        <f>ROUND(E1330*H1330,2)</f>
        <v>5.5</v>
      </c>
      <c r="J1330" s="189">
        <v>0</v>
      </c>
      <c r="K1330" s="189">
        <f>ROUND(E1330*J1330,2)</f>
        <v>0</v>
      </c>
      <c r="L1330" s="190" t="s">
        <v>487</v>
      </c>
      <c r="M1330" s="207" t="s">
        <v>193</v>
      </c>
      <c r="N1330" s="165"/>
      <c r="O1330" s="165"/>
      <c r="P1330" s="165"/>
      <c r="Q1330" s="165"/>
      <c r="R1330" s="165"/>
      <c r="S1330" s="165"/>
      <c r="T1330" s="165"/>
      <c r="U1330" s="165"/>
      <c r="V1330" s="165"/>
      <c r="W1330" s="165"/>
      <c r="X1330" s="165"/>
      <c r="Y1330" s="165"/>
      <c r="Z1330" s="165"/>
      <c r="AA1330" s="165"/>
      <c r="AB1330" s="165"/>
      <c r="AC1330" s="165"/>
      <c r="AD1330" s="165"/>
      <c r="AE1330" s="165"/>
      <c r="AF1330" s="165"/>
      <c r="AG1330" s="165"/>
      <c r="AH1330" s="165"/>
      <c r="AI1330" s="165"/>
      <c r="AJ1330" s="165"/>
      <c r="AK1330" s="165"/>
      <c r="AL1330" s="165"/>
      <c r="AM1330" s="165"/>
      <c r="AN1330" s="165"/>
      <c r="AO1330" s="165"/>
      <c r="AP1330" s="165"/>
      <c r="AQ1330" s="165"/>
      <c r="AR1330" s="165"/>
      <c r="AS1330" s="165"/>
      <c r="AT1330" s="165"/>
      <c r="AU1330" s="165"/>
      <c r="AV1330" s="165"/>
      <c r="AW1330" s="165"/>
      <c r="AX1330" s="165"/>
      <c r="AY1330" s="165"/>
      <c r="AZ1330" s="165"/>
      <c r="BA1330" s="165"/>
      <c r="BB1330" s="165"/>
      <c r="BC1330" s="165"/>
      <c r="BD1330" s="165"/>
      <c r="BE1330" s="165"/>
      <c r="BF1330" s="165"/>
      <c r="BG1330" s="165"/>
      <c r="BH1330" s="165"/>
    </row>
    <row r="1331" spans="1:60" outlineLevel="1" x14ac:dyDescent="0.2">
      <c r="A1331" s="204"/>
      <c r="B1331" s="177"/>
      <c r="C1331" s="201" t="s">
        <v>584</v>
      </c>
      <c r="D1331" s="181"/>
      <c r="E1331" s="185">
        <v>248.02</v>
      </c>
      <c r="F1331" s="189"/>
      <c r="G1331" s="189"/>
      <c r="H1331" s="189"/>
      <c r="I1331" s="189"/>
      <c r="J1331" s="189"/>
      <c r="K1331" s="189"/>
      <c r="L1331" s="190"/>
      <c r="M1331" s="207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5"/>
      <c r="Y1331" s="165"/>
      <c r="Z1331" s="165"/>
      <c r="AA1331" s="165"/>
      <c r="AB1331" s="165"/>
      <c r="AC1331" s="165">
        <v>0</v>
      </c>
      <c r="AD1331" s="165"/>
      <c r="AE1331" s="165"/>
      <c r="AF1331" s="165"/>
      <c r="AG1331" s="165"/>
      <c r="AH1331" s="165"/>
      <c r="AI1331" s="165"/>
      <c r="AJ1331" s="165"/>
      <c r="AK1331" s="165"/>
      <c r="AL1331" s="165"/>
      <c r="AM1331" s="165"/>
      <c r="AN1331" s="165"/>
      <c r="AO1331" s="165"/>
      <c r="AP1331" s="165"/>
      <c r="AQ1331" s="165"/>
      <c r="AR1331" s="165"/>
      <c r="AS1331" s="165"/>
      <c r="AT1331" s="165"/>
      <c r="AU1331" s="165"/>
      <c r="AV1331" s="165"/>
      <c r="AW1331" s="165"/>
      <c r="AX1331" s="165"/>
      <c r="AY1331" s="165"/>
      <c r="AZ1331" s="165"/>
      <c r="BA1331" s="165"/>
      <c r="BB1331" s="165"/>
      <c r="BC1331" s="165"/>
      <c r="BD1331" s="165"/>
      <c r="BE1331" s="165"/>
      <c r="BF1331" s="165"/>
      <c r="BG1331" s="165"/>
      <c r="BH1331" s="165"/>
    </row>
    <row r="1332" spans="1:60" outlineLevel="1" x14ac:dyDescent="0.2">
      <c r="A1332" s="204"/>
      <c r="B1332" s="177"/>
      <c r="C1332" s="300"/>
      <c r="D1332" s="301"/>
      <c r="E1332" s="302"/>
      <c r="F1332" s="303"/>
      <c r="G1332" s="304"/>
      <c r="H1332" s="189"/>
      <c r="I1332" s="189"/>
      <c r="J1332" s="189"/>
      <c r="K1332" s="189"/>
      <c r="L1332" s="190"/>
      <c r="M1332" s="207"/>
      <c r="N1332" s="165"/>
      <c r="O1332" s="165"/>
      <c r="P1332" s="165"/>
      <c r="Q1332" s="165"/>
      <c r="R1332" s="165"/>
      <c r="S1332" s="165"/>
      <c r="T1332" s="165"/>
      <c r="U1332" s="165"/>
      <c r="V1332" s="165"/>
      <c r="W1332" s="165"/>
      <c r="X1332" s="165"/>
      <c r="Y1332" s="165"/>
      <c r="Z1332" s="165"/>
      <c r="AA1332" s="165"/>
      <c r="AB1332" s="165"/>
      <c r="AC1332" s="165"/>
      <c r="AD1332" s="165"/>
      <c r="AE1332" s="165" t="s">
        <v>194</v>
      </c>
      <c r="AF1332" s="165"/>
      <c r="AG1332" s="165"/>
      <c r="AH1332" s="165"/>
      <c r="AI1332" s="165"/>
      <c r="AJ1332" s="165"/>
      <c r="AK1332" s="165"/>
      <c r="AL1332" s="165"/>
      <c r="AM1332" s="165">
        <v>21</v>
      </c>
      <c r="AN1332" s="165"/>
      <c r="AO1332" s="165"/>
      <c r="AP1332" s="165"/>
      <c r="AQ1332" s="165"/>
      <c r="AR1332" s="165"/>
      <c r="AS1332" s="165"/>
      <c r="AT1332" s="165"/>
      <c r="AU1332" s="165"/>
      <c r="AV1332" s="165"/>
      <c r="AW1332" s="165"/>
      <c r="AX1332" s="165"/>
      <c r="AY1332" s="165"/>
      <c r="AZ1332" s="165"/>
      <c r="BA1332" s="165"/>
      <c r="BB1332" s="165"/>
      <c r="BC1332" s="165"/>
      <c r="BD1332" s="165"/>
      <c r="BE1332" s="165"/>
      <c r="BF1332" s="165"/>
      <c r="BG1332" s="165"/>
      <c r="BH1332" s="165"/>
    </row>
    <row r="1333" spans="1:60" outlineLevel="1" x14ac:dyDescent="0.2">
      <c r="A1333" s="205">
        <v>356</v>
      </c>
      <c r="B1333" s="176" t="s">
        <v>692</v>
      </c>
      <c r="C1333" s="242" t="s">
        <v>1840</v>
      </c>
      <c r="D1333" s="180" t="s">
        <v>214</v>
      </c>
      <c r="E1333" s="184">
        <v>248.017</v>
      </c>
      <c r="F1333" s="191"/>
      <c r="G1333" s="189">
        <f>ROUND(E1333*F1333,2)</f>
        <v>0</v>
      </c>
      <c r="H1333" s="189">
        <v>2.2169999999999999E-2</v>
      </c>
      <c r="I1333" s="189">
        <f>ROUND(E1333*H1333,2)</f>
        <v>5.5</v>
      </c>
      <c r="J1333" s="189">
        <v>0</v>
      </c>
      <c r="K1333" s="189">
        <f>ROUND(E1333*J1333,2)</f>
        <v>0</v>
      </c>
      <c r="L1333" s="190" t="s">
        <v>487</v>
      </c>
      <c r="M1333" s="207" t="s">
        <v>193</v>
      </c>
      <c r="N1333" s="165"/>
      <c r="O1333" s="165"/>
      <c r="P1333" s="165"/>
      <c r="Q1333" s="165"/>
      <c r="R1333" s="165"/>
      <c r="S1333" s="165"/>
      <c r="T1333" s="165"/>
      <c r="U1333" s="165"/>
      <c r="V1333" s="165"/>
      <c r="W1333" s="165"/>
      <c r="X1333" s="165"/>
      <c r="Y1333" s="165"/>
      <c r="Z1333" s="165"/>
      <c r="AA1333" s="165"/>
      <c r="AB1333" s="165"/>
      <c r="AC1333" s="165"/>
      <c r="AD1333" s="165"/>
      <c r="AE1333" s="165"/>
      <c r="AF1333" s="165"/>
      <c r="AG1333" s="165"/>
      <c r="AH1333" s="165"/>
      <c r="AI1333" s="165"/>
      <c r="AJ1333" s="165"/>
      <c r="AK1333" s="165"/>
      <c r="AL1333" s="165"/>
      <c r="AM1333" s="165"/>
      <c r="AN1333" s="165"/>
      <c r="AO1333" s="165"/>
      <c r="AP1333" s="165"/>
      <c r="AQ1333" s="165"/>
      <c r="AR1333" s="165"/>
      <c r="AS1333" s="165"/>
      <c r="AT1333" s="165"/>
      <c r="AU1333" s="165"/>
      <c r="AV1333" s="165"/>
      <c r="AW1333" s="165"/>
      <c r="AX1333" s="165"/>
      <c r="AY1333" s="165"/>
      <c r="AZ1333" s="165"/>
      <c r="BA1333" s="165"/>
      <c r="BB1333" s="165"/>
      <c r="BC1333" s="165"/>
      <c r="BD1333" s="165"/>
      <c r="BE1333" s="165"/>
      <c r="BF1333" s="165"/>
      <c r="BG1333" s="165"/>
      <c r="BH1333" s="165"/>
    </row>
    <row r="1334" spans="1:60" outlineLevel="1" x14ac:dyDescent="0.2">
      <c r="A1334" s="204"/>
      <c r="B1334" s="177"/>
      <c r="C1334" s="201" t="s">
        <v>584</v>
      </c>
      <c r="D1334" s="181"/>
      <c r="E1334" s="185">
        <v>248.02</v>
      </c>
      <c r="F1334" s="189"/>
      <c r="G1334" s="189"/>
      <c r="H1334" s="189"/>
      <c r="I1334" s="189"/>
      <c r="J1334" s="189"/>
      <c r="K1334" s="189"/>
      <c r="L1334" s="190"/>
      <c r="M1334" s="207"/>
      <c r="N1334" s="165"/>
      <c r="O1334" s="165"/>
      <c r="P1334" s="165"/>
      <c r="Q1334" s="165"/>
      <c r="R1334" s="165"/>
      <c r="S1334" s="165"/>
      <c r="T1334" s="165"/>
      <c r="U1334" s="165"/>
      <c r="V1334" s="165"/>
      <c r="W1334" s="165"/>
      <c r="X1334" s="165"/>
      <c r="Y1334" s="165"/>
      <c r="Z1334" s="165"/>
      <c r="AA1334" s="165"/>
      <c r="AB1334" s="165"/>
      <c r="AC1334" s="165"/>
      <c r="AD1334" s="165"/>
      <c r="AE1334" s="165" t="s">
        <v>194</v>
      </c>
      <c r="AF1334" s="165"/>
      <c r="AG1334" s="165"/>
      <c r="AH1334" s="165"/>
      <c r="AI1334" s="165"/>
      <c r="AJ1334" s="165"/>
      <c r="AK1334" s="165"/>
      <c r="AL1334" s="165"/>
      <c r="AM1334" s="165">
        <v>21</v>
      </c>
      <c r="AN1334" s="165"/>
      <c r="AO1334" s="165"/>
      <c r="AP1334" s="165"/>
      <c r="AQ1334" s="165"/>
      <c r="AR1334" s="165"/>
      <c r="AS1334" s="165"/>
      <c r="AT1334" s="165"/>
      <c r="AU1334" s="165"/>
      <c r="AV1334" s="165"/>
      <c r="AW1334" s="165"/>
      <c r="AX1334" s="165"/>
      <c r="AY1334" s="165"/>
      <c r="AZ1334" s="165"/>
      <c r="BA1334" s="165"/>
      <c r="BB1334" s="165"/>
      <c r="BC1334" s="165"/>
      <c r="BD1334" s="165"/>
      <c r="BE1334" s="165"/>
      <c r="BF1334" s="165"/>
      <c r="BG1334" s="165"/>
      <c r="BH1334" s="165"/>
    </row>
    <row r="1335" spans="1:60" outlineLevel="1" x14ac:dyDescent="0.2">
      <c r="A1335" s="204"/>
      <c r="B1335" s="177"/>
      <c r="C1335" s="300"/>
      <c r="D1335" s="301"/>
      <c r="E1335" s="302"/>
      <c r="F1335" s="303"/>
      <c r="G1335" s="304"/>
      <c r="H1335" s="189"/>
      <c r="I1335" s="189"/>
      <c r="J1335" s="189"/>
      <c r="K1335" s="189"/>
      <c r="L1335" s="190"/>
      <c r="M1335" s="207"/>
      <c r="N1335" s="165"/>
      <c r="O1335" s="165"/>
      <c r="P1335" s="165"/>
      <c r="Q1335" s="165"/>
      <c r="R1335" s="165"/>
      <c r="S1335" s="165"/>
      <c r="T1335" s="165"/>
      <c r="U1335" s="165"/>
      <c r="V1335" s="165"/>
      <c r="W1335" s="165"/>
      <c r="X1335" s="165"/>
      <c r="Y1335" s="165"/>
      <c r="Z1335" s="165"/>
      <c r="AA1335" s="165"/>
      <c r="AB1335" s="165"/>
      <c r="AC1335" s="165"/>
      <c r="AD1335" s="165"/>
      <c r="AE1335" s="165"/>
      <c r="AF1335" s="165"/>
      <c r="AG1335" s="165"/>
      <c r="AH1335" s="165"/>
      <c r="AI1335" s="165"/>
      <c r="AJ1335" s="165"/>
      <c r="AK1335" s="165"/>
      <c r="AL1335" s="165"/>
      <c r="AM1335" s="165"/>
      <c r="AN1335" s="165"/>
      <c r="AO1335" s="165"/>
      <c r="AP1335" s="165"/>
      <c r="AQ1335" s="165"/>
      <c r="AR1335" s="165"/>
      <c r="AS1335" s="165"/>
      <c r="AT1335" s="165"/>
      <c r="AU1335" s="165"/>
      <c r="AV1335" s="165"/>
      <c r="AW1335" s="165"/>
      <c r="AX1335" s="165"/>
      <c r="AY1335" s="165"/>
      <c r="AZ1335" s="165"/>
      <c r="BA1335" s="165"/>
      <c r="BB1335" s="165"/>
      <c r="BC1335" s="165"/>
      <c r="BD1335" s="165"/>
      <c r="BE1335" s="165"/>
      <c r="BF1335" s="165"/>
      <c r="BG1335" s="165"/>
      <c r="BH1335" s="165"/>
    </row>
    <row r="1336" spans="1:60" outlineLevel="1" x14ac:dyDescent="0.2">
      <c r="A1336" s="204"/>
      <c r="B1336" s="305" t="s">
        <v>694</v>
      </c>
      <c r="C1336" s="306"/>
      <c r="D1336" s="307"/>
      <c r="E1336" s="308"/>
      <c r="F1336" s="309"/>
      <c r="G1336" s="310"/>
      <c r="H1336" s="189"/>
      <c r="I1336" s="189"/>
      <c r="J1336" s="189"/>
      <c r="K1336" s="189"/>
      <c r="L1336" s="190"/>
      <c r="M1336" s="207"/>
      <c r="N1336" s="165"/>
      <c r="O1336" s="165"/>
      <c r="P1336" s="165"/>
      <c r="Q1336" s="165"/>
      <c r="R1336" s="165"/>
      <c r="S1336" s="165"/>
      <c r="T1336" s="165"/>
      <c r="U1336" s="165"/>
      <c r="V1336" s="165"/>
      <c r="W1336" s="165"/>
      <c r="X1336" s="165"/>
      <c r="Y1336" s="165"/>
      <c r="Z1336" s="165"/>
      <c r="AA1336" s="165"/>
      <c r="AB1336" s="165"/>
      <c r="AC1336" s="165"/>
      <c r="AD1336" s="165"/>
      <c r="AE1336" s="165" t="s">
        <v>194</v>
      </c>
      <c r="AF1336" s="165"/>
      <c r="AG1336" s="165"/>
      <c r="AH1336" s="165"/>
      <c r="AI1336" s="165"/>
      <c r="AJ1336" s="165"/>
      <c r="AK1336" s="165"/>
      <c r="AL1336" s="165"/>
      <c r="AM1336" s="165">
        <v>21</v>
      </c>
      <c r="AN1336" s="165"/>
      <c r="AO1336" s="165"/>
      <c r="AP1336" s="165"/>
      <c r="AQ1336" s="165"/>
      <c r="AR1336" s="165"/>
      <c r="AS1336" s="165"/>
      <c r="AT1336" s="165"/>
      <c r="AU1336" s="165"/>
      <c r="AV1336" s="165"/>
      <c r="AW1336" s="165"/>
      <c r="AX1336" s="165"/>
      <c r="AY1336" s="165"/>
      <c r="AZ1336" s="165"/>
      <c r="BA1336" s="165"/>
      <c r="BB1336" s="165"/>
      <c r="BC1336" s="165"/>
      <c r="BD1336" s="165"/>
      <c r="BE1336" s="165"/>
      <c r="BF1336" s="165"/>
      <c r="BG1336" s="165"/>
      <c r="BH1336" s="165"/>
    </row>
    <row r="1337" spans="1:60" outlineLevel="1" x14ac:dyDescent="0.2">
      <c r="A1337" s="205">
        <v>357</v>
      </c>
      <c r="B1337" s="176" t="s">
        <v>695</v>
      </c>
      <c r="C1337" s="242" t="s">
        <v>1841</v>
      </c>
      <c r="D1337" s="180" t="s">
        <v>231</v>
      </c>
      <c r="E1337" s="184">
        <v>9.4</v>
      </c>
      <c r="F1337" s="191"/>
      <c r="G1337" s="189">
        <f>ROUND(E1337*F1337,2)</f>
        <v>0</v>
      </c>
      <c r="H1337" s="189">
        <v>1.5E-3</v>
      </c>
      <c r="I1337" s="189">
        <f>ROUND(E1337*H1337,2)</f>
        <v>0.01</v>
      </c>
      <c r="J1337" s="189">
        <v>0</v>
      </c>
      <c r="K1337" s="189">
        <f>ROUND(E1337*J1337,2)</f>
        <v>0</v>
      </c>
      <c r="L1337" s="190" t="s">
        <v>696</v>
      </c>
      <c r="M1337" s="207" t="s">
        <v>193</v>
      </c>
      <c r="N1337" s="165"/>
      <c r="O1337" s="165"/>
      <c r="P1337" s="165"/>
      <c r="Q1337" s="165"/>
      <c r="R1337" s="165"/>
      <c r="S1337" s="165"/>
      <c r="T1337" s="165"/>
      <c r="U1337" s="165"/>
      <c r="V1337" s="165"/>
      <c r="W1337" s="165"/>
      <c r="X1337" s="165"/>
      <c r="Y1337" s="165"/>
      <c r="Z1337" s="165"/>
      <c r="AA1337" s="165"/>
      <c r="AB1337" s="165"/>
      <c r="AC1337" s="165"/>
      <c r="AD1337" s="165"/>
      <c r="AE1337" s="165"/>
      <c r="AF1337" s="165"/>
      <c r="AG1337" s="165"/>
      <c r="AH1337" s="165"/>
      <c r="AI1337" s="165"/>
      <c r="AJ1337" s="165"/>
      <c r="AK1337" s="165"/>
      <c r="AL1337" s="165"/>
      <c r="AM1337" s="165"/>
      <c r="AN1337" s="165"/>
      <c r="AO1337" s="165"/>
      <c r="AP1337" s="165"/>
      <c r="AQ1337" s="165"/>
      <c r="AR1337" s="165"/>
      <c r="AS1337" s="165"/>
      <c r="AT1337" s="165"/>
      <c r="AU1337" s="165"/>
      <c r="AV1337" s="165"/>
      <c r="AW1337" s="165"/>
      <c r="AX1337" s="165"/>
      <c r="AY1337" s="165"/>
      <c r="AZ1337" s="165"/>
      <c r="BA1337" s="165"/>
      <c r="BB1337" s="165"/>
      <c r="BC1337" s="165"/>
      <c r="BD1337" s="165"/>
      <c r="BE1337" s="165"/>
      <c r="BF1337" s="165"/>
      <c r="BG1337" s="165"/>
      <c r="BH1337" s="165"/>
    </row>
    <row r="1338" spans="1:60" outlineLevel="1" x14ac:dyDescent="0.2">
      <c r="A1338" s="204"/>
      <c r="B1338" s="177"/>
      <c r="C1338" s="300"/>
      <c r="D1338" s="301"/>
      <c r="E1338" s="302"/>
      <c r="F1338" s="303"/>
      <c r="G1338" s="304"/>
      <c r="H1338" s="189"/>
      <c r="I1338" s="189"/>
      <c r="J1338" s="189"/>
      <c r="K1338" s="189"/>
      <c r="L1338" s="190"/>
      <c r="M1338" s="207"/>
      <c r="N1338" s="165"/>
      <c r="O1338" s="165"/>
      <c r="P1338" s="165"/>
      <c r="Q1338" s="165"/>
      <c r="R1338" s="165"/>
      <c r="S1338" s="165"/>
      <c r="T1338" s="165"/>
      <c r="U1338" s="165"/>
      <c r="V1338" s="165"/>
      <c r="W1338" s="165"/>
      <c r="X1338" s="165"/>
      <c r="Y1338" s="165"/>
      <c r="Z1338" s="165"/>
      <c r="AA1338" s="165"/>
      <c r="AB1338" s="165"/>
      <c r="AC1338" s="165"/>
      <c r="AD1338" s="165"/>
      <c r="AE1338" s="165" t="s">
        <v>194</v>
      </c>
      <c r="AF1338" s="165"/>
      <c r="AG1338" s="165"/>
      <c r="AH1338" s="165"/>
      <c r="AI1338" s="165"/>
      <c r="AJ1338" s="165"/>
      <c r="AK1338" s="165"/>
      <c r="AL1338" s="165"/>
      <c r="AM1338" s="165">
        <v>21</v>
      </c>
      <c r="AN1338" s="165"/>
      <c r="AO1338" s="165"/>
      <c r="AP1338" s="165"/>
      <c r="AQ1338" s="165"/>
      <c r="AR1338" s="165"/>
      <c r="AS1338" s="165"/>
      <c r="AT1338" s="165"/>
      <c r="AU1338" s="165"/>
      <c r="AV1338" s="165"/>
      <c r="AW1338" s="165"/>
      <c r="AX1338" s="165"/>
      <c r="AY1338" s="165"/>
      <c r="AZ1338" s="165"/>
      <c r="BA1338" s="165"/>
      <c r="BB1338" s="165"/>
      <c r="BC1338" s="165"/>
      <c r="BD1338" s="165"/>
      <c r="BE1338" s="165"/>
      <c r="BF1338" s="165"/>
      <c r="BG1338" s="165"/>
      <c r="BH1338" s="165"/>
    </row>
    <row r="1339" spans="1:60" outlineLevel="1" x14ac:dyDescent="0.2">
      <c r="A1339" s="205">
        <v>358</v>
      </c>
      <c r="B1339" s="176" t="s">
        <v>695</v>
      </c>
      <c r="C1339" s="242" t="s">
        <v>1842</v>
      </c>
      <c r="D1339" s="180" t="s">
        <v>231</v>
      </c>
      <c r="E1339" s="184">
        <v>85.28</v>
      </c>
      <c r="F1339" s="191"/>
      <c r="G1339" s="189">
        <f>ROUND(E1339*F1339,2)</f>
        <v>0</v>
      </c>
      <c r="H1339" s="189">
        <v>1.5E-3</v>
      </c>
      <c r="I1339" s="189">
        <f>ROUND(E1339*H1339,2)</f>
        <v>0.13</v>
      </c>
      <c r="J1339" s="189">
        <v>0</v>
      </c>
      <c r="K1339" s="189">
        <f>ROUND(E1339*J1339,2)</f>
        <v>0</v>
      </c>
      <c r="L1339" s="190" t="s">
        <v>696</v>
      </c>
      <c r="M1339" s="207" t="s">
        <v>193</v>
      </c>
      <c r="N1339" s="165"/>
      <c r="O1339" s="165"/>
      <c r="P1339" s="165"/>
      <c r="Q1339" s="165"/>
      <c r="R1339" s="165"/>
      <c r="S1339" s="165"/>
      <c r="T1339" s="165"/>
      <c r="U1339" s="165"/>
      <c r="V1339" s="165"/>
      <c r="W1339" s="165"/>
      <c r="X1339" s="165"/>
      <c r="Y1339" s="165"/>
      <c r="Z1339" s="165"/>
      <c r="AA1339" s="165"/>
      <c r="AB1339" s="165"/>
      <c r="AC1339" s="165"/>
      <c r="AD1339" s="165"/>
      <c r="AE1339" s="165"/>
      <c r="AF1339" s="165"/>
      <c r="AG1339" s="165"/>
      <c r="AH1339" s="165"/>
      <c r="AI1339" s="165"/>
      <c r="AJ1339" s="165"/>
      <c r="AK1339" s="165"/>
      <c r="AL1339" s="165"/>
      <c r="AM1339" s="165"/>
      <c r="AN1339" s="165"/>
      <c r="AO1339" s="165"/>
      <c r="AP1339" s="165"/>
      <c r="AQ1339" s="165"/>
      <c r="AR1339" s="165"/>
      <c r="AS1339" s="165"/>
      <c r="AT1339" s="165"/>
      <c r="AU1339" s="165"/>
      <c r="AV1339" s="165"/>
      <c r="AW1339" s="165"/>
      <c r="AX1339" s="165"/>
      <c r="AY1339" s="165"/>
      <c r="AZ1339" s="165"/>
      <c r="BA1339" s="165"/>
      <c r="BB1339" s="165"/>
      <c r="BC1339" s="165"/>
      <c r="BD1339" s="165"/>
      <c r="BE1339" s="165"/>
      <c r="BF1339" s="165"/>
      <c r="BG1339" s="165"/>
      <c r="BH1339" s="165"/>
    </row>
    <row r="1340" spans="1:60" outlineLevel="1" x14ac:dyDescent="0.2">
      <c r="A1340" s="204"/>
      <c r="B1340" s="177"/>
      <c r="C1340" s="300"/>
      <c r="D1340" s="301"/>
      <c r="E1340" s="302"/>
      <c r="F1340" s="303"/>
      <c r="G1340" s="304"/>
      <c r="H1340" s="189"/>
      <c r="I1340" s="189"/>
      <c r="J1340" s="189"/>
      <c r="K1340" s="189"/>
      <c r="L1340" s="190"/>
      <c r="M1340" s="207"/>
      <c r="N1340" s="165"/>
      <c r="O1340" s="165"/>
      <c r="P1340" s="165"/>
      <c r="Q1340" s="165"/>
      <c r="R1340" s="165"/>
      <c r="S1340" s="165"/>
      <c r="T1340" s="165"/>
      <c r="U1340" s="165"/>
      <c r="V1340" s="165"/>
      <c r="W1340" s="165"/>
      <c r="X1340" s="165"/>
      <c r="Y1340" s="165"/>
      <c r="Z1340" s="165"/>
      <c r="AA1340" s="165"/>
      <c r="AB1340" s="165"/>
      <c r="AC1340" s="165">
        <v>0</v>
      </c>
      <c r="AD1340" s="165"/>
      <c r="AE1340" s="165"/>
      <c r="AF1340" s="165"/>
      <c r="AG1340" s="165"/>
      <c r="AH1340" s="165"/>
      <c r="AI1340" s="165"/>
      <c r="AJ1340" s="165"/>
      <c r="AK1340" s="165"/>
      <c r="AL1340" s="165"/>
      <c r="AM1340" s="165"/>
      <c r="AN1340" s="165"/>
      <c r="AO1340" s="165"/>
      <c r="AP1340" s="165"/>
      <c r="AQ1340" s="165"/>
      <c r="AR1340" s="165"/>
      <c r="AS1340" s="165"/>
      <c r="AT1340" s="165"/>
      <c r="AU1340" s="165"/>
      <c r="AV1340" s="165"/>
      <c r="AW1340" s="165"/>
      <c r="AX1340" s="165"/>
      <c r="AY1340" s="165"/>
      <c r="AZ1340" s="165"/>
      <c r="BA1340" s="165"/>
      <c r="BB1340" s="165"/>
      <c r="BC1340" s="165"/>
      <c r="BD1340" s="165"/>
      <c r="BE1340" s="165"/>
      <c r="BF1340" s="165"/>
      <c r="BG1340" s="165"/>
      <c r="BH1340" s="165"/>
    </row>
    <row r="1341" spans="1:60" outlineLevel="1" x14ac:dyDescent="0.2">
      <c r="A1341" s="205">
        <v>359</v>
      </c>
      <c r="B1341" s="176" t="s">
        <v>695</v>
      </c>
      <c r="C1341" s="242" t="s">
        <v>1843</v>
      </c>
      <c r="D1341" s="180" t="s">
        <v>231</v>
      </c>
      <c r="E1341" s="184">
        <v>85.28</v>
      </c>
      <c r="F1341" s="191"/>
      <c r="G1341" s="189">
        <f>ROUND(E1341*F1341,2)</f>
        <v>0</v>
      </c>
      <c r="H1341" s="189">
        <v>1.5E-3</v>
      </c>
      <c r="I1341" s="189">
        <f>ROUND(E1341*H1341,2)</f>
        <v>0.13</v>
      </c>
      <c r="J1341" s="189">
        <v>0</v>
      </c>
      <c r="K1341" s="189">
        <f>ROUND(E1341*J1341,2)</f>
        <v>0</v>
      </c>
      <c r="L1341" s="190" t="s">
        <v>696</v>
      </c>
      <c r="M1341" s="207" t="s">
        <v>193</v>
      </c>
      <c r="N1341" s="165"/>
      <c r="O1341" s="165"/>
      <c r="P1341" s="165"/>
      <c r="Q1341" s="165"/>
      <c r="R1341" s="165"/>
      <c r="S1341" s="165"/>
      <c r="T1341" s="165"/>
      <c r="U1341" s="165"/>
      <c r="V1341" s="165"/>
      <c r="W1341" s="165"/>
      <c r="X1341" s="165"/>
      <c r="Y1341" s="165"/>
      <c r="Z1341" s="165"/>
      <c r="AA1341" s="165"/>
      <c r="AB1341" s="165"/>
      <c r="AC1341" s="165"/>
      <c r="AD1341" s="165"/>
      <c r="AE1341" s="165" t="s">
        <v>198</v>
      </c>
      <c r="AF1341" s="165"/>
      <c r="AG1341" s="165"/>
      <c r="AH1341" s="165"/>
      <c r="AI1341" s="165"/>
      <c r="AJ1341" s="165"/>
      <c r="AK1341" s="165"/>
      <c r="AL1341" s="165"/>
      <c r="AM1341" s="165"/>
      <c r="AN1341" s="165"/>
      <c r="AO1341" s="165"/>
      <c r="AP1341" s="165"/>
      <c r="AQ1341" s="165"/>
      <c r="AR1341" s="165"/>
      <c r="AS1341" s="165"/>
      <c r="AT1341" s="165"/>
      <c r="AU1341" s="165"/>
      <c r="AV1341" s="165"/>
      <c r="AW1341" s="165"/>
      <c r="AX1341" s="165"/>
      <c r="AY1341" s="165"/>
      <c r="AZ1341" s="165"/>
      <c r="BA1341" s="165"/>
      <c r="BB1341" s="165"/>
      <c r="BC1341" s="165"/>
      <c r="BD1341" s="165"/>
      <c r="BE1341" s="165"/>
      <c r="BF1341" s="165"/>
      <c r="BG1341" s="165"/>
      <c r="BH1341" s="165"/>
    </row>
    <row r="1342" spans="1:60" outlineLevel="1" x14ac:dyDescent="0.2">
      <c r="A1342" s="204"/>
      <c r="B1342" s="177"/>
      <c r="C1342" s="300"/>
      <c r="D1342" s="301"/>
      <c r="E1342" s="302"/>
      <c r="F1342" s="303"/>
      <c r="G1342" s="304"/>
      <c r="H1342" s="189"/>
      <c r="I1342" s="189"/>
      <c r="J1342" s="189"/>
      <c r="K1342" s="189"/>
      <c r="L1342" s="190"/>
      <c r="M1342" s="207"/>
      <c r="N1342" s="165"/>
      <c r="O1342" s="165"/>
      <c r="P1342" s="165"/>
      <c r="Q1342" s="165"/>
      <c r="R1342" s="165"/>
      <c r="S1342" s="165"/>
      <c r="T1342" s="165"/>
      <c r="U1342" s="165"/>
      <c r="V1342" s="165"/>
      <c r="W1342" s="165"/>
      <c r="X1342" s="165"/>
      <c r="Y1342" s="165"/>
      <c r="Z1342" s="165"/>
      <c r="AA1342" s="165"/>
      <c r="AB1342" s="165"/>
      <c r="AC1342" s="165"/>
      <c r="AD1342" s="165"/>
      <c r="AE1342" s="165" t="s">
        <v>194</v>
      </c>
      <c r="AF1342" s="165"/>
      <c r="AG1342" s="165"/>
      <c r="AH1342" s="165"/>
      <c r="AI1342" s="165"/>
      <c r="AJ1342" s="165"/>
      <c r="AK1342" s="165"/>
      <c r="AL1342" s="165"/>
      <c r="AM1342" s="165">
        <v>21</v>
      </c>
      <c r="AN1342" s="165"/>
      <c r="AO1342" s="165"/>
      <c r="AP1342" s="165"/>
      <c r="AQ1342" s="165"/>
      <c r="AR1342" s="165"/>
      <c r="AS1342" s="165"/>
      <c r="AT1342" s="165"/>
      <c r="AU1342" s="165"/>
      <c r="AV1342" s="165"/>
      <c r="AW1342" s="165"/>
      <c r="AX1342" s="165"/>
      <c r="AY1342" s="165"/>
      <c r="AZ1342" s="165"/>
      <c r="BA1342" s="165"/>
      <c r="BB1342" s="165"/>
      <c r="BC1342" s="165"/>
      <c r="BD1342" s="165"/>
      <c r="BE1342" s="165"/>
      <c r="BF1342" s="165"/>
      <c r="BG1342" s="165"/>
      <c r="BH1342" s="165"/>
    </row>
    <row r="1343" spans="1:60" outlineLevel="1" x14ac:dyDescent="0.2">
      <c r="A1343" s="205">
        <v>360</v>
      </c>
      <c r="B1343" s="176" t="s">
        <v>695</v>
      </c>
      <c r="C1343" s="242" t="s">
        <v>1844</v>
      </c>
      <c r="D1343" s="180" t="s">
        <v>231</v>
      </c>
      <c r="E1343" s="184">
        <v>85.28</v>
      </c>
      <c r="F1343" s="191"/>
      <c r="G1343" s="189">
        <f>ROUND(E1343*F1343,2)</f>
        <v>0</v>
      </c>
      <c r="H1343" s="189">
        <v>1.5E-3</v>
      </c>
      <c r="I1343" s="189">
        <f>ROUND(E1343*H1343,2)</f>
        <v>0.13</v>
      </c>
      <c r="J1343" s="189">
        <v>0</v>
      </c>
      <c r="K1343" s="189">
        <f>ROUND(E1343*J1343,2)</f>
        <v>0</v>
      </c>
      <c r="L1343" s="190" t="s">
        <v>696</v>
      </c>
      <c r="M1343" s="207" t="s">
        <v>193</v>
      </c>
      <c r="N1343" s="165"/>
      <c r="O1343" s="165"/>
      <c r="P1343" s="165"/>
      <c r="Q1343" s="165"/>
      <c r="R1343" s="165"/>
      <c r="S1343" s="165"/>
      <c r="T1343" s="165"/>
      <c r="U1343" s="165"/>
      <c r="V1343" s="165"/>
      <c r="W1343" s="165"/>
      <c r="X1343" s="165"/>
      <c r="Y1343" s="165"/>
      <c r="Z1343" s="165"/>
      <c r="AA1343" s="165"/>
      <c r="AB1343" s="165"/>
      <c r="AC1343" s="165"/>
      <c r="AD1343" s="165"/>
      <c r="AE1343" s="165"/>
      <c r="AF1343" s="165"/>
      <c r="AG1343" s="165"/>
      <c r="AH1343" s="165"/>
      <c r="AI1343" s="165"/>
      <c r="AJ1343" s="165"/>
      <c r="AK1343" s="165"/>
      <c r="AL1343" s="165"/>
      <c r="AM1343" s="165"/>
      <c r="AN1343" s="165"/>
      <c r="AO1343" s="165"/>
      <c r="AP1343" s="165"/>
      <c r="AQ1343" s="165"/>
      <c r="AR1343" s="165"/>
      <c r="AS1343" s="165"/>
      <c r="AT1343" s="165"/>
      <c r="AU1343" s="165"/>
      <c r="AV1343" s="165"/>
      <c r="AW1343" s="165"/>
      <c r="AX1343" s="165"/>
      <c r="AY1343" s="165"/>
      <c r="AZ1343" s="165"/>
      <c r="BA1343" s="165"/>
      <c r="BB1343" s="165"/>
      <c r="BC1343" s="165"/>
      <c r="BD1343" s="165"/>
      <c r="BE1343" s="165"/>
      <c r="BF1343" s="165"/>
      <c r="BG1343" s="165"/>
      <c r="BH1343" s="165"/>
    </row>
    <row r="1344" spans="1:60" x14ac:dyDescent="0.2">
      <c r="A1344" s="204"/>
      <c r="B1344" s="177"/>
      <c r="C1344" s="300"/>
      <c r="D1344" s="301"/>
      <c r="E1344" s="302"/>
      <c r="F1344" s="303"/>
      <c r="G1344" s="304"/>
      <c r="H1344" s="189"/>
      <c r="I1344" s="189"/>
      <c r="J1344" s="189"/>
      <c r="K1344" s="189"/>
      <c r="L1344" s="190"/>
      <c r="M1344" s="207"/>
      <c r="AE1344" t="s">
        <v>188</v>
      </c>
    </row>
    <row r="1345" spans="1:60" outlineLevel="1" x14ac:dyDescent="0.2">
      <c r="A1345" s="204"/>
      <c r="B1345" s="305" t="s">
        <v>697</v>
      </c>
      <c r="C1345" s="306"/>
      <c r="D1345" s="307"/>
      <c r="E1345" s="308"/>
      <c r="F1345" s="309"/>
      <c r="G1345" s="310"/>
      <c r="H1345" s="189"/>
      <c r="I1345" s="189"/>
      <c r="J1345" s="189"/>
      <c r="K1345" s="189"/>
      <c r="L1345" s="190"/>
      <c r="M1345" s="207"/>
      <c r="N1345" s="165"/>
      <c r="O1345" s="165"/>
      <c r="P1345" s="165"/>
      <c r="Q1345" s="165"/>
      <c r="R1345" s="165"/>
      <c r="S1345" s="165"/>
      <c r="T1345" s="165"/>
      <c r="U1345" s="165"/>
      <c r="V1345" s="165"/>
      <c r="W1345" s="165"/>
      <c r="X1345" s="165"/>
      <c r="Y1345" s="165"/>
      <c r="Z1345" s="165"/>
      <c r="AA1345" s="165"/>
      <c r="AB1345" s="165"/>
      <c r="AC1345" s="165">
        <v>0</v>
      </c>
      <c r="AD1345" s="165"/>
      <c r="AE1345" s="165"/>
      <c r="AF1345" s="165"/>
      <c r="AG1345" s="165"/>
      <c r="AH1345" s="165"/>
      <c r="AI1345" s="165"/>
      <c r="AJ1345" s="165"/>
      <c r="AK1345" s="165"/>
      <c r="AL1345" s="165"/>
      <c r="AM1345" s="165"/>
      <c r="AN1345" s="165"/>
      <c r="AO1345" s="165"/>
      <c r="AP1345" s="165"/>
      <c r="AQ1345" s="165"/>
      <c r="AR1345" s="165"/>
      <c r="AS1345" s="165"/>
      <c r="AT1345" s="165"/>
      <c r="AU1345" s="165"/>
      <c r="AV1345" s="165"/>
      <c r="AW1345" s="165"/>
      <c r="AX1345" s="165"/>
      <c r="AY1345" s="165"/>
      <c r="AZ1345" s="165"/>
      <c r="BA1345" s="165"/>
      <c r="BB1345" s="165"/>
      <c r="BC1345" s="165"/>
      <c r="BD1345" s="165"/>
      <c r="BE1345" s="165"/>
      <c r="BF1345" s="165"/>
      <c r="BG1345" s="165"/>
      <c r="BH1345" s="165"/>
    </row>
    <row r="1346" spans="1:60" outlineLevel="1" x14ac:dyDescent="0.2">
      <c r="A1346" s="204"/>
      <c r="B1346" s="305" t="s">
        <v>446</v>
      </c>
      <c r="C1346" s="306"/>
      <c r="D1346" s="307"/>
      <c r="E1346" s="308"/>
      <c r="F1346" s="309"/>
      <c r="G1346" s="310"/>
      <c r="H1346" s="189"/>
      <c r="I1346" s="189"/>
      <c r="J1346" s="189"/>
      <c r="K1346" s="189"/>
      <c r="L1346" s="190"/>
      <c r="M1346" s="207"/>
      <c r="N1346" s="165"/>
      <c r="O1346" s="165"/>
      <c r="P1346" s="165"/>
      <c r="Q1346" s="165"/>
      <c r="R1346" s="165"/>
      <c r="S1346" s="165"/>
      <c r="T1346" s="165"/>
      <c r="U1346" s="165"/>
      <c r="V1346" s="165"/>
      <c r="W1346" s="165"/>
      <c r="X1346" s="165"/>
      <c r="Y1346" s="165"/>
      <c r="Z1346" s="165"/>
      <c r="AA1346" s="165"/>
      <c r="AB1346" s="165"/>
      <c r="AC1346" s="165"/>
      <c r="AD1346" s="165"/>
      <c r="AE1346" s="165" t="s">
        <v>198</v>
      </c>
      <c r="AF1346" s="165"/>
      <c r="AG1346" s="165"/>
      <c r="AH1346" s="165"/>
      <c r="AI1346" s="165"/>
      <c r="AJ1346" s="165"/>
      <c r="AK1346" s="165"/>
      <c r="AL1346" s="165"/>
      <c r="AM1346" s="165"/>
      <c r="AN1346" s="165"/>
      <c r="AO1346" s="165"/>
      <c r="AP1346" s="165"/>
      <c r="AQ1346" s="165"/>
      <c r="AR1346" s="165"/>
      <c r="AS1346" s="165"/>
      <c r="AT1346" s="165"/>
      <c r="AU1346" s="165"/>
      <c r="AV1346" s="165"/>
      <c r="AW1346" s="165"/>
      <c r="AX1346" s="165"/>
      <c r="AY1346" s="165"/>
      <c r="AZ1346" s="168" t="str">
        <f>B1346</f>
        <v>50 m vodorovně</v>
      </c>
      <c r="BA1346" s="165"/>
      <c r="BB1346" s="165"/>
      <c r="BC1346" s="165"/>
      <c r="BD1346" s="165"/>
      <c r="BE1346" s="165"/>
      <c r="BF1346" s="165"/>
      <c r="BG1346" s="165"/>
      <c r="BH1346" s="165"/>
    </row>
    <row r="1347" spans="1:60" outlineLevel="1" x14ac:dyDescent="0.2">
      <c r="A1347" s="205">
        <v>361</v>
      </c>
      <c r="B1347" s="176" t="s">
        <v>698</v>
      </c>
      <c r="C1347" s="242" t="s">
        <v>1845</v>
      </c>
      <c r="D1347" s="180" t="s">
        <v>243</v>
      </c>
      <c r="E1347" s="184">
        <v>19.7958</v>
      </c>
      <c r="F1347" s="191"/>
      <c r="G1347" s="189">
        <f>ROUND(E1347*F1347,2)</f>
        <v>0</v>
      </c>
      <c r="H1347" s="189">
        <v>0</v>
      </c>
      <c r="I1347" s="189">
        <f>ROUND(E1347*H1347,2)</f>
        <v>0</v>
      </c>
      <c r="J1347" s="189">
        <v>0</v>
      </c>
      <c r="K1347" s="189">
        <f>ROUND(E1347*J1347,2)</f>
        <v>0</v>
      </c>
      <c r="L1347" s="190" t="s">
        <v>696</v>
      </c>
      <c r="M1347" s="207" t="s">
        <v>193</v>
      </c>
      <c r="N1347" s="165"/>
      <c r="O1347" s="165"/>
      <c r="P1347" s="165"/>
      <c r="Q1347" s="165"/>
      <c r="R1347" s="165"/>
      <c r="S1347" s="165"/>
      <c r="T1347" s="165"/>
      <c r="U1347" s="165"/>
      <c r="V1347" s="165"/>
      <c r="W1347" s="165"/>
      <c r="X1347" s="165"/>
      <c r="Y1347" s="165"/>
      <c r="Z1347" s="165"/>
      <c r="AA1347" s="165"/>
      <c r="AB1347" s="165"/>
      <c r="AC1347" s="165"/>
      <c r="AD1347" s="165"/>
      <c r="AE1347" s="165" t="s">
        <v>194</v>
      </c>
      <c r="AF1347" s="165"/>
      <c r="AG1347" s="165"/>
      <c r="AH1347" s="165"/>
      <c r="AI1347" s="165"/>
      <c r="AJ1347" s="165"/>
      <c r="AK1347" s="165"/>
      <c r="AL1347" s="165"/>
      <c r="AM1347" s="165">
        <v>21</v>
      </c>
      <c r="AN1347" s="165"/>
      <c r="AO1347" s="165"/>
      <c r="AP1347" s="165"/>
      <c r="AQ1347" s="165"/>
      <c r="AR1347" s="165"/>
      <c r="AS1347" s="165"/>
      <c r="AT1347" s="165"/>
      <c r="AU1347" s="165"/>
      <c r="AV1347" s="165"/>
      <c r="AW1347" s="165"/>
      <c r="AX1347" s="165"/>
      <c r="AY1347" s="165"/>
      <c r="AZ1347" s="165"/>
      <c r="BA1347" s="165"/>
      <c r="BB1347" s="165"/>
      <c r="BC1347" s="165"/>
      <c r="BD1347" s="165"/>
      <c r="BE1347" s="165"/>
      <c r="BF1347" s="165"/>
      <c r="BG1347" s="165"/>
      <c r="BH1347" s="165"/>
    </row>
    <row r="1348" spans="1:60" outlineLevel="1" x14ac:dyDescent="0.2">
      <c r="A1348" s="204"/>
      <c r="B1348" s="177"/>
      <c r="C1348" s="300"/>
      <c r="D1348" s="301"/>
      <c r="E1348" s="302"/>
      <c r="F1348" s="303"/>
      <c r="G1348" s="304"/>
      <c r="H1348" s="189"/>
      <c r="I1348" s="189"/>
      <c r="J1348" s="189"/>
      <c r="K1348" s="189"/>
      <c r="L1348" s="190"/>
      <c r="M1348" s="207"/>
      <c r="N1348" s="165"/>
      <c r="O1348" s="165"/>
      <c r="P1348" s="165"/>
      <c r="Q1348" s="165"/>
      <c r="R1348" s="165"/>
      <c r="S1348" s="165"/>
      <c r="T1348" s="165"/>
      <c r="U1348" s="165"/>
      <c r="V1348" s="165"/>
      <c r="W1348" s="165"/>
      <c r="X1348" s="165"/>
      <c r="Y1348" s="165"/>
      <c r="Z1348" s="165"/>
      <c r="AA1348" s="165"/>
      <c r="AB1348" s="165"/>
      <c r="AC1348" s="165"/>
      <c r="AD1348" s="165"/>
      <c r="AE1348" s="165"/>
      <c r="AF1348" s="165"/>
      <c r="AG1348" s="165"/>
      <c r="AH1348" s="165"/>
      <c r="AI1348" s="165"/>
      <c r="AJ1348" s="165"/>
      <c r="AK1348" s="165"/>
      <c r="AL1348" s="165"/>
      <c r="AM1348" s="165"/>
      <c r="AN1348" s="165"/>
      <c r="AO1348" s="165"/>
      <c r="AP1348" s="165"/>
      <c r="AQ1348" s="165"/>
      <c r="AR1348" s="165"/>
      <c r="AS1348" s="165"/>
      <c r="AT1348" s="165"/>
      <c r="AU1348" s="165"/>
      <c r="AV1348" s="165"/>
      <c r="AW1348" s="165"/>
      <c r="AX1348" s="165"/>
      <c r="AY1348" s="165"/>
      <c r="AZ1348" s="165"/>
      <c r="BA1348" s="165"/>
      <c r="BB1348" s="165"/>
      <c r="BC1348" s="165"/>
      <c r="BD1348" s="165"/>
      <c r="BE1348" s="165"/>
      <c r="BF1348" s="165"/>
      <c r="BG1348" s="165"/>
      <c r="BH1348" s="165"/>
    </row>
    <row r="1349" spans="1:60" outlineLevel="1" x14ac:dyDescent="0.2">
      <c r="A1349" s="203" t="s">
        <v>187</v>
      </c>
      <c r="B1349" s="175" t="s">
        <v>137</v>
      </c>
      <c r="C1349" s="199" t="s">
        <v>138</v>
      </c>
      <c r="D1349" s="179"/>
      <c r="E1349" s="183"/>
      <c r="F1349" s="316">
        <f>SUM(G1350:G1379)</f>
        <v>0</v>
      </c>
      <c r="G1349" s="317"/>
      <c r="H1349" s="187"/>
      <c r="I1349" s="187">
        <f>SUM(I1350:I1379)</f>
        <v>8.6900000000000013</v>
      </c>
      <c r="J1349" s="187"/>
      <c r="K1349" s="187">
        <f>SUM(K1350:K1379)</f>
        <v>0</v>
      </c>
      <c r="L1349" s="241"/>
      <c r="M1349" s="206"/>
      <c r="N1349" s="165"/>
      <c r="O1349" s="165"/>
      <c r="P1349" s="165"/>
      <c r="Q1349" s="165"/>
      <c r="R1349" s="165"/>
      <c r="S1349" s="165"/>
      <c r="T1349" s="165"/>
      <c r="U1349" s="165"/>
      <c r="V1349" s="165"/>
      <c r="W1349" s="165"/>
      <c r="X1349" s="165"/>
      <c r="Y1349" s="165"/>
      <c r="Z1349" s="165"/>
      <c r="AA1349" s="165"/>
      <c r="AB1349" s="165"/>
      <c r="AC1349" s="165"/>
      <c r="AD1349" s="165"/>
      <c r="AE1349" s="165"/>
      <c r="AF1349" s="165"/>
      <c r="AG1349" s="165"/>
      <c r="AH1349" s="165"/>
      <c r="AI1349" s="165"/>
      <c r="AJ1349" s="165"/>
      <c r="AK1349" s="165"/>
      <c r="AL1349" s="165"/>
      <c r="AM1349" s="165"/>
      <c r="AN1349" s="165"/>
      <c r="AO1349" s="165"/>
      <c r="AP1349" s="165"/>
      <c r="AQ1349" s="165"/>
      <c r="AR1349" s="165"/>
      <c r="AS1349" s="165"/>
      <c r="AT1349" s="165"/>
      <c r="AU1349" s="165"/>
      <c r="AV1349" s="165"/>
      <c r="AW1349" s="165"/>
      <c r="AX1349" s="165"/>
      <c r="AY1349" s="165"/>
      <c r="AZ1349" s="165"/>
      <c r="BA1349" s="165"/>
      <c r="BB1349" s="165"/>
      <c r="BC1349" s="165"/>
      <c r="BD1349" s="165"/>
      <c r="BE1349" s="165"/>
      <c r="BF1349" s="165"/>
      <c r="BG1349" s="165"/>
      <c r="BH1349" s="165"/>
    </row>
    <row r="1350" spans="1:60" outlineLevel="1" x14ac:dyDescent="0.2">
      <c r="A1350" s="204"/>
      <c r="B1350" s="318" t="s">
        <v>699</v>
      </c>
      <c r="C1350" s="319"/>
      <c r="D1350" s="320"/>
      <c r="E1350" s="321"/>
      <c r="F1350" s="322"/>
      <c r="G1350" s="323"/>
      <c r="H1350" s="189"/>
      <c r="I1350" s="189"/>
      <c r="J1350" s="189"/>
      <c r="K1350" s="189"/>
      <c r="L1350" s="190"/>
      <c r="M1350" s="207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5"/>
      <c r="Y1350" s="165"/>
      <c r="Z1350" s="165"/>
      <c r="AA1350" s="165"/>
      <c r="AB1350" s="165"/>
      <c r="AC1350" s="165"/>
      <c r="AD1350" s="165"/>
      <c r="AE1350" s="165" t="s">
        <v>194</v>
      </c>
      <c r="AF1350" s="165"/>
      <c r="AG1350" s="165"/>
      <c r="AH1350" s="165"/>
      <c r="AI1350" s="165"/>
      <c r="AJ1350" s="165"/>
      <c r="AK1350" s="165"/>
      <c r="AL1350" s="165"/>
      <c r="AM1350" s="165">
        <v>21</v>
      </c>
      <c r="AN1350" s="165"/>
      <c r="AO1350" s="165"/>
      <c r="AP1350" s="165"/>
      <c r="AQ1350" s="165"/>
      <c r="AR1350" s="165"/>
      <c r="AS1350" s="165"/>
      <c r="AT1350" s="165"/>
      <c r="AU1350" s="165"/>
      <c r="AV1350" s="165"/>
      <c r="AW1350" s="165"/>
      <c r="AX1350" s="165"/>
      <c r="AY1350" s="165"/>
      <c r="AZ1350" s="165"/>
      <c r="BA1350" s="165"/>
      <c r="BB1350" s="165"/>
      <c r="BC1350" s="165"/>
      <c r="BD1350" s="165"/>
      <c r="BE1350" s="165"/>
      <c r="BF1350" s="165"/>
      <c r="BG1350" s="165"/>
      <c r="BH1350" s="165"/>
    </row>
    <row r="1351" spans="1:60" outlineLevel="1" x14ac:dyDescent="0.2">
      <c r="A1351" s="204"/>
      <c r="B1351" s="305" t="s">
        <v>700</v>
      </c>
      <c r="C1351" s="306"/>
      <c r="D1351" s="307"/>
      <c r="E1351" s="308"/>
      <c r="F1351" s="309"/>
      <c r="G1351" s="310"/>
      <c r="H1351" s="189"/>
      <c r="I1351" s="189"/>
      <c r="J1351" s="189"/>
      <c r="K1351" s="189"/>
      <c r="L1351" s="190"/>
      <c r="M1351" s="207"/>
      <c r="N1351" s="165"/>
      <c r="O1351" s="165"/>
      <c r="P1351" s="165"/>
      <c r="Q1351" s="165"/>
      <c r="R1351" s="165"/>
      <c r="S1351" s="165"/>
      <c r="T1351" s="165"/>
      <c r="U1351" s="165"/>
      <c r="V1351" s="165"/>
      <c r="W1351" s="165"/>
      <c r="X1351" s="165"/>
      <c r="Y1351" s="165"/>
      <c r="Z1351" s="165"/>
      <c r="AA1351" s="165"/>
      <c r="AB1351" s="165"/>
      <c r="AC1351" s="165"/>
      <c r="AD1351" s="165"/>
      <c r="AE1351" s="165"/>
      <c r="AF1351" s="165"/>
      <c r="AG1351" s="165"/>
      <c r="AH1351" s="165"/>
      <c r="AI1351" s="165"/>
      <c r="AJ1351" s="165"/>
      <c r="AK1351" s="165"/>
      <c r="AL1351" s="165"/>
      <c r="AM1351" s="165"/>
      <c r="AN1351" s="165"/>
      <c r="AO1351" s="165"/>
      <c r="AP1351" s="165"/>
      <c r="AQ1351" s="165"/>
      <c r="AR1351" s="165"/>
      <c r="AS1351" s="165"/>
      <c r="AT1351" s="165"/>
      <c r="AU1351" s="165"/>
      <c r="AV1351" s="165"/>
      <c r="AW1351" s="165"/>
      <c r="AX1351" s="165"/>
      <c r="AY1351" s="165"/>
      <c r="AZ1351" s="165"/>
      <c r="BA1351" s="165"/>
      <c r="BB1351" s="165"/>
      <c r="BC1351" s="165"/>
      <c r="BD1351" s="165"/>
      <c r="BE1351" s="165"/>
      <c r="BF1351" s="165"/>
      <c r="BG1351" s="165"/>
      <c r="BH1351" s="165"/>
    </row>
    <row r="1352" spans="1:60" outlineLevel="1" x14ac:dyDescent="0.2">
      <c r="A1352" s="205">
        <v>362</v>
      </c>
      <c r="B1352" s="176" t="s">
        <v>701</v>
      </c>
      <c r="C1352" s="242" t="s">
        <v>1846</v>
      </c>
      <c r="D1352" s="180" t="s">
        <v>214</v>
      </c>
      <c r="E1352" s="184">
        <v>406.64800000000002</v>
      </c>
      <c r="F1352" s="191"/>
      <c r="G1352" s="189">
        <f>ROUND(E1352*F1352,2)</f>
        <v>0</v>
      </c>
      <c r="H1352" s="189">
        <v>4.0000000000000001E-3</v>
      </c>
      <c r="I1352" s="189">
        <f>ROUND(E1352*H1352,2)</f>
        <v>1.63</v>
      </c>
      <c r="J1352" s="189">
        <v>0</v>
      </c>
      <c r="K1352" s="189">
        <f>ROUND(E1352*J1352,2)</f>
        <v>0</v>
      </c>
      <c r="L1352" s="190" t="s">
        <v>487</v>
      </c>
      <c r="M1352" s="207" t="s">
        <v>193</v>
      </c>
      <c r="N1352" s="165"/>
      <c r="O1352" s="165"/>
      <c r="P1352" s="165"/>
      <c r="Q1352" s="165"/>
      <c r="R1352" s="165"/>
      <c r="S1352" s="165"/>
      <c r="T1352" s="165"/>
      <c r="U1352" s="165"/>
      <c r="V1352" s="165"/>
      <c r="W1352" s="165"/>
      <c r="X1352" s="165"/>
      <c r="Y1352" s="165"/>
      <c r="Z1352" s="165"/>
      <c r="AA1352" s="165"/>
      <c r="AB1352" s="165"/>
      <c r="AC1352" s="165"/>
      <c r="AD1352" s="165"/>
      <c r="AE1352" s="165"/>
      <c r="AF1352" s="165"/>
      <c r="AG1352" s="165"/>
      <c r="AH1352" s="165"/>
      <c r="AI1352" s="165"/>
      <c r="AJ1352" s="165"/>
      <c r="AK1352" s="165"/>
      <c r="AL1352" s="165"/>
      <c r="AM1352" s="165"/>
      <c r="AN1352" s="165"/>
      <c r="AO1352" s="165"/>
      <c r="AP1352" s="165"/>
      <c r="AQ1352" s="165"/>
      <c r="AR1352" s="165"/>
      <c r="AS1352" s="165"/>
      <c r="AT1352" s="165"/>
      <c r="AU1352" s="165"/>
      <c r="AV1352" s="165"/>
      <c r="AW1352" s="165"/>
      <c r="AX1352" s="165"/>
      <c r="AY1352" s="165"/>
      <c r="AZ1352" s="165"/>
      <c r="BA1352" s="165"/>
      <c r="BB1352" s="165"/>
      <c r="BC1352" s="165"/>
      <c r="BD1352" s="165"/>
      <c r="BE1352" s="165"/>
      <c r="BF1352" s="165"/>
      <c r="BG1352" s="165"/>
      <c r="BH1352" s="165"/>
    </row>
    <row r="1353" spans="1:60" outlineLevel="1" x14ac:dyDescent="0.2">
      <c r="A1353" s="204"/>
      <c r="B1353" s="177"/>
      <c r="C1353" s="201" t="s">
        <v>702</v>
      </c>
      <c r="D1353" s="181"/>
      <c r="E1353" s="185">
        <v>406.65</v>
      </c>
      <c r="F1353" s="189"/>
      <c r="G1353" s="189"/>
      <c r="H1353" s="189"/>
      <c r="I1353" s="189"/>
      <c r="J1353" s="189"/>
      <c r="K1353" s="189"/>
      <c r="L1353" s="190"/>
      <c r="M1353" s="207"/>
      <c r="N1353" s="165"/>
      <c r="O1353" s="165"/>
      <c r="P1353" s="165"/>
      <c r="Q1353" s="165"/>
      <c r="R1353" s="165"/>
      <c r="S1353" s="165"/>
      <c r="T1353" s="165"/>
      <c r="U1353" s="165"/>
      <c r="V1353" s="165"/>
      <c r="W1353" s="165"/>
      <c r="X1353" s="165"/>
      <c r="Y1353" s="165"/>
      <c r="Z1353" s="165"/>
      <c r="AA1353" s="165"/>
      <c r="AB1353" s="165"/>
      <c r="AC1353" s="165"/>
      <c r="AD1353" s="165"/>
      <c r="AE1353" s="165" t="s">
        <v>194</v>
      </c>
      <c r="AF1353" s="165"/>
      <c r="AG1353" s="165"/>
      <c r="AH1353" s="165"/>
      <c r="AI1353" s="165"/>
      <c r="AJ1353" s="165"/>
      <c r="AK1353" s="165"/>
      <c r="AL1353" s="165"/>
      <c r="AM1353" s="165">
        <v>21</v>
      </c>
      <c r="AN1353" s="165"/>
      <c r="AO1353" s="165"/>
      <c r="AP1353" s="165"/>
      <c r="AQ1353" s="165"/>
      <c r="AR1353" s="165"/>
      <c r="AS1353" s="165"/>
      <c r="AT1353" s="165"/>
      <c r="AU1353" s="165"/>
      <c r="AV1353" s="165"/>
      <c r="AW1353" s="165"/>
      <c r="AX1353" s="165"/>
      <c r="AY1353" s="165"/>
      <c r="AZ1353" s="165"/>
      <c r="BA1353" s="165"/>
      <c r="BB1353" s="165"/>
      <c r="BC1353" s="165"/>
      <c r="BD1353" s="165"/>
      <c r="BE1353" s="165"/>
      <c r="BF1353" s="165"/>
      <c r="BG1353" s="165"/>
      <c r="BH1353" s="165"/>
    </row>
    <row r="1354" spans="1:60" outlineLevel="1" x14ac:dyDescent="0.2">
      <c r="A1354" s="204"/>
      <c r="B1354" s="177"/>
      <c r="C1354" s="300"/>
      <c r="D1354" s="301"/>
      <c r="E1354" s="302"/>
      <c r="F1354" s="303"/>
      <c r="G1354" s="304"/>
      <c r="H1354" s="189"/>
      <c r="I1354" s="189"/>
      <c r="J1354" s="189"/>
      <c r="K1354" s="189"/>
      <c r="L1354" s="190"/>
      <c r="M1354" s="207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5"/>
      <c r="Y1354" s="165"/>
      <c r="Z1354" s="165"/>
      <c r="AA1354" s="165"/>
      <c r="AB1354" s="165"/>
      <c r="AC1354" s="165"/>
      <c r="AD1354" s="165"/>
      <c r="AE1354" s="165"/>
      <c r="AF1354" s="165"/>
      <c r="AG1354" s="165"/>
      <c r="AH1354" s="165"/>
      <c r="AI1354" s="165"/>
      <c r="AJ1354" s="165"/>
      <c r="AK1354" s="165"/>
      <c r="AL1354" s="165"/>
      <c r="AM1354" s="165"/>
      <c r="AN1354" s="165"/>
      <c r="AO1354" s="165"/>
      <c r="AP1354" s="165"/>
      <c r="AQ1354" s="165"/>
      <c r="AR1354" s="165"/>
      <c r="AS1354" s="165"/>
      <c r="AT1354" s="165"/>
      <c r="AU1354" s="165"/>
      <c r="AV1354" s="165"/>
      <c r="AW1354" s="165"/>
      <c r="AX1354" s="165"/>
      <c r="AY1354" s="165"/>
      <c r="AZ1354" s="165"/>
      <c r="BA1354" s="165"/>
      <c r="BB1354" s="165"/>
      <c r="BC1354" s="165"/>
      <c r="BD1354" s="165"/>
      <c r="BE1354" s="165"/>
      <c r="BF1354" s="165"/>
      <c r="BG1354" s="165"/>
      <c r="BH1354" s="165"/>
    </row>
    <row r="1355" spans="1:60" outlineLevel="1" x14ac:dyDescent="0.2">
      <c r="A1355" s="205">
        <v>363</v>
      </c>
      <c r="B1355" s="176" t="s">
        <v>701</v>
      </c>
      <c r="C1355" s="242" t="s">
        <v>1847</v>
      </c>
      <c r="D1355" s="180" t="s">
        <v>214</v>
      </c>
      <c r="E1355" s="184">
        <v>196.262</v>
      </c>
      <c r="F1355" s="191"/>
      <c r="G1355" s="189">
        <f>ROUND(E1355*F1355,2)</f>
        <v>0</v>
      </c>
      <c r="H1355" s="189">
        <v>4.0000000000000001E-3</v>
      </c>
      <c r="I1355" s="189">
        <f>ROUND(E1355*H1355,2)</f>
        <v>0.79</v>
      </c>
      <c r="J1355" s="189">
        <v>0</v>
      </c>
      <c r="K1355" s="189">
        <f>ROUND(E1355*J1355,2)</f>
        <v>0</v>
      </c>
      <c r="L1355" s="190" t="s">
        <v>487</v>
      </c>
      <c r="M1355" s="207" t="s">
        <v>193</v>
      </c>
      <c r="N1355" s="165"/>
      <c r="O1355" s="165"/>
      <c r="P1355" s="165"/>
      <c r="Q1355" s="165"/>
      <c r="R1355" s="165"/>
      <c r="S1355" s="165"/>
      <c r="T1355" s="165"/>
      <c r="U1355" s="165"/>
      <c r="V1355" s="165"/>
      <c r="W1355" s="165"/>
      <c r="X1355" s="165"/>
      <c r="Y1355" s="165"/>
      <c r="Z1355" s="165"/>
      <c r="AA1355" s="165"/>
      <c r="AB1355" s="165"/>
      <c r="AC1355" s="165"/>
      <c r="AD1355" s="165"/>
      <c r="AE1355" s="165"/>
      <c r="AF1355" s="165"/>
      <c r="AG1355" s="165"/>
      <c r="AH1355" s="165"/>
      <c r="AI1355" s="165"/>
      <c r="AJ1355" s="165"/>
      <c r="AK1355" s="165"/>
      <c r="AL1355" s="165"/>
      <c r="AM1355" s="165"/>
      <c r="AN1355" s="165"/>
      <c r="AO1355" s="165"/>
      <c r="AP1355" s="165"/>
      <c r="AQ1355" s="165"/>
      <c r="AR1355" s="165"/>
      <c r="AS1355" s="165"/>
      <c r="AT1355" s="165"/>
      <c r="AU1355" s="165"/>
      <c r="AV1355" s="165"/>
      <c r="AW1355" s="165"/>
      <c r="AX1355" s="165"/>
      <c r="AY1355" s="165"/>
      <c r="AZ1355" s="165"/>
      <c r="BA1355" s="165"/>
      <c r="BB1355" s="165"/>
      <c r="BC1355" s="165"/>
      <c r="BD1355" s="165"/>
      <c r="BE1355" s="165"/>
      <c r="BF1355" s="165"/>
      <c r="BG1355" s="165"/>
      <c r="BH1355" s="165"/>
    </row>
    <row r="1356" spans="1:60" outlineLevel="1" x14ac:dyDescent="0.2">
      <c r="A1356" s="204"/>
      <c r="B1356" s="177"/>
      <c r="C1356" s="201" t="s">
        <v>703</v>
      </c>
      <c r="D1356" s="181"/>
      <c r="E1356" s="185">
        <v>196.26</v>
      </c>
      <c r="F1356" s="189"/>
      <c r="G1356" s="189"/>
      <c r="H1356" s="189"/>
      <c r="I1356" s="189"/>
      <c r="J1356" s="189"/>
      <c r="K1356" s="189"/>
      <c r="L1356" s="190"/>
      <c r="M1356" s="207"/>
      <c r="N1356" s="165"/>
      <c r="O1356" s="165"/>
      <c r="P1356" s="165"/>
      <c r="Q1356" s="165"/>
      <c r="R1356" s="165"/>
      <c r="S1356" s="165"/>
      <c r="T1356" s="165"/>
      <c r="U1356" s="165"/>
      <c r="V1356" s="165"/>
      <c r="W1356" s="165"/>
      <c r="X1356" s="165"/>
      <c r="Y1356" s="165"/>
      <c r="Z1356" s="165"/>
      <c r="AA1356" s="165"/>
      <c r="AB1356" s="165"/>
      <c r="AC1356" s="165"/>
      <c r="AD1356" s="165"/>
      <c r="AE1356" s="165" t="s">
        <v>194</v>
      </c>
      <c r="AF1356" s="165"/>
      <c r="AG1356" s="165"/>
      <c r="AH1356" s="165"/>
      <c r="AI1356" s="165"/>
      <c r="AJ1356" s="165"/>
      <c r="AK1356" s="165"/>
      <c r="AL1356" s="165"/>
      <c r="AM1356" s="165">
        <v>21</v>
      </c>
      <c r="AN1356" s="165"/>
      <c r="AO1356" s="165"/>
      <c r="AP1356" s="165"/>
      <c r="AQ1356" s="165"/>
      <c r="AR1356" s="165"/>
      <c r="AS1356" s="165"/>
      <c r="AT1356" s="165"/>
      <c r="AU1356" s="165"/>
      <c r="AV1356" s="165"/>
      <c r="AW1356" s="165"/>
      <c r="AX1356" s="165"/>
      <c r="AY1356" s="165"/>
      <c r="AZ1356" s="165"/>
      <c r="BA1356" s="165"/>
      <c r="BB1356" s="165"/>
      <c r="BC1356" s="165"/>
      <c r="BD1356" s="165"/>
      <c r="BE1356" s="165"/>
      <c r="BF1356" s="165"/>
      <c r="BG1356" s="165"/>
      <c r="BH1356" s="165"/>
    </row>
    <row r="1357" spans="1:60" outlineLevel="1" x14ac:dyDescent="0.2">
      <c r="A1357" s="204"/>
      <c r="B1357" s="177"/>
      <c r="C1357" s="300"/>
      <c r="D1357" s="301"/>
      <c r="E1357" s="302"/>
      <c r="F1357" s="303"/>
      <c r="G1357" s="304"/>
      <c r="H1357" s="189"/>
      <c r="I1357" s="189"/>
      <c r="J1357" s="189"/>
      <c r="K1357" s="189"/>
      <c r="L1357" s="190"/>
      <c r="M1357" s="207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5"/>
      <c r="Y1357" s="165"/>
      <c r="Z1357" s="165"/>
      <c r="AA1357" s="165"/>
      <c r="AB1357" s="165"/>
      <c r="AC1357" s="165"/>
      <c r="AD1357" s="165"/>
      <c r="AE1357" s="165"/>
      <c r="AF1357" s="165"/>
      <c r="AG1357" s="165"/>
      <c r="AH1357" s="165"/>
      <c r="AI1357" s="165"/>
      <c r="AJ1357" s="165"/>
      <c r="AK1357" s="165"/>
      <c r="AL1357" s="165"/>
      <c r="AM1357" s="165"/>
      <c r="AN1357" s="165"/>
      <c r="AO1357" s="165"/>
      <c r="AP1357" s="165"/>
      <c r="AQ1357" s="165"/>
      <c r="AR1357" s="165"/>
      <c r="AS1357" s="165"/>
      <c r="AT1357" s="165"/>
      <c r="AU1357" s="165"/>
      <c r="AV1357" s="165"/>
      <c r="AW1357" s="165"/>
      <c r="AX1357" s="165"/>
      <c r="AY1357" s="165"/>
      <c r="AZ1357" s="165"/>
      <c r="BA1357" s="165"/>
      <c r="BB1357" s="165"/>
      <c r="BC1357" s="165"/>
      <c r="BD1357" s="165"/>
      <c r="BE1357" s="165"/>
      <c r="BF1357" s="165"/>
      <c r="BG1357" s="165"/>
      <c r="BH1357" s="165"/>
    </row>
    <row r="1358" spans="1:60" outlineLevel="1" x14ac:dyDescent="0.2">
      <c r="A1358" s="205">
        <v>364</v>
      </c>
      <c r="B1358" s="176" t="s">
        <v>701</v>
      </c>
      <c r="C1358" s="242" t="s">
        <v>1848</v>
      </c>
      <c r="D1358" s="180" t="s">
        <v>214</v>
      </c>
      <c r="E1358" s="184">
        <v>196.262</v>
      </c>
      <c r="F1358" s="191"/>
      <c r="G1358" s="189">
        <f>ROUND(E1358*F1358,2)</f>
        <v>0</v>
      </c>
      <c r="H1358" s="189">
        <v>4.0000000000000001E-3</v>
      </c>
      <c r="I1358" s="189">
        <f>ROUND(E1358*H1358,2)</f>
        <v>0.79</v>
      </c>
      <c r="J1358" s="189">
        <v>0</v>
      </c>
      <c r="K1358" s="189">
        <f>ROUND(E1358*J1358,2)</f>
        <v>0</v>
      </c>
      <c r="L1358" s="190" t="s">
        <v>487</v>
      </c>
      <c r="M1358" s="207" t="s">
        <v>193</v>
      </c>
      <c r="N1358" s="165"/>
      <c r="O1358" s="165"/>
      <c r="P1358" s="165"/>
      <c r="Q1358" s="165"/>
      <c r="R1358" s="165"/>
      <c r="S1358" s="165"/>
      <c r="T1358" s="165"/>
      <c r="U1358" s="165"/>
      <c r="V1358" s="165"/>
      <c r="W1358" s="165"/>
      <c r="X1358" s="165"/>
      <c r="Y1358" s="165"/>
      <c r="Z1358" s="165"/>
      <c r="AA1358" s="165"/>
      <c r="AB1358" s="165"/>
      <c r="AC1358" s="165"/>
      <c r="AD1358" s="165"/>
      <c r="AE1358" s="165"/>
      <c r="AF1358" s="165"/>
      <c r="AG1358" s="165"/>
      <c r="AH1358" s="165"/>
      <c r="AI1358" s="165"/>
      <c r="AJ1358" s="165"/>
      <c r="AK1358" s="165"/>
      <c r="AL1358" s="165"/>
      <c r="AM1358" s="165"/>
      <c r="AN1358" s="165"/>
      <c r="AO1358" s="165"/>
      <c r="AP1358" s="165"/>
      <c r="AQ1358" s="165"/>
      <c r="AR1358" s="165"/>
      <c r="AS1358" s="165"/>
      <c r="AT1358" s="165"/>
      <c r="AU1358" s="165"/>
      <c r="AV1358" s="165"/>
      <c r="AW1358" s="165"/>
      <c r="AX1358" s="165"/>
      <c r="AY1358" s="165"/>
      <c r="AZ1358" s="165"/>
      <c r="BA1358" s="165"/>
      <c r="BB1358" s="165"/>
      <c r="BC1358" s="165"/>
      <c r="BD1358" s="165"/>
      <c r="BE1358" s="165"/>
      <c r="BF1358" s="165"/>
      <c r="BG1358" s="165"/>
      <c r="BH1358" s="165"/>
    </row>
    <row r="1359" spans="1:60" outlineLevel="1" x14ac:dyDescent="0.2">
      <c r="A1359" s="204"/>
      <c r="B1359" s="177"/>
      <c r="C1359" s="201" t="s">
        <v>703</v>
      </c>
      <c r="D1359" s="181"/>
      <c r="E1359" s="185">
        <v>196.26</v>
      </c>
      <c r="F1359" s="189"/>
      <c r="G1359" s="189"/>
      <c r="H1359" s="189"/>
      <c r="I1359" s="189"/>
      <c r="J1359" s="189"/>
      <c r="K1359" s="189"/>
      <c r="L1359" s="190"/>
      <c r="M1359" s="207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5"/>
      <c r="Y1359" s="165"/>
      <c r="Z1359" s="165"/>
      <c r="AA1359" s="165"/>
      <c r="AB1359" s="165"/>
      <c r="AC1359" s="165"/>
      <c r="AD1359" s="165"/>
      <c r="AE1359" s="165" t="s">
        <v>194</v>
      </c>
      <c r="AF1359" s="165"/>
      <c r="AG1359" s="165"/>
      <c r="AH1359" s="165"/>
      <c r="AI1359" s="165"/>
      <c r="AJ1359" s="165"/>
      <c r="AK1359" s="165"/>
      <c r="AL1359" s="165"/>
      <c r="AM1359" s="165">
        <v>21</v>
      </c>
      <c r="AN1359" s="165"/>
      <c r="AO1359" s="165"/>
      <c r="AP1359" s="165"/>
      <c r="AQ1359" s="165"/>
      <c r="AR1359" s="165"/>
      <c r="AS1359" s="165"/>
      <c r="AT1359" s="165"/>
      <c r="AU1359" s="165"/>
      <c r="AV1359" s="165"/>
      <c r="AW1359" s="165"/>
      <c r="AX1359" s="165"/>
      <c r="AY1359" s="165"/>
      <c r="AZ1359" s="165"/>
      <c r="BA1359" s="165"/>
      <c r="BB1359" s="165"/>
      <c r="BC1359" s="165"/>
      <c r="BD1359" s="165"/>
      <c r="BE1359" s="165"/>
      <c r="BF1359" s="165"/>
      <c r="BG1359" s="165"/>
      <c r="BH1359" s="165"/>
    </row>
    <row r="1360" spans="1:60" outlineLevel="1" x14ac:dyDescent="0.2">
      <c r="A1360" s="204"/>
      <c r="B1360" s="177"/>
      <c r="C1360" s="300"/>
      <c r="D1360" s="301"/>
      <c r="E1360" s="302"/>
      <c r="F1360" s="303"/>
      <c r="G1360" s="304"/>
      <c r="H1360" s="189"/>
      <c r="I1360" s="189"/>
      <c r="J1360" s="189"/>
      <c r="K1360" s="189"/>
      <c r="L1360" s="190"/>
      <c r="M1360" s="207"/>
      <c r="N1360" s="165"/>
      <c r="O1360" s="165"/>
      <c r="P1360" s="165"/>
      <c r="Q1360" s="165"/>
      <c r="R1360" s="165"/>
      <c r="S1360" s="165"/>
      <c r="T1360" s="165"/>
      <c r="U1360" s="165"/>
      <c r="V1360" s="165"/>
      <c r="W1360" s="165"/>
      <c r="X1360" s="165"/>
      <c r="Y1360" s="165"/>
      <c r="Z1360" s="165"/>
      <c r="AA1360" s="165"/>
      <c r="AB1360" s="165"/>
      <c r="AC1360" s="165"/>
      <c r="AD1360" s="165"/>
      <c r="AE1360" s="165"/>
      <c r="AF1360" s="165"/>
      <c r="AG1360" s="165"/>
      <c r="AH1360" s="165"/>
      <c r="AI1360" s="165"/>
      <c r="AJ1360" s="165"/>
      <c r="AK1360" s="165"/>
      <c r="AL1360" s="165"/>
      <c r="AM1360" s="165"/>
      <c r="AN1360" s="165"/>
      <c r="AO1360" s="165"/>
      <c r="AP1360" s="165"/>
      <c r="AQ1360" s="165"/>
      <c r="AR1360" s="165"/>
      <c r="AS1360" s="165"/>
      <c r="AT1360" s="165"/>
      <c r="AU1360" s="165"/>
      <c r="AV1360" s="165"/>
      <c r="AW1360" s="165"/>
      <c r="AX1360" s="165"/>
      <c r="AY1360" s="165"/>
      <c r="AZ1360" s="165"/>
      <c r="BA1360" s="165"/>
      <c r="BB1360" s="165"/>
      <c r="BC1360" s="165"/>
      <c r="BD1360" s="165"/>
      <c r="BE1360" s="165"/>
      <c r="BF1360" s="165"/>
      <c r="BG1360" s="165"/>
      <c r="BH1360" s="165"/>
    </row>
    <row r="1361" spans="1:60" outlineLevel="1" x14ac:dyDescent="0.2">
      <c r="A1361" s="205">
        <v>365</v>
      </c>
      <c r="B1361" s="176" t="s">
        <v>701</v>
      </c>
      <c r="C1361" s="242" t="s">
        <v>1849</v>
      </c>
      <c r="D1361" s="180" t="s">
        <v>214</v>
      </c>
      <c r="E1361" s="184">
        <v>196.262</v>
      </c>
      <c r="F1361" s="191"/>
      <c r="G1361" s="189">
        <f>ROUND(E1361*F1361,2)</f>
        <v>0</v>
      </c>
      <c r="H1361" s="189">
        <v>4.0000000000000001E-3</v>
      </c>
      <c r="I1361" s="189">
        <f>ROUND(E1361*H1361,2)</f>
        <v>0.79</v>
      </c>
      <c r="J1361" s="189">
        <v>0</v>
      </c>
      <c r="K1361" s="189">
        <f>ROUND(E1361*J1361,2)</f>
        <v>0</v>
      </c>
      <c r="L1361" s="190" t="s">
        <v>487</v>
      </c>
      <c r="M1361" s="207" t="s">
        <v>193</v>
      </c>
      <c r="N1361" s="165"/>
      <c r="O1361" s="165"/>
      <c r="P1361" s="165"/>
      <c r="Q1361" s="165"/>
      <c r="R1361" s="165"/>
      <c r="S1361" s="165"/>
      <c r="T1361" s="165"/>
      <c r="U1361" s="165"/>
      <c r="V1361" s="165"/>
      <c r="W1361" s="165"/>
      <c r="X1361" s="165"/>
      <c r="Y1361" s="165"/>
      <c r="Z1361" s="165"/>
      <c r="AA1361" s="165"/>
      <c r="AB1361" s="165"/>
      <c r="AC1361" s="165"/>
      <c r="AD1361" s="165"/>
      <c r="AE1361" s="165"/>
      <c r="AF1361" s="165"/>
      <c r="AG1361" s="165"/>
      <c r="AH1361" s="165"/>
      <c r="AI1361" s="165"/>
      <c r="AJ1361" s="165"/>
      <c r="AK1361" s="165"/>
      <c r="AL1361" s="165"/>
      <c r="AM1361" s="165"/>
      <c r="AN1361" s="165"/>
      <c r="AO1361" s="165"/>
      <c r="AP1361" s="165"/>
      <c r="AQ1361" s="165"/>
      <c r="AR1361" s="165"/>
      <c r="AS1361" s="165"/>
      <c r="AT1361" s="165"/>
      <c r="AU1361" s="165"/>
      <c r="AV1361" s="165"/>
      <c r="AW1361" s="165"/>
      <c r="AX1361" s="165"/>
      <c r="AY1361" s="165"/>
      <c r="AZ1361" s="165"/>
      <c r="BA1361" s="165"/>
      <c r="BB1361" s="165"/>
      <c r="BC1361" s="165"/>
      <c r="BD1361" s="165"/>
      <c r="BE1361" s="165"/>
      <c r="BF1361" s="165"/>
      <c r="BG1361" s="165"/>
      <c r="BH1361" s="165"/>
    </row>
    <row r="1362" spans="1:60" outlineLevel="1" x14ac:dyDescent="0.2">
      <c r="A1362" s="204"/>
      <c r="B1362" s="177"/>
      <c r="C1362" s="201" t="s">
        <v>703</v>
      </c>
      <c r="D1362" s="181"/>
      <c r="E1362" s="185">
        <v>196.26</v>
      </c>
      <c r="F1362" s="189"/>
      <c r="G1362" s="189"/>
      <c r="H1362" s="189"/>
      <c r="I1362" s="189"/>
      <c r="J1362" s="189"/>
      <c r="K1362" s="189"/>
      <c r="L1362" s="190"/>
      <c r="M1362" s="207"/>
      <c r="N1362" s="165"/>
      <c r="O1362" s="165"/>
      <c r="P1362" s="165"/>
      <c r="Q1362" s="165"/>
      <c r="R1362" s="165"/>
      <c r="S1362" s="165"/>
      <c r="T1362" s="165"/>
      <c r="U1362" s="165"/>
      <c r="V1362" s="165"/>
      <c r="W1362" s="165"/>
      <c r="X1362" s="165"/>
      <c r="Y1362" s="165"/>
      <c r="Z1362" s="165"/>
      <c r="AA1362" s="165"/>
      <c r="AB1362" s="165"/>
      <c r="AC1362" s="165"/>
      <c r="AD1362" s="165"/>
      <c r="AE1362" s="165" t="s">
        <v>194</v>
      </c>
      <c r="AF1362" s="165"/>
      <c r="AG1362" s="165"/>
      <c r="AH1362" s="165"/>
      <c r="AI1362" s="165"/>
      <c r="AJ1362" s="165"/>
      <c r="AK1362" s="165"/>
      <c r="AL1362" s="165"/>
      <c r="AM1362" s="165">
        <v>21</v>
      </c>
      <c r="AN1362" s="165"/>
      <c r="AO1362" s="165"/>
      <c r="AP1362" s="165"/>
      <c r="AQ1362" s="165"/>
      <c r="AR1362" s="165"/>
      <c r="AS1362" s="165"/>
      <c r="AT1362" s="165"/>
      <c r="AU1362" s="165"/>
      <c r="AV1362" s="165"/>
      <c r="AW1362" s="165"/>
      <c r="AX1362" s="165"/>
      <c r="AY1362" s="165"/>
      <c r="AZ1362" s="165"/>
      <c r="BA1362" s="165"/>
      <c r="BB1362" s="165"/>
      <c r="BC1362" s="165"/>
      <c r="BD1362" s="165"/>
      <c r="BE1362" s="165"/>
      <c r="BF1362" s="165"/>
      <c r="BG1362" s="165"/>
      <c r="BH1362" s="165"/>
    </row>
    <row r="1363" spans="1:60" outlineLevel="1" x14ac:dyDescent="0.2">
      <c r="A1363" s="204"/>
      <c r="B1363" s="177"/>
      <c r="C1363" s="300"/>
      <c r="D1363" s="301"/>
      <c r="E1363" s="302"/>
      <c r="F1363" s="303"/>
      <c r="G1363" s="304"/>
      <c r="H1363" s="189"/>
      <c r="I1363" s="189"/>
      <c r="J1363" s="189"/>
      <c r="K1363" s="189"/>
      <c r="L1363" s="190"/>
      <c r="M1363" s="207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5"/>
      <c r="Y1363" s="165"/>
      <c r="Z1363" s="165"/>
      <c r="AA1363" s="165"/>
      <c r="AB1363" s="165"/>
      <c r="AC1363" s="165"/>
      <c r="AD1363" s="165"/>
      <c r="AE1363" s="165"/>
      <c r="AF1363" s="165"/>
      <c r="AG1363" s="165"/>
      <c r="AH1363" s="165"/>
      <c r="AI1363" s="165"/>
      <c r="AJ1363" s="165"/>
      <c r="AK1363" s="165"/>
      <c r="AL1363" s="165"/>
      <c r="AM1363" s="165"/>
      <c r="AN1363" s="165"/>
      <c r="AO1363" s="165"/>
      <c r="AP1363" s="165"/>
      <c r="AQ1363" s="165"/>
      <c r="AR1363" s="165"/>
      <c r="AS1363" s="165"/>
      <c r="AT1363" s="165"/>
      <c r="AU1363" s="165"/>
      <c r="AV1363" s="165"/>
      <c r="AW1363" s="165"/>
      <c r="AX1363" s="165"/>
      <c r="AY1363" s="165"/>
      <c r="AZ1363" s="165"/>
      <c r="BA1363" s="165"/>
      <c r="BB1363" s="165"/>
      <c r="BC1363" s="165"/>
      <c r="BD1363" s="165"/>
      <c r="BE1363" s="165"/>
      <c r="BF1363" s="165"/>
      <c r="BG1363" s="165"/>
      <c r="BH1363" s="165"/>
    </row>
    <row r="1364" spans="1:60" outlineLevel="1" x14ac:dyDescent="0.2">
      <c r="A1364" s="205">
        <v>366</v>
      </c>
      <c r="B1364" s="176" t="s">
        <v>701</v>
      </c>
      <c r="C1364" s="242" t="s">
        <v>1850</v>
      </c>
      <c r="D1364" s="180" t="s">
        <v>214</v>
      </c>
      <c r="E1364" s="184">
        <v>26.62</v>
      </c>
      <c r="F1364" s="191"/>
      <c r="G1364" s="189">
        <f>ROUND(E1364*F1364,2)</f>
        <v>0</v>
      </c>
      <c r="H1364" s="189">
        <v>4.0000000000000001E-3</v>
      </c>
      <c r="I1364" s="189">
        <f>ROUND(E1364*H1364,2)</f>
        <v>0.11</v>
      </c>
      <c r="J1364" s="189">
        <v>0</v>
      </c>
      <c r="K1364" s="189">
        <f>ROUND(E1364*J1364,2)</f>
        <v>0</v>
      </c>
      <c r="L1364" s="190" t="s">
        <v>487</v>
      </c>
      <c r="M1364" s="207" t="s">
        <v>193</v>
      </c>
      <c r="N1364" s="165"/>
      <c r="O1364" s="165"/>
      <c r="P1364" s="165"/>
      <c r="Q1364" s="165"/>
      <c r="R1364" s="165"/>
      <c r="S1364" s="165"/>
      <c r="T1364" s="165"/>
      <c r="U1364" s="165"/>
      <c r="V1364" s="165"/>
      <c r="W1364" s="165"/>
      <c r="X1364" s="165"/>
      <c r="Y1364" s="165"/>
      <c r="Z1364" s="165"/>
      <c r="AA1364" s="165"/>
      <c r="AB1364" s="165"/>
      <c r="AC1364" s="165"/>
      <c r="AD1364" s="165"/>
      <c r="AE1364" s="165"/>
      <c r="AF1364" s="165"/>
      <c r="AG1364" s="165"/>
      <c r="AH1364" s="165"/>
      <c r="AI1364" s="165"/>
      <c r="AJ1364" s="165"/>
      <c r="AK1364" s="165"/>
      <c r="AL1364" s="165"/>
      <c r="AM1364" s="165"/>
      <c r="AN1364" s="165"/>
      <c r="AO1364" s="165"/>
      <c r="AP1364" s="165"/>
      <c r="AQ1364" s="165"/>
      <c r="AR1364" s="165"/>
      <c r="AS1364" s="165"/>
      <c r="AT1364" s="165"/>
      <c r="AU1364" s="165"/>
      <c r="AV1364" s="165"/>
      <c r="AW1364" s="165"/>
      <c r="AX1364" s="165"/>
      <c r="AY1364" s="165"/>
      <c r="AZ1364" s="165"/>
      <c r="BA1364" s="165"/>
      <c r="BB1364" s="165"/>
      <c r="BC1364" s="165"/>
      <c r="BD1364" s="165"/>
      <c r="BE1364" s="165"/>
      <c r="BF1364" s="165"/>
      <c r="BG1364" s="165"/>
      <c r="BH1364" s="165"/>
    </row>
    <row r="1365" spans="1:60" outlineLevel="1" x14ac:dyDescent="0.2">
      <c r="A1365" s="204"/>
      <c r="B1365" s="177"/>
      <c r="C1365" s="201" t="s">
        <v>586</v>
      </c>
      <c r="D1365" s="181"/>
      <c r="E1365" s="185">
        <v>26.62</v>
      </c>
      <c r="F1365" s="189"/>
      <c r="G1365" s="189"/>
      <c r="H1365" s="189"/>
      <c r="I1365" s="189"/>
      <c r="J1365" s="189"/>
      <c r="K1365" s="189"/>
      <c r="L1365" s="190"/>
      <c r="M1365" s="207"/>
      <c r="N1365" s="165"/>
      <c r="O1365" s="165"/>
      <c r="P1365" s="165"/>
      <c r="Q1365" s="165"/>
      <c r="R1365" s="165"/>
      <c r="S1365" s="165"/>
      <c r="T1365" s="165"/>
      <c r="U1365" s="165"/>
      <c r="V1365" s="165"/>
      <c r="W1365" s="165"/>
      <c r="X1365" s="165"/>
      <c r="Y1365" s="165"/>
      <c r="Z1365" s="165"/>
      <c r="AA1365" s="165"/>
      <c r="AB1365" s="165"/>
      <c r="AC1365" s="165"/>
      <c r="AD1365" s="165"/>
      <c r="AE1365" s="165" t="s">
        <v>194</v>
      </c>
      <c r="AF1365" s="165"/>
      <c r="AG1365" s="165"/>
      <c r="AH1365" s="165"/>
      <c r="AI1365" s="165"/>
      <c r="AJ1365" s="165"/>
      <c r="AK1365" s="165"/>
      <c r="AL1365" s="165"/>
      <c r="AM1365" s="165">
        <v>21</v>
      </c>
      <c r="AN1365" s="165"/>
      <c r="AO1365" s="165"/>
      <c r="AP1365" s="165"/>
      <c r="AQ1365" s="165"/>
      <c r="AR1365" s="165"/>
      <c r="AS1365" s="165"/>
      <c r="AT1365" s="165"/>
      <c r="AU1365" s="165"/>
      <c r="AV1365" s="165"/>
      <c r="AW1365" s="165"/>
      <c r="AX1365" s="165"/>
      <c r="AY1365" s="165"/>
      <c r="AZ1365" s="165"/>
      <c r="BA1365" s="165"/>
      <c r="BB1365" s="165"/>
      <c r="BC1365" s="165"/>
      <c r="BD1365" s="165"/>
      <c r="BE1365" s="165"/>
      <c r="BF1365" s="165"/>
      <c r="BG1365" s="165"/>
      <c r="BH1365" s="165"/>
    </row>
    <row r="1366" spans="1:60" outlineLevel="1" x14ac:dyDescent="0.2">
      <c r="A1366" s="204"/>
      <c r="B1366" s="177"/>
      <c r="C1366" s="300"/>
      <c r="D1366" s="301"/>
      <c r="E1366" s="302"/>
      <c r="F1366" s="303"/>
      <c r="G1366" s="304"/>
      <c r="H1366" s="189"/>
      <c r="I1366" s="189"/>
      <c r="J1366" s="189"/>
      <c r="K1366" s="189"/>
      <c r="L1366" s="190"/>
      <c r="M1366" s="207"/>
      <c r="N1366" s="165"/>
      <c r="O1366" s="165"/>
      <c r="P1366" s="165"/>
      <c r="Q1366" s="165"/>
      <c r="R1366" s="165"/>
      <c r="S1366" s="165"/>
      <c r="T1366" s="165"/>
      <c r="U1366" s="165"/>
      <c r="V1366" s="165"/>
      <c r="W1366" s="165"/>
      <c r="X1366" s="165"/>
      <c r="Y1366" s="165"/>
      <c r="Z1366" s="165"/>
      <c r="AA1366" s="165"/>
      <c r="AB1366" s="165"/>
      <c r="AC1366" s="165"/>
      <c r="AD1366" s="165"/>
      <c r="AE1366" s="165"/>
      <c r="AF1366" s="165"/>
      <c r="AG1366" s="165"/>
      <c r="AH1366" s="165"/>
      <c r="AI1366" s="165"/>
      <c r="AJ1366" s="165"/>
      <c r="AK1366" s="165"/>
      <c r="AL1366" s="165"/>
      <c r="AM1366" s="165"/>
      <c r="AN1366" s="165"/>
      <c r="AO1366" s="165"/>
      <c r="AP1366" s="165"/>
      <c r="AQ1366" s="165"/>
      <c r="AR1366" s="165"/>
      <c r="AS1366" s="165"/>
      <c r="AT1366" s="165"/>
      <c r="AU1366" s="165"/>
      <c r="AV1366" s="165"/>
      <c r="AW1366" s="165"/>
      <c r="AX1366" s="165"/>
      <c r="AY1366" s="165"/>
      <c r="AZ1366" s="165"/>
      <c r="BA1366" s="165"/>
      <c r="BB1366" s="165"/>
      <c r="BC1366" s="165"/>
      <c r="BD1366" s="165"/>
      <c r="BE1366" s="165"/>
      <c r="BF1366" s="165"/>
      <c r="BG1366" s="165"/>
      <c r="BH1366" s="165"/>
    </row>
    <row r="1367" spans="1:60" outlineLevel="1" x14ac:dyDescent="0.2">
      <c r="A1367" s="205">
        <v>367</v>
      </c>
      <c r="B1367" s="176" t="s">
        <v>701</v>
      </c>
      <c r="C1367" s="242" t="s">
        <v>1851</v>
      </c>
      <c r="D1367" s="180" t="s">
        <v>214</v>
      </c>
      <c r="E1367" s="184">
        <v>26.62</v>
      </c>
      <c r="F1367" s="191"/>
      <c r="G1367" s="189">
        <f>ROUND(E1367*F1367,2)</f>
        <v>0</v>
      </c>
      <c r="H1367" s="189">
        <v>4.0000000000000001E-3</v>
      </c>
      <c r="I1367" s="189">
        <f>ROUND(E1367*H1367,2)</f>
        <v>0.11</v>
      </c>
      <c r="J1367" s="189">
        <v>0</v>
      </c>
      <c r="K1367" s="189">
        <f>ROUND(E1367*J1367,2)</f>
        <v>0</v>
      </c>
      <c r="L1367" s="190" t="s">
        <v>487</v>
      </c>
      <c r="M1367" s="207" t="s">
        <v>193</v>
      </c>
      <c r="N1367" s="165"/>
      <c r="O1367" s="165"/>
      <c r="P1367" s="165"/>
      <c r="Q1367" s="165"/>
      <c r="R1367" s="165"/>
      <c r="S1367" s="165"/>
      <c r="T1367" s="165"/>
      <c r="U1367" s="165"/>
      <c r="V1367" s="165"/>
      <c r="W1367" s="165"/>
      <c r="X1367" s="165"/>
      <c r="Y1367" s="165"/>
      <c r="Z1367" s="165"/>
      <c r="AA1367" s="165"/>
      <c r="AB1367" s="165"/>
      <c r="AC1367" s="165"/>
      <c r="AD1367" s="165"/>
      <c r="AE1367" s="165" t="s">
        <v>194</v>
      </c>
      <c r="AF1367" s="165"/>
      <c r="AG1367" s="165"/>
      <c r="AH1367" s="165"/>
      <c r="AI1367" s="165"/>
      <c r="AJ1367" s="165"/>
      <c r="AK1367" s="165"/>
      <c r="AL1367" s="165"/>
      <c r="AM1367" s="165">
        <v>21</v>
      </c>
      <c r="AN1367" s="165"/>
      <c r="AO1367" s="165"/>
      <c r="AP1367" s="165"/>
      <c r="AQ1367" s="165"/>
      <c r="AR1367" s="165"/>
      <c r="AS1367" s="165"/>
      <c r="AT1367" s="165"/>
      <c r="AU1367" s="165"/>
      <c r="AV1367" s="165"/>
      <c r="AW1367" s="165"/>
      <c r="AX1367" s="165"/>
      <c r="AY1367" s="165"/>
      <c r="AZ1367" s="165"/>
      <c r="BA1367" s="165"/>
      <c r="BB1367" s="165"/>
      <c r="BC1367" s="165"/>
      <c r="BD1367" s="165"/>
      <c r="BE1367" s="165"/>
      <c r="BF1367" s="165"/>
      <c r="BG1367" s="165"/>
      <c r="BH1367" s="165"/>
    </row>
    <row r="1368" spans="1:60" outlineLevel="1" x14ac:dyDescent="0.2">
      <c r="A1368" s="204"/>
      <c r="B1368" s="177"/>
      <c r="C1368" s="201" t="s">
        <v>586</v>
      </c>
      <c r="D1368" s="181"/>
      <c r="E1368" s="185">
        <v>26.62</v>
      </c>
      <c r="F1368" s="189"/>
      <c r="G1368" s="189"/>
      <c r="H1368" s="189"/>
      <c r="I1368" s="189"/>
      <c r="J1368" s="189"/>
      <c r="K1368" s="189"/>
      <c r="L1368" s="190"/>
      <c r="M1368" s="207"/>
      <c r="N1368" s="165"/>
      <c r="O1368" s="165"/>
      <c r="P1368" s="165"/>
      <c r="Q1368" s="165"/>
      <c r="R1368" s="165"/>
      <c r="S1368" s="165"/>
      <c r="T1368" s="165"/>
      <c r="U1368" s="165"/>
      <c r="V1368" s="165"/>
      <c r="W1368" s="165"/>
      <c r="X1368" s="165"/>
      <c r="Y1368" s="165"/>
      <c r="Z1368" s="165"/>
      <c r="AA1368" s="165"/>
      <c r="AB1368" s="165"/>
      <c r="AC1368" s="165"/>
      <c r="AD1368" s="165"/>
      <c r="AE1368" s="165"/>
      <c r="AF1368" s="165"/>
      <c r="AG1368" s="165"/>
      <c r="AH1368" s="165"/>
      <c r="AI1368" s="165"/>
      <c r="AJ1368" s="165"/>
      <c r="AK1368" s="165"/>
      <c r="AL1368" s="165"/>
      <c r="AM1368" s="165"/>
      <c r="AN1368" s="165"/>
      <c r="AO1368" s="165"/>
      <c r="AP1368" s="165"/>
      <c r="AQ1368" s="165"/>
      <c r="AR1368" s="165"/>
      <c r="AS1368" s="165"/>
      <c r="AT1368" s="165"/>
      <c r="AU1368" s="165"/>
      <c r="AV1368" s="165"/>
      <c r="AW1368" s="165"/>
      <c r="AX1368" s="165"/>
      <c r="AY1368" s="165"/>
      <c r="AZ1368" s="165"/>
      <c r="BA1368" s="165"/>
      <c r="BB1368" s="165"/>
      <c r="BC1368" s="165"/>
      <c r="BD1368" s="165"/>
      <c r="BE1368" s="165"/>
      <c r="BF1368" s="165"/>
      <c r="BG1368" s="165"/>
      <c r="BH1368" s="165"/>
    </row>
    <row r="1369" spans="1:60" outlineLevel="1" x14ac:dyDescent="0.2">
      <c r="A1369" s="204"/>
      <c r="B1369" s="177"/>
      <c r="C1369" s="300"/>
      <c r="D1369" s="301"/>
      <c r="E1369" s="302"/>
      <c r="F1369" s="303"/>
      <c r="G1369" s="304"/>
      <c r="H1369" s="189"/>
      <c r="I1369" s="189"/>
      <c r="J1369" s="189"/>
      <c r="K1369" s="189"/>
      <c r="L1369" s="190"/>
      <c r="M1369" s="207"/>
      <c r="N1369" s="165"/>
      <c r="O1369" s="165"/>
      <c r="P1369" s="165"/>
      <c r="Q1369" s="165"/>
      <c r="R1369" s="165"/>
      <c r="S1369" s="165"/>
      <c r="T1369" s="165"/>
      <c r="U1369" s="165"/>
      <c r="V1369" s="165"/>
      <c r="W1369" s="165"/>
      <c r="X1369" s="165"/>
      <c r="Y1369" s="165"/>
      <c r="Z1369" s="165"/>
      <c r="AA1369" s="165"/>
      <c r="AB1369" s="165"/>
      <c r="AC1369" s="165"/>
      <c r="AD1369" s="165"/>
      <c r="AE1369" s="165" t="s">
        <v>194</v>
      </c>
      <c r="AF1369" s="165"/>
      <c r="AG1369" s="165"/>
      <c r="AH1369" s="165"/>
      <c r="AI1369" s="165"/>
      <c r="AJ1369" s="165"/>
      <c r="AK1369" s="165"/>
      <c r="AL1369" s="165"/>
      <c r="AM1369" s="165">
        <v>21</v>
      </c>
      <c r="AN1369" s="165"/>
      <c r="AO1369" s="165"/>
      <c r="AP1369" s="165"/>
      <c r="AQ1369" s="165"/>
      <c r="AR1369" s="165"/>
      <c r="AS1369" s="165"/>
      <c r="AT1369" s="165"/>
      <c r="AU1369" s="165"/>
      <c r="AV1369" s="165"/>
      <c r="AW1369" s="165"/>
      <c r="AX1369" s="165"/>
      <c r="AY1369" s="165"/>
      <c r="AZ1369" s="165"/>
      <c r="BA1369" s="165"/>
      <c r="BB1369" s="165"/>
      <c r="BC1369" s="165"/>
      <c r="BD1369" s="165"/>
      <c r="BE1369" s="165"/>
      <c r="BF1369" s="165"/>
      <c r="BG1369" s="165"/>
      <c r="BH1369" s="165"/>
    </row>
    <row r="1370" spans="1:60" outlineLevel="1" x14ac:dyDescent="0.2">
      <c r="A1370" s="205">
        <v>368</v>
      </c>
      <c r="B1370" s="176" t="s">
        <v>704</v>
      </c>
      <c r="C1370" s="242" t="s">
        <v>1852</v>
      </c>
      <c r="D1370" s="180" t="s">
        <v>214</v>
      </c>
      <c r="E1370" s="184">
        <v>410.47</v>
      </c>
      <c r="F1370" s="191"/>
      <c r="G1370" s="189">
        <f>ROUND(E1370*F1370,2)</f>
        <v>0</v>
      </c>
      <c r="H1370" s="189">
        <v>3.63E-3</v>
      </c>
      <c r="I1370" s="189">
        <f>ROUND(E1370*H1370,2)</f>
        <v>1.49</v>
      </c>
      <c r="J1370" s="189">
        <v>0</v>
      </c>
      <c r="K1370" s="189">
        <f>ROUND(E1370*J1370,2)</f>
        <v>0</v>
      </c>
      <c r="L1370" s="190" t="s">
        <v>487</v>
      </c>
      <c r="M1370" s="207" t="s">
        <v>193</v>
      </c>
      <c r="N1370" s="165"/>
      <c r="O1370" s="165"/>
      <c r="P1370" s="165"/>
      <c r="Q1370" s="165"/>
      <c r="R1370" s="165"/>
      <c r="S1370" s="165"/>
      <c r="T1370" s="165"/>
      <c r="U1370" s="165"/>
      <c r="V1370" s="165"/>
      <c r="W1370" s="165"/>
      <c r="X1370" s="165"/>
      <c r="Y1370" s="165"/>
      <c r="Z1370" s="165"/>
      <c r="AA1370" s="165"/>
      <c r="AB1370" s="165"/>
      <c r="AC1370" s="165"/>
      <c r="AD1370" s="165"/>
      <c r="AE1370" s="165"/>
      <c r="AF1370" s="165"/>
      <c r="AG1370" s="165"/>
      <c r="AH1370" s="165"/>
      <c r="AI1370" s="165"/>
      <c r="AJ1370" s="165"/>
      <c r="AK1370" s="165"/>
      <c r="AL1370" s="165"/>
      <c r="AM1370" s="165"/>
      <c r="AN1370" s="165"/>
      <c r="AO1370" s="165"/>
      <c r="AP1370" s="165"/>
      <c r="AQ1370" s="165"/>
      <c r="AR1370" s="165"/>
      <c r="AS1370" s="165"/>
      <c r="AT1370" s="165"/>
      <c r="AU1370" s="165"/>
      <c r="AV1370" s="165"/>
      <c r="AW1370" s="165"/>
      <c r="AX1370" s="165"/>
      <c r="AY1370" s="165"/>
      <c r="AZ1370" s="165"/>
      <c r="BA1370" s="165"/>
      <c r="BB1370" s="165"/>
      <c r="BC1370" s="165"/>
      <c r="BD1370" s="165"/>
      <c r="BE1370" s="165"/>
      <c r="BF1370" s="165"/>
      <c r="BG1370" s="165"/>
      <c r="BH1370" s="165"/>
    </row>
    <row r="1371" spans="1:60" outlineLevel="1" x14ac:dyDescent="0.2">
      <c r="A1371" s="204"/>
      <c r="B1371" s="177"/>
      <c r="C1371" s="300"/>
      <c r="D1371" s="301"/>
      <c r="E1371" s="302"/>
      <c r="F1371" s="303"/>
      <c r="G1371" s="304"/>
      <c r="H1371" s="189"/>
      <c r="I1371" s="189"/>
      <c r="J1371" s="189"/>
      <c r="K1371" s="189"/>
      <c r="L1371" s="190"/>
      <c r="M1371" s="207"/>
      <c r="N1371" s="165"/>
      <c r="O1371" s="165"/>
      <c r="P1371" s="165"/>
      <c r="Q1371" s="165"/>
      <c r="R1371" s="165"/>
      <c r="S1371" s="165"/>
      <c r="T1371" s="165"/>
      <c r="U1371" s="165"/>
      <c r="V1371" s="165"/>
      <c r="W1371" s="165"/>
      <c r="X1371" s="165"/>
      <c r="Y1371" s="165"/>
      <c r="Z1371" s="165"/>
      <c r="AA1371" s="165"/>
      <c r="AB1371" s="165"/>
      <c r="AC1371" s="165">
        <v>0</v>
      </c>
      <c r="AD1371" s="165"/>
      <c r="AE1371" s="165"/>
      <c r="AF1371" s="165"/>
      <c r="AG1371" s="165"/>
      <c r="AH1371" s="165"/>
      <c r="AI1371" s="165"/>
      <c r="AJ1371" s="165"/>
      <c r="AK1371" s="165"/>
      <c r="AL1371" s="165"/>
      <c r="AM1371" s="165"/>
      <c r="AN1371" s="165"/>
      <c r="AO1371" s="165"/>
      <c r="AP1371" s="165"/>
      <c r="AQ1371" s="165"/>
      <c r="AR1371" s="165"/>
      <c r="AS1371" s="165"/>
      <c r="AT1371" s="165"/>
      <c r="AU1371" s="165"/>
      <c r="AV1371" s="165"/>
      <c r="AW1371" s="165"/>
      <c r="AX1371" s="165"/>
      <c r="AY1371" s="165"/>
      <c r="AZ1371" s="165"/>
      <c r="BA1371" s="165"/>
      <c r="BB1371" s="165"/>
      <c r="BC1371" s="165"/>
      <c r="BD1371" s="165"/>
      <c r="BE1371" s="165"/>
      <c r="BF1371" s="165"/>
      <c r="BG1371" s="165"/>
      <c r="BH1371" s="165"/>
    </row>
    <row r="1372" spans="1:60" outlineLevel="1" x14ac:dyDescent="0.2">
      <c r="A1372" s="205">
        <v>369</v>
      </c>
      <c r="B1372" s="176" t="s">
        <v>704</v>
      </c>
      <c r="C1372" s="242" t="s">
        <v>1853</v>
      </c>
      <c r="D1372" s="180" t="s">
        <v>214</v>
      </c>
      <c r="E1372" s="184">
        <v>410.47</v>
      </c>
      <c r="F1372" s="191"/>
      <c r="G1372" s="189">
        <f>ROUND(E1372*F1372,2)</f>
        <v>0</v>
      </c>
      <c r="H1372" s="189">
        <v>3.63E-3</v>
      </c>
      <c r="I1372" s="189">
        <f>ROUND(E1372*H1372,2)</f>
        <v>1.49</v>
      </c>
      <c r="J1372" s="189">
        <v>0</v>
      </c>
      <c r="K1372" s="189">
        <f>ROUND(E1372*J1372,2)</f>
        <v>0</v>
      </c>
      <c r="L1372" s="190" t="s">
        <v>487</v>
      </c>
      <c r="M1372" s="207" t="s">
        <v>193</v>
      </c>
      <c r="N1372" s="165"/>
      <c r="O1372" s="165"/>
      <c r="P1372" s="165"/>
      <c r="Q1372" s="165"/>
      <c r="R1372" s="165"/>
      <c r="S1372" s="165"/>
      <c r="T1372" s="165"/>
      <c r="U1372" s="165"/>
      <c r="V1372" s="165"/>
      <c r="W1372" s="165"/>
      <c r="X1372" s="165"/>
      <c r="Y1372" s="165"/>
      <c r="Z1372" s="165"/>
      <c r="AA1372" s="165"/>
      <c r="AB1372" s="165"/>
      <c r="AC1372" s="165"/>
      <c r="AD1372" s="165"/>
      <c r="AE1372" s="165" t="s">
        <v>198</v>
      </c>
      <c r="AF1372" s="165"/>
      <c r="AG1372" s="165"/>
      <c r="AH1372" s="165"/>
      <c r="AI1372" s="165"/>
      <c r="AJ1372" s="165"/>
      <c r="AK1372" s="165"/>
      <c r="AL1372" s="165"/>
      <c r="AM1372" s="165"/>
      <c r="AN1372" s="165"/>
      <c r="AO1372" s="165"/>
      <c r="AP1372" s="165"/>
      <c r="AQ1372" s="165"/>
      <c r="AR1372" s="165"/>
      <c r="AS1372" s="165"/>
      <c r="AT1372" s="165"/>
      <c r="AU1372" s="165"/>
      <c r="AV1372" s="165"/>
      <c r="AW1372" s="165"/>
      <c r="AX1372" s="165"/>
      <c r="AY1372" s="165"/>
      <c r="AZ1372" s="165"/>
      <c r="BA1372" s="165"/>
      <c r="BB1372" s="165"/>
      <c r="BC1372" s="165"/>
      <c r="BD1372" s="165"/>
      <c r="BE1372" s="165"/>
      <c r="BF1372" s="165"/>
      <c r="BG1372" s="165"/>
      <c r="BH1372" s="165"/>
    </row>
    <row r="1373" spans="1:60" outlineLevel="1" x14ac:dyDescent="0.2">
      <c r="A1373" s="204"/>
      <c r="B1373" s="177"/>
      <c r="C1373" s="300"/>
      <c r="D1373" s="301"/>
      <c r="E1373" s="302"/>
      <c r="F1373" s="303"/>
      <c r="G1373" s="304"/>
      <c r="H1373" s="189"/>
      <c r="I1373" s="189"/>
      <c r="J1373" s="189"/>
      <c r="K1373" s="189"/>
      <c r="L1373" s="190"/>
      <c r="M1373" s="207"/>
      <c r="N1373" s="165"/>
      <c r="O1373" s="165"/>
      <c r="P1373" s="165"/>
      <c r="Q1373" s="165"/>
      <c r="R1373" s="165"/>
      <c r="S1373" s="165"/>
      <c r="T1373" s="165"/>
      <c r="U1373" s="165"/>
      <c r="V1373" s="165"/>
      <c r="W1373" s="165"/>
      <c r="X1373" s="165"/>
      <c r="Y1373" s="165"/>
      <c r="Z1373" s="165"/>
      <c r="AA1373" s="165"/>
      <c r="AB1373" s="165"/>
      <c r="AC1373" s="165"/>
      <c r="AD1373" s="165"/>
      <c r="AE1373" s="165" t="s">
        <v>194</v>
      </c>
      <c r="AF1373" s="165"/>
      <c r="AG1373" s="165"/>
      <c r="AH1373" s="165"/>
      <c r="AI1373" s="165"/>
      <c r="AJ1373" s="165"/>
      <c r="AK1373" s="165"/>
      <c r="AL1373" s="165"/>
      <c r="AM1373" s="165">
        <v>21</v>
      </c>
      <c r="AN1373" s="165"/>
      <c r="AO1373" s="165"/>
      <c r="AP1373" s="165"/>
      <c r="AQ1373" s="165"/>
      <c r="AR1373" s="165"/>
      <c r="AS1373" s="165"/>
      <c r="AT1373" s="165"/>
      <c r="AU1373" s="165"/>
      <c r="AV1373" s="165"/>
      <c r="AW1373" s="165"/>
      <c r="AX1373" s="165"/>
      <c r="AY1373" s="165"/>
      <c r="AZ1373" s="165"/>
      <c r="BA1373" s="165"/>
      <c r="BB1373" s="165"/>
      <c r="BC1373" s="165"/>
      <c r="BD1373" s="165"/>
      <c r="BE1373" s="165"/>
      <c r="BF1373" s="165"/>
      <c r="BG1373" s="165"/>
      <c r="BH1373" s="165"/>
    </row>
    <row r="1374" spans="1:60" outlineLevel="1" x14ac:dyDescent="0.2">
      <c r="A1374" s="205">
        <v>370</v>
      </c>
      <c r="B1374" s="176" t="s">
        <v>704</v>
      </c>
      <c r="C1374" s="242" t="s">
        <v>1854</v>
      </c>
      <c r="D1374" s="180" t="s">
        <v>214</v>
      </c>
      <c r="E1374" s="184">
        <v>410.47</v>
      </c>
      <c r="F1374" s="191"/>
      <c r="G1374" s="189">
        <f>ROUND(E1374*F1374,2)</f>
        <v>0</v>
      </c>
      <c r="H1374" s="189">
        <v>3.63E-3</v>
      </c>
      <c r="I1374" s="189">
        <f>ROUND(E1374*H1374,2)</f>
        <v>1.49</v>
      </c>
      <c r="J1374" s="189">
        <v>0</v>
      </c>
      <c r="K1374" s="189">
        <f>ROUND(E1374*J1374,2)</f>
        <v>0</v>
      </c>
      <c r="L1374" s="190" t="s">
        <v>487</v>
      </c>
      <c r="M1374" s="207" t="s">
        <v>193</v>
      </c>
      <c r="N1374" s="165"/>
      <c r="O1374" s="165"/>
      <c r="P1374" s="165"/>
      <c r="Q1374" s="165"/>
      <c r="R1374" s="165"/>
      <c r="S1374" s="165"/>
      <c r="T1374" s="165"/>
      <c r="U1374" s="165"/>
      <c r="V1374" s="165"/>
      <c r="W1374" s="165"/>
      <c r="X1374" s="165"/>
      <c r="Y1374" s="165"/>
      <c r="Z1374" s="165"/>
      <c r="AA1374" s="165"/>
      <c r="AB1374" s="165"/>
      <c r="AC1374" s="165"/>
      <c r="AD1374" s="165"/>
      <c r="AE1374" s="165"/>
      <c r="AF1374" s="165"/>
      <c r="AG1374" s="165"/>
      <c r="AH1374" s="165"/>
      <c r="AI1374" s="165"/>
      <c r="AJ1374" s="165"/>
      <c r="AK1374" s="165"/>
      <c r="AL1374" s="165"/>
      <c r="AM1374" s="165"/>
      <c r="AN1374" s="165"/>
      <c r="AO1374" s="165"/>
      <c r="AP1374" s="165"/>
      <c r="AQ1374" s="165"/>
      <c r="AR1374" s="165"/>
      <c r="AS1374" s="165"/>
      <c r="AT1374" s="165"/>
      <c r="AU1374" s="165"/>
      <c r="AV1374" s="165"/>
      <c r="AW1374" s="165"/>
      <c r="AX1374" s="165"/>
      <c r="AY1374" s="165"/>
      <c r="AZ1374" s="165"/>
      <c r="BA1374" s="165"/>
      <c r="BB1374" s="165"/>
      <c r="BC1374" s="165"/>
      <c r="BD1374" s="165"/>
      <c r="BE1374" s="165"/>
      <c r="BF1374" s="165"/>
      <c r="BG1374" s="165"/>
      <c r="BH1374" s="165"/>
    </row>
    <row r="1375" spans="1:60" x14ac:dyDescent="0.2">
      <c r="A1375" s="204"/>
      <c r="B1375" s="177"/>
      <c r="C1375" s="300"/>
      <c r="D1375" s="301"/>
      <c r="E1375" s="302"/>
      <c r="F1375" s="303"/>
      <c r="G1375" s="304"/>
      <c r="H1375" s="189"/>
      <c r="I1375" s="189"/>
      <c r="J1375" s="189"/>
      <c r="K1375" s="189"/>
      <c r="L1375" s="190"/>
      <c r="M1375" s="207"/>
      <c r="AE1375" t="s">
        <v>188</v>
      </c>
    </row>
    <row r="1376" spans="1:60" outlineLevel="1" x14ac:dyDescent="0.2">
      <c r="A1376" s="204"/>
      <c r="B1376" s="305" t="s">
        <v>705</v>
      </c>
      <c r="C1376" s="306"/>
      <c r="D1376" s="307"/>
      <c r="E1376" s="308"/>
      <c r="F1376" s="309"/>
      <c r="G1376" s="310"/>
      <c r="H1376" s="189"/>
      <c r="I1376" s="189"/>
      <c r="J1376" s="189"/>
      <c r="K1376" s="189"/>
      <c r="L1376" s="190"/>
      <c r="M1376" s="207"/>
      <c r="N1376" s="165"/>
      <c r="O1376" s="165"/>
      <c r="P1376" s="165"/>
      <c r="Q1376" s="165"/>
      <c r="R1376" s="165"/>
      <c r="S1376" s="165"/>
      <c r="T1376" s="165"/>
      <c r="U1376" s="165"/>
      <c r="V1376" s="165"/>
      <c r="W1376" s="165"/>
      <c r="X1376" s="165"/>
      <c r="Y1376" s="165"/>
      <c r="Z1376" s="165"/>
      <c r="AA1376" s="165"/>
      <c r="AB1376" s="165"/>
      <c r="AC1376" s="165">
        <v>0</v>
      </c>
      <c r="AD1376" s="165"/>
      <c r="AE1376" s="165"/>
      <c r="AF1376" s="165"/>
      <c r="AG1376" s="165"/>
      <c r="AH1376" s="165"/>
      <c r="AI1376" s="165"/>
      <c r="AJ1376" s="165"/>
      <c r="AK1376" s="165"/>
      <c r="AL1376" s="165"/>
      <c r="AM1376" s="165"/>
      <c r="AN1376" s="165"/>
      <c r="AO1376" s="165"/>
      <c r="AP1376" s="165"/>
      <c r="AQ1376" s="165"/>
      <c r="AR1376" s="165"/>
      <c r="AS1376" s="165"/>
      <c r="AT1376" s="165"/>
      <c r="AU1376" s="165"/>
      <c r="AV1376" s="165"/>
      <c r="AW1376" s="165"/>
      <c r="AX1376" s="165"/>
      <c r="AY1376" s="165"/>
      <c r="AZ1376" s="165"/>
      <c r="BA1376" s="165"/>
      <c r="BB1376" s="165"/>
      <c r="BC1376" s="165"/>
      <c r="BD1376" s="165"/>
      <c r="BE1376" s="165"/>
      <c r="BF1376" s="165"/>
      <c r="BG1376" s="165"/>
      <c r="BH1376" s="165"/>
    </row>
    <row r="1377" spans="1:60" outlineLevel="1" x14ac:dyDescent="0.2">
      <c r="A1377" s="204"/>
      <c r="B1377" s="305" t="s">
        <v>706</v>
      </c>
      <c r="C1377" s="306"/>
      <c r="D1377" s="307"/>
      <c r="E1377" s="308"/>
      <c r="F1377" s="309"/>
      <c r="G1377" s="310"/>
      <c r="H1377" s="189"/>
      <c r="I1377" s="189"/>
      <c r="J1377" s="189"/>
      <c r="K1377" s="189"/>
      <c r="L1377" s="190"/>
      <c r="M1377" s="207"/>
      <c r="N1377" s="165"/>
      <c r="O1377" s="165"/>
      <c r="P1377" s="165"/>
      <c r="Q1377" s="165"/>
      <c r="R1377" s="165"/>
      <c r="S1377" s="165"/>
      <c r="T1377" s="165"/>
      <c r="U1377" s="165"/>
      <c r="V1377" s="165"/>
      <c r="W1377" s="165"/>
      <c r="X1377" s="165"/>
      <c r="Y1377" s="165"/>
      <c r="Z1377" s="165"/>
      <c r="AA1377" s="165"/>
      <c r="AB1377" s="165"/>
      <c r="AC1377" s="165"/>
      <c r="AD1377" s="165"/>
      <c r="AE1377" s="165" t="s">
        <v>198</v>
      </c>
      <c r="AF1377" s="165"/>
      <c r="AG1377" s="165"/>
      <c r="AH1377" s="165"/>
      <c r="AI1377" s="165"/>
      <c r="AJ1377" s="165"/>
      <c r="AK1377" s="165"/>
      <c r="AL1377" s="165"/>
      <c r="AM1377" s="165"/>
      <c r="AN1377" s="165"/>
      <c r="AO1377" s="165"/>
      <c r="AP1377" s="165"/>
      <c r="AQ1377" s="165"/>
      <c r="AR1377" s="165"/>
      <c r="AS1377" s="165"/>
      <c r="AT1377" s="165"/>
      <c r="AU1377" s="165"/>
      <c r="AV1377" s="165"/>
      <c r="AW1377" s="165"/>
      <c r="AX1377" s="165"/>
      <c r="AY1377" s="165"/>
      <c r="AZ1377" s="165"/>
      <c r="BA1377" s="165"/>
      <c r="BB1377" s="165"/>
      <c r="BC1377" s="165"/>
      <c r="BD1377" s="165"/>
      <c r="BE1377" s="165"/>
      <c r="BF1377" s="165"/>
      <c r="BG1377" s="165"/>
      <c r="BH1377" s="165"/>
    </row>
    <row r="1378" spans="1:60" outlineLevel="1" x14ac:dyDescent="0.2">
      <c r="A1378" s="205">
        <v>371</v>
      </c>
      <c r="B1378" s="176" t="s">
        <v>707</v>
      </c>
      <c r="C1378" s="242" t="s">
        <v>1855</v>
      </c>
      <c r="D1378" s="180" t="s">
        <v>243</v>
      </c>
      <c r="E1378" s="184">
        <v>8.6639999999999997</v>
      </c>
      <c r="F1378" s="191"/>
      <c r="G1378" s="189">
        <f>ROUND(E1378*F1378,2)</f>
        <v>0</v>
      </c>
      <c r="H1378" s="189">
        <v>0</v>
      </c>
      <c r="I1378" s="189">
        <f>ROUND(E1378*H1378,2)</f>
        <v>0</v>
      </c>
      <c r="J1378" s="189">
        <v>0</v>
      </c>
      <c r="K1378" s="189">
        <f>ROUND(E1378*J1378,2)</f>
        <v>0</v>
      </c>
      <c r="L1378" s="190" t="s">
        <v>708</v>
      </c>
      <c r="M1378" s="207" t="s">
        <v>193</v>
      </c>
      <c r="N1378" s="165"/>
      <c r="O1378" s="165"/>
      <c r="P1378" s="165"/>
      <c r="Q1378" s="165"/>
      <c r="R1378" s="165"/>
      <c r="S1378" s="165"/>
      <c r="T1378" s="165"/>
      <c r="U1378" s="165"/>
      <c r="V1378" s="165"/>
      <c r="W1378" s="165"/>
      <c r="X1378" s="165"/>
      <c r="Y1378" s="165"/>
      <c r="Z1378" s="165"/>
      <c r="AA1378" s="165"/>
      <c r="AB1378" s="165"/>
      <c r="AC1378" s="165"/>
      <c r="AD1378" s="165"/>
      <c r="AE1378" s="165" t="s">
        <v>194</v>
      </c>
      <c r="AF1378" s="165"/>
      <c r="AG1378" s="165"/>
      <c r="AH1378" s="165"/>
      <c r="AI1378" s="165"/>
      <c r="AJ1378" s="165"/>
      <c r="AK1378" s="165"/>
      <c r="AL1378" s="165"/>
      <c r="AM1378" s="165">
        <v>21</v>
      </c>
      <c r="AN1378" s="165"/>
      <c r="AO1378" s="165"/>
      <c r="AP1378" s="165"/>
      <c r="AQ1378" s="165"/>
      <c r="AR1378" s="165"/>
      <c r="AS1378" s="165"/>
      <c r="AT1378" s="165"/>
      <c r="AU1378" s="165"/>
      <c r="AV1378" s="165"/>
      <c r="AW1378" s="165"/>
      <c r="AX1378" s="165"/>
      <c r="AY1378" s="165"/>
      <c r="AZ1378" s="165"/>
      <c r="BA1378" s="165"/>
      <c r="BB1378" s="165"/>
      <c r="BC1378" s="165"/>
      <c r="BD1378" s="165"/>
      <c r="BE1378" s="165"/>
      <c r="BF1378" s="165"/>
      <c r="BG1378" s="165"/>
      <c r="BH1378" s="165"/>
    </row>
    <row r="1379" spans="1:60" outlineLevel="1" x14ac:dyDescent="0.2">
      <c r="A1379" s="204"/>
      <c r="B1379" s="177"/>
      <c r="C1379" s="300"/>
      <c r="D1379" s="301"/>
      <c r="E1379" s="302"/>
      <c r="F1379" s="303"/>
      <c r="G1379" s="304"/>
      <c r="H1379" s="189"/>
      <c r="I1379" s="189"/>
      <c r="J1379" s="189"/>
      <c r="K1379" s="189"/>
      <c r="L1379" s="190"/>
      <c r="M1379" s="207"/>
      <c r="N1379" s="165"/>
      <c r="O1379" s="165"/>
      <c r="P1379" s="165"/>
      <c r="Q1379" s="165"/>
      <c r="R1379" s="165"/>
      <c r="S1379" s="165"/>
      <c r="T1379" s="165"/>
      <c r="U1379" s="165"/>
      <c r="V1379" s="165"/>
      <c r="W1379" s="165"/>
      <c r="X1379" s="165"/>
      <c r="Y1379" s="165"/>
      <c r="Z1379" s="165"/>
      <c r="AA1379" s="165"/>
      <c r="AB1379" s="165"/>
      <c r="AC1379" s="165"/>
      <c r="AD1379" s="165"/>
      <c r="AE1379" s="165"/>
      <c r="AF1379" s="165"/>
      <c r="AG1379" s="165"/>
      <c r="AH1379" s="165"/>
      <c r="AI1379" s="165"/>
      <c r="AJ1379" s="165"/>
      <c r="AK1379" s="165"/>
      <c r="AL1379" s="165"/>
      <c r="AM1379" s="165"/>
      <c r="AN1379" s="165"/>
      <c r="AO1379" s="165"/>
      <c r="AP1379" s="165"/>
      <c r="AQ1379" s="165"/>
      <c r="AR1379" s="165"/>
      <c r="AS1379" s="165"/>
      <c r="AT1379" s="165"/>
      <c r="AU1379" s="165"/>
      <c r="AV1379" s="165"/>
      <c r="AW1379" s="165"/>
      <c r="AX1379" s="165"/>
      <c r="AY1379" s="165"/>
      <c r="AZ1379" s="165"/>
      <c r="BA1379" s="165"/>
      <c r="BB1379" s="165"/>
      <c r="BC1379" s="165"/>
      <c r="BD1379" s="165"/>
      <c r="BE1379" s="165"/>
      <c r="BF1379" s="165"/>
      <c r="BG1379" s="165"/>
      <c r="BH1379" s="165"/>
    </row>
    <row r="1380" spans="1:60" outlineLevel="1" x14ac:dyDescent="0.2">
      <c r="A1380" s="203" t="s">
        <v>187</v>
      </c>
      <c r="B1380" s="175" t="s">
        <v>139</v>
      </c>
      <c r="C1380" s="199" t="s">
        <v>140</v>
      </c>
      <c r="D1380" s="179"/>
      <c r="E1380" s="183"/>
      <c r="F1380" s="316">
        <f>SUM(G1381:G1436)</f>
        <v>0</v>
      </c>
      <c r="G1380" s="317"/>
      <c r="H1380" s="187"/>
      <c r="I1380" s="187">
        <f>SUM(I1381:I1436)</f>
        <v>35.030000000000008</v>
      </c>
      <c r="J1380" s="187"/>
      <c r="K1380" s="187">
        <f>SUM(K1381:K1436)</f>
        <v>0</v>
      </c>
      <c r="L1380" s="241"/>
      <c r="M1380" s="206"/>
      <c r="N1380" s="165"/>
      <c r="O1380" s="165"/>
      <c r="P1380" s="165"/>
      <c r="Q1380" s="165"/>
      <c r="R1380" s="165"/>
      <c r="S1380" s="165"/>
      <c r="T1380" s="165"/>
      <c r="U1380" s="165"/>
      <c r="V1380" s="165"/>
      <c r="W1380" s="165"/>
      <c r="X1380" s="165"/>
      <c r="Y1380" s="165"/>
      <c r="Z1380" s="165"/>
      <c r="AA1380" s="165"/>
      <c r="AB1380" s="165"/>
      <c r="AC1380" s="165"/>
      <c r="AD1380" s="165"/>
      <c r="AE1380" s="165"/>
      <c r="AF1380" s="165"/>
      <c r="AG1380" s="165"/>
      <c r="AH1380" s="165"/>
      <c r="AI1380" s="165"/>
      <c r="AJ1380" s="165"/>
      <c r="AK1380" s="165"/>
      <c r="AL1380" s="165"/>
      <c r="AM1380" s="165"/>
      <c r="AN1380" s="165"/>
      <c r="AO1380" s="165"/>
      <c r="AP1380" s="165"/>
      <c r="AQ1380" s="165"/>
      <c r="AR1380" s="165"/>
      <c r="AS1380" s="165"/>
      <c r="AT1380" s="165"/>
      <c r="AU1380" s="165"/>
      <c r="AV1380" s="165"/>
      <c r="AW1380" s="165"/>
      <c r="AX1380" s="165"/>
      <c r="AY1380" s="165"/>
      <c r="AZ1380" s="165"/>
      <c r="BA1380" s="165"/>
      <c r="BB1380" s="165"/>
      <c r="BC1380" s="165"/>
      <c r="BD1380" s="165"/>
      <c r="BE1380" s="165"/>
      <c r="BF1380" s="165"/>
      <c r="BG1380" s="165"/>
      <c r="BH1380" s="165"/>
    </row>
    <row r="1381" spans="1:60" outlineLevel="1" x14ac:dyDescent="0.2">
      <c r="A1381" s="204"/>
      <c r="B1381" s="318" t="s">
        <v>709</v>
      </c>
      <c r="C1381" s="319"/>
      <c r="D1381" s="320"/>
      <c r="E1381" s="321"/>
      <c r="F1381" s="322"/>
      <c r="G1381" s="323"/>
      <c r="H1381" s="189"/>
      <c r="I1381" s="189"/>
      <c r="J1381" s="189"/>
      <c r="K1381" s="189"/>
      <c r="L1381" s="190"/>
      <c r="M1381" s="207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5"/>
      <c r="Y1381" s="165"/>
      <c r="Z1381" s="165"/>
      <c r="AA1381" s="165"/>
      <c r="AB1381" s="165"/>
      <c r="AC1381" s="165"/>
      <c r="AD1381" s="165"/>
      <c r="AE1381" s="165"/>
      <c r="AF1381" s="165"/>
      <c r="AG1381" s="165"/>
      <c r="AH1381" s="165"/>
      <c r="AI1381" s="165"/>
      <c r="AJ1381" s="165"/>
      <c r="AK1381" s="165"/>
      <c r="AL1381" s="165"/>
      <c r="AM1381" s="165"/>
      <c r="AN1381" s="165"/>
      <c r="AO1381" s="165"/>
      <c r="AP1381" s="165"/>
      <c r="AQ1381" s="165"/>
      <c r="AR1381" s="165"/>
      <c r="AS1381" s="165"/>
      <c r="AT1381" s="165"/>
      <c r="AU1381" s="165"/>
      <c r="AV1381" s="165"/>
      <c r="AW1381" s="165"/>
      <c r="AX1381" s="165"/>
      <c r="AY1381" s="165"/>
      <c r="AZ1381" s="165"/>
      <c r="BA1381" s="165"/>
      <c r="BB1381" s="165"/>
      <c r="BC1381" s="165"/>
      <c r="BD1381" s="165"/>
      <c r="BE1381" s="165"/>
      <c r="BF1381" s="165"/>
      <c r="BG1381" s="165"/>
      <c r="BH1381" s="165"/>
    </row>
    <row r="1382" spans="1:60" outlineLevel="1" x14ac:dyDescent="0.2">
      <c r="A1382" s="204"/>
      <c r="B1382" s="305" t="s">
        <v>710</v>
      </c>
      <c r="C1382" s="306"/>
      <c r="D1382" s="307"/>
      <c r="E1382" s="308"/>
      <c r="F1382" s="309"/>
      <c r="G1382" s="310"/>
      <c r="H1382" s="189"/>
      <c r="I1382" s="189"/>
      <c r="J1382" s="189"/>
      <c r="K1382" s="189"/>
      <c r="L1382" s="190"/>
      <c r="M1382" s="207"/>
      <c r="N1382" s="165"/>
      <c r="O1382" s="165"/>
      <c r="P1382" s="165"/>
      <c r="Q1382" s="165"/>
      <c r="R1382" s="165"/>
      <c r="S1382" s="165"/>
      <c r="T1382" s="165"/>
      <c r="U1382" s="165"/>
      <c r="V1382" s="165"/>
      <c r="W1382" s="165"/>
      <c r="X1382" s="165"/>
      <c r="Y1382" s="165"/>
      <c r="Z1382" s="165"/>
      <c r="AA1382" s="165"/>
      <c r="AB1382" s="165"/>
      <c r="AC1382" s="165"/>
      <c r="AD1382" s="165"/>
      <c r="AE1382" s="165" t="s">
        <v>194</v>
      </c>
      <c r="AF1382" s="165"/>
      <c r="AG1382" s="165"/>
      <c r="AH1382" s="165"/>
      <c r="AI1382" s="165"/>
      <c r="AJ1382" s="165"/>
      <c r="AK1382" s="165"/>
      <c r="AL1382" s="165"/>
      <c r="AM1382" s="165">
        <v>21</v>
      </c>
      <c r="AN1382" s="165"/>
      <c r="AO1382" s="165"/>
      <c r="AP1382" s="165"/>
      <c r="AQ1382" s="165"/>
      <c r="AR1382" s="165"/>
      <c r="AS1382" s="165"/>
      <c r="AT1382" s="165"/>
      <c r="AU1382" s="165"/>
      <c r="AV1382" s="165"/>
      <c r="AW1382" s="165"/>
      <c r="AX1382" s="165"/>
      <c r="AY1382" s="165"/>
      <c r="AZ1382" s="165"/>
      <c r="BA1382" s="165"/>
      <c r="BB1382" s="165"/>
      <c r="BC1382" s="165"/>
      <c r="BD1382" s="165"/>
      <c r="BE1382" s="165"/>
      <c r="BF1382" s="165"/>
      <c r="BG1382" s="165"/>
      <c r="BH1382" s="165"/>
    </row>
    <row r="1383" spans="1:60" outlineLevel="1" x14ac:dyDescent="0.2">
      <c r="A1383" s="205">
        <v>372</v>
      </c>
      <c r="B1383" s="176" t="s">
        <v>711</v>
      </c>
      <c r="C1383" s="242" t="s">
        <v>1856</v>
      </c>
      <c r="D1383" s="180" t="s">
        <v>214</v>
      </c>
      <c r="E1383" s="184">
        <v>253.33</v>
      </c>
      <c r="F1383" s="191"/>
      <c r="G1383" s="189">
        <f>ROUND(E1383*F1383,2)</f>
        <v>0</v>
      </c>
      <c r="H1383" s="189">
        <v>1.7999999999999999E-2</v>
      </c>
      <c r="I1383" s="189">
        <f>ROUND(E1383*H1383,2)</f>
        <v>4.5599999999999996</v>
      </c>
      <c r="J1383" s="189">
        <v>0</v>
      </c>
      <c r="K1383" s="189">
        <f>ROUND(E1383*J1383,2)</f>
        <v>0</v>
      </c>
      <c r="L1383" s="190" t="s">
        <v>487</v>
      </c>
      <c r="M1383" s="207" t="s">
        <v>193</v>
      </c>
      <c r="N1383" s="165"/>
      <c r="O1383" s="165"/>
      <c r="P1383" s="165"/>
      <c r="Q1383" s="165"/>
      <c r="R1383" s="165"/>
      <c r="S1383" s="165"/>
      <c r="T1383" s="165"/>
      <c r="U1383" s="165"/>
      <c r="V1383" s="165"/>
      <c r="W1383" s="165"/>
      <c r="X1383" s="165"/>
      <c r="Y1383" s="165"/>
      <c r="Z1383" s="165"/>
      <c r="AA1383" s="165"/>
      <c r="AB1383" s="165"/>
      <c r="AC1383" s="165"/>
      <c r="AD1383" s="165"/>
      <c r="AE1383" s="165"/>
      <c r="AF1383" s="165"/>
      <c r="AG1383" s="165"/>
      <c r="AH1383" s="165"/>
      <c r="AI1383" s="165"/>
      <c r="AJ1383" s="165"/>
      <c r="AK1383" s="165"/>
      <c r="AL1383" s="165"/>
      <c r="AM1383" s="165"/>
      <c r="AN1383" s="165"/>
      <c r="AO1383" s="165"/>
      <c r="AP1383" s="165"/>
      <c r="AQ1383" s="165"/>
      <c r="AR1383" s="165"/>
      <c r="AS1383" s="165"/>
      <c r="AT1383" s="165"/>
      <c r="AU1383" s="165"/>
      <c r="AV1383" s="165"/>
      <c r="AW1383" s="165"/>
      <c r="AX1383" s="165"/>
      <c r="AY1383" s="165"/>
      <c r="AZ1383" s="165"/>
      <c r="BA1383" s="165"/>
      <c r="BB1383" s="165"/>
      <c r="BC1383" s="165"/>
      <c r="BD1383" s="165"/>
      <c r="BE1383" s="165"/>
      <c r="BF1383" s="165"/>
      <c r="BG1383" s="165"/>
      <c r="BH1383" s="165"/>
    </row>
    <row r="1384" spans="1:60" outlineLevel="1" x14ac:dyDescent="0.2">
      <c r="A1384" s="204"/>
      <c r="B1384" s="177"/>
      <c r="C1384" s="201" t="s">
        <v>712</v>
      </c>
      <c r="D1384" s="181"/>
      <c r="E1384" s="185">
        <v>207.7</v>
      </c>
      <c r="F1384" s="189"/>
      <c r="G1384" s="189"/>
      <c r="H1384" s="189"/>
      <c r="I1384" s="189"/>
      <c r="J1384" s="189"/>
      <c r="K1384" s="189"/>
      <c r="L1384" s="190"/>
      <c r="M1384" s="207"/>
      <c r="N1384" s="165"/>
      <c r="O1384" s="165"/>
      <c r="P1384" s="165"/>
      <c r="Q1384" s="165"/>
      <c r="R1384" s="165"/>
      <c r="S1384" s="165"/>
      <c r="T1384" s="165"/>
      <c r="U1384" s="165"/>
      <c r="V1384" s="165"/>
      <c r="W1384" s="165"/>
      <c r="X1384" s="165"/>
      <c r="Y1384" s="165"/>
      <c r="Z1384" s="165"/>
      <c r="AA1384" s="165"/>
      <c r="AB1384" s="165"/>
      <c r="AC1384" s="165"/>
      <c r="AD1384" s="165"/>
      <c r="AE1384" s="165"/>
      <c r="AF1384" s="165"/>
      <c r="AG1384" s="165"/>
      <c r="AH1384" s="165"/>
      <c r="AI1384" s="165"/>
      <c r="AJ1384" s="165"/>
      <c r="AK1384" s="165"/>
      <c r="AL1384" s="165"/>
      <c r="AM1384" s="165"/>
      <c r="AN1384" s="165"/>
      <c r="AO1384" s="165"/>
      <c r="AP1384" s="165"/>
      <c r="AQ1384" s="165"/>
      <c r="AR1384" s="165"/>
      <c r="AS1384" s="165"/>
      <c r="AT1384" s="165"/>
      <c r="AU1384" s="165"/>
      <c r="AV1384" s="165"/>
      <c r="AW1384" s="165"/>
      <c r="AX1384" s="165"/>
      <c r="AY1384" s="165"/>
      <c r="AZ1384" s="165"/>
      <c r="BA1384" s="165"/>
      <c r="BB1384" s="165"/>
      <c r="BC1384" s="165"/>
      <c r="BD1384" s="165"/>
      <c r="BE1384" s="165"/>
      <c r="BF1384" s="165"/>
      <c r="BG1384" s="165"/>
      <c r="BH1384" s="165"/>
    </row>
    <row r="1385" spans="1:60" outlineLevel="1" x14ac:dyDescent="0.2">
      <c r="A1385" s="204"/>
      <c r="B1385" s="177"/>
      <c r="C1385" s="201" t="s">
        <v>713</v>
      </c>
      <c r="D1385" s="181"/>
      <c r="E1385" s="185">
        <v>45.63</v>
      </c>
      <c r="F1385" s="189"/>
      <c r="G1385" s="189"/>
      <c r="H1385" s="189"/>
      <c r="I1385" s="189"/>
      <c r="J1385" s="189"/>
      <c r="K1385" s="189"/>
      <c r="L1385" s="190"/>
      <c r="M1385" s="207"/>
      <c r="N1385" s="165"/>
      <c r="O1385" s="165"/>
      <c r="P1385" s="165"/>
      <c r="Q1385" s="165"/>
      <c r="R1385" s="165"/>
      <c r="S1385" s="165"/>
      <c r="T1385" s="165"/>
      <c r="U1385" s="165"/>
      <c r="V1385" s="165"/>
      <c r="W1385" s="165"/>
      <c r="X1385" s="165"/>
      <c r="Y1385" s="165"/>
      <c r="Z1385" s="165"/>
      <c r="AA1385" s="165"/>
      <c r="AB1385" s="165"/>
      <c r="AC1385" s="165"/>
      <c r="AD1385" s="165"/>
      <c r="AE1385" s="165" t="s">
        <v>194</v>
      </c>
      <c r="AF1385" s="165"/>
      <c r="AG1385" s="165"/>
      <c r="AH1385" s="165"/>
      <c r="AI1385" s="165"/>
      <c r="AJ1385" s="165"/>
      <c r="AK1385" s="165"/>
      <c r="AL1385" s="165"/>
      <c r="AM1385" s="165">
        <v>21</v>
      </c>
      <c r="AN1385" s="165"/>
      <c r="AO1385" s="165"/>
      <c r="AP1385" s="165"/>
      <c r="AQ1385" s="165"/>
      <c r="AR1385" s="165"/>
      <c r="AS1385" s="165"/>
      <c r="AT1385" s="165"/>
      <c r="AU1385" s="165"/>
      <c r="AV1385" s="165"/>
      <c r="AW1385" s="165"/>
      <c r="AX1385" s="165"/>
      <c r="AY1385" s="165"/>
      <c r="AZ1385" s="165"/>
      <c r="BA1385" s="165"/>
      <c r="BB1385" s="165"/>
      <c r="BC1385" s="165"/>
      <c r="BD1385" s="165"/>
      <c r="BE1385" s="165"/>
      <c r="BF1385" s="165"/>
      <c r="BG1385" s="165"/>
      <c r="BH1385" s="165"/>
    </row>
    <row r="1386" spans="1:60" outlineLevel="1" x14ac:dyDescent="0.2">
      <c r="A1386" s="204"/>
      <c r="B1386" s="177"/>
      <c r="C1386" s="300"/>
      <c r="D1386" s="301"/>
      <c r="E1386" s="302"/>
      <c r="F1386" s="303"/>
      <c r="G1386" s="304"/>
      <c r="H1386" s="189"/>
      <c r="I1386" s="189"/>
      <c r="J1386" s="189"/>
      <c r="K1386" s="189"/>
      <c r="L1386" s="190"/>
      <c r="M1386" s="207"/>
      <c r="N1386" s="165"/>
      <c r="O1386" s="165"/>
      <c r="P1386" s="165"/>
      <c r="Q1386" s="165"/>
      <c r="R1386" s="165"/>
      <c r="S1386" s="165"/>
      <c r="T1386" s="165"/>
      <c r="U1386" s="165"/>
      <c r="V1386" s="165"/>
      <c r="W1386" s="165"/>
      <c r="X1386" s="165"/>
      <c r="Y1386" s="165"/>
      <c r="Z1386" s="165"/>
      <c r="AA1386" s="165"/>
      <c r="AB1386" s="165"/>
      <c r="AC1386" s="165"/>
      <c r="AD1386" s="165"/>
      <c r="AE1386" s="165"/>
      <c r="AF1386" s="165"/>
      <c r="AG1386" s="165"/>
      <c r="AH1386" s="165"/>
      <c r="AI1386" s="165"/>
      <c r="AJ1386" s="165"/>
      <c r="AK1386" s="165"/>
      <c r="AL1386" s="165"/>
      <c r="AM1386" s="165"/>
      <c r="AN1386" s="165"/>
      <c r="AO1386" s="165"/>
      <c r="AP1386" s="165"/>
      <c r="AQ1386" s="165"/>
      <c r="AR1386" s="165"/>
      <c r="AS1386" s="165"/>
      <c r="AT1386" s="165"/>
      <c r="AU1386" s="165"/>
      <c r="AV1386" s="165"/>
      <c r="AW1386" s="165"/>
      <c r="AX1386" s="165"/>
      <c r="AY1386" s="165"/>
      <c r="AZ1386" s="165"/>
      <c r="BA1386" s="165"/>
      <c r="BB1386" s="165"/>
      <c r="BC1386" s="165"/>
      <c r="BD1386" s="165"/>
      <c r="BE1386" s="165"/>
      <c r="BF1386" s="165"/>
      <c r="BG1386" s="165"/>
      <c r="BH1386" s="165"/>
    </row>
    <row r="1387" spans="1:60" outlineLevel="1" x14ac:dyDescent="0.2">
      <c r="A1387" s="205">
        <v>373</v>
      </c>
      <c r="B1387" s="176" t="s">
        <v>711</v>
      </c>
      <c r="C1387" s="242" t="s">
        <v>1857</v>
      </c>
      <c r="D1387" s="180" t="s">
        <v>214</v>
      </c>
      <c r="E1387" s="184">
        <v>534.99599999999998</v>
      </c>
      <c r="F1387" s="191"/>
      <c r="G1387" s="189">
        <f>ROUND(E1387*F1387,2)</f>
        <v>0</v>
      </c>
      <c r="H1387" s="189">
        <v>1.7999999999999999E-2</v>
      </c>
      <c r="I1387" s="189">
        <f>ROUND(E1387*H1387,2)</f>
        <v>9.6300000000000008</v>
      </c>
      <c r="J1387" s="189">
        <v>0</v>
      </c>
      <c r="K1387" s="189">
        <f>ROUND(E1387*J1387,2)</f>
        <v>0</v>
      </c>
      <c r="L1387" s="190" t="s">
        <v>487</v>
      </c>
      <c r="M1387" s="207" t="s">
        <v>193</v>
      </c>
      <c r="N1387" s="165"/>
      <c r="O1387" s="165"/>
      <c r="P1387" s="165"/>
      <c r="Q1387" s="165"/>
      <c r="R1387" s="165"/>
      <c r="S1387" s="165"/>
      <c r="T1387" s="165"/>
      <c r="U1387" s="165"/>
      <c r="V1387" s="165"/>
      <c r="W1387" s="165"/>
      <c r="X1387" s="165"/>
      <c r="Y1387" s="165"/>
      <c r="Z1387" s="165"/>
      <c r="AA1387" s="165"/>
      <c r="AB1387" s="165"/>
      <c r="AC1387" s="165"/>
      <c r="AD1387" s="165"/>
      <c r="AE1387" s="165"/>
      <c r="AF1387" s="165"/>
      <c r="AG1387" s="165"/>
      <c r="AH1387" s="165"/>
      <c r="AI1387" s="165"/>
      <c r="AJ1387" s="165"/>
      <c r="AK1387" s="165"/>
      <c r="AL1387" s="165"/>
      <c r="AM1387" s="165"/>
      <c r="AN1387" s="165"/>
      <c r="AO1387" s="165"/>
      <c r="AP1387" s="165"/>
      <c r="AQ1387" s="165"/>
      <c r="AR1387" s="165"/>
      <c r="AS1387" s="165"/>
      <c r="AT1387" s="165"/>
      <c r="AU1387" s="165"/>
      <c r="AV1387" s="165"/>
      <c r="AW1387" s="165"/>
      <c r="AX1387" s="165"/>
      <c r="AY1387" s="165"/>
      <c r="AZ1387" s="165"/>
      <c r="BA1387" s="165"/>
      <c r="BB1387" s="165"/>
      <c r="BC1387" s="165"/>
      <c r="BD1387" s="165"/>
      <c r="BE1387" s="165"/>
      <c r="BF1387" s="165"/>
      <c r="BG1387" s="165"/>
      <c r="BH1387" s="165"/>
    </row>
    <row r="1388" spans="1:60" outlineLevel="1" x14ac:dyDescent="0.2">
      <c r="A1388" s="204"/>
      <c r="B1388" s="177"/>
      <c r="C1388" s="201" t="s">
        <v>714</v>
      </c>
      <c r="D1388" s="181"/>
      <c r="E1388" s="185">
        <v>535</v>
      </c>
      <c r="F1388" s="189"/>
      <c r="G1388" s="189"/>
      <c r="H1388" s="189"/>
      <c r="I1388" s="189"/>
      <c r="J1388" s="189"/>
      <c r="K1388" s="189"/>
      <c r="L1388" s="190"/>
      <c r="M1388" s="207"/>
      <c r="N1388" s="165"/>
      <c r="O1388" s="165"/>
      <c r="P1388" s="165"/>
      <c r="Q1388" s="165"/>
      <c r="R1388" s="165"/>
      <c r="S1388" s="165"/>
      <c r="T1388" s="165"/>
      <c r="U1388" s="165"/>
      <c r="V1388" s="165"/>
      <c r="W1388" s="165"/>
      <c r="X1388" s="165"/>
      <c r="Y1388" s="165"/>
      <c r="Z1388" s="165"/>
      <c r="AA1388" s="165"/>
      <c r="AB1388" s="165"/>
      <c r="AC1388" s="165"/>
      <c r="AD1388" s="165"/>
      <c r="AE1388" s="165" t="s">
        <v>194</v>
      </c>
      <c r="AF1388" s="165"/>
      <c r="AG1388" s="165"/>
      <c r="AH1388" s="165"/>
      <c r="AI1388" s="165"/>
      <c r="AJ1388" s="165"/>
      <c r="AK1388" s="165"/>
      <c r="AL1388" s="165"/>
      <c r="AM1388" s="165">
        <v>21</v>
      </c>
      <c r="AN1388" s="165"/>
      <c r="AO1388" s="165"/>
      <c r="AP1388" s="165"/>
      <c r="AQ1388" s="165"/>
      <c r="AR1388" s="165"/>
      <c r="AS1388" s="165"/>
      <c r="AT1388" s="165"/>
      <c r="AU1388" s="165"/>
      <c r="AV1388" s="165"/>
      <c r="AW1388" s="165"/>
      <c r="AX1388" s="165"/>
      <c r="AY1388" s="165"/>
      <c r="AZ1388" s="165"/>
      <c r="BA1388" s="165"/>
      <c r="BB1388" s="165"/>
      <c r="BC1388" s="165"/>
      <c r="BD1388" s="165"/>
      <c r="BE1388" s="165"/>
      <c r="BF1388" s="165"/>
      <c r="BG1388" s="165"/>
      <c r="BH1388" s="165"/>
    </row>
    <row r="1389" spans="1:60" outlineLevel="1" x14ac:dyDescent="0.2">
      <c r="A1389" s="204"/>
      <c r="B1389" s="177"/>
      <c r="C1389" s="300"/>
      <c r="D1389" s="301"/>
      <c r="E1389" s="302"/>
      <c r="F1389" s="303"/>
      <c r="G1389" s="304"/>
      <c r="H1389" s="189"/>
      <c r="I1389" s="189"/>
      <c r="J1389" s="189"/>
      <c r="K1389" s="189"/>
      <c r="L1389" s="190"/>
      <c r="M1389" s="207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5"/>
      <c r="Y1389" s="165"/>
      <c r="Z1389" s="165"/>
      <c r="AA1389" s="165"/>
      <c r="AB1389" s="165"/>
      <c r="AC1389" s="165"/>
      <c r="AD1389" s="165"/>
      <c r="AE1389" s="165"/>
      <c r="AF1389" s="165"/>
      <c r="AG1389" s="165"/>
      <c r="AH1389" s="165"/>
      <c r="AI1389" s="165"/>
      <c r="AJ1389" s="165"/>
      <c r="AK1389" s="165"/>
      <c r="AL1389" s="165"/>
      <c r="AM1389" s="165"/>
      <c r="AN1389" s="165"/>
      <c r="AO1389" s="165"/>
      <c r="AP1389" s="165"/>
      <c r="AQ1389" s="165"/>
      <c r="AR1389" s="165"/>
      <c r="AS1389" s="165"/>
      <c r="AT1389" s="165"/>
      <c r="AU1389" s="165"/>
      <c r="AV1389" s="165"/>
      <c r="AW1389" s="165"/>
      <c r="AX1389" s="165"/>
      <c r="AY1389" s="165"/>
      <c r="AZ1389" s="165"/>
      <c r="BA1389" s="165"/>
      <c r="BB1389" s="165"/>
      <c r="BC1389" s="165"/>
      <c r="BD1389" s="165"/>
      <c r="BE1389" s="165"/>
      <c r="BF1389" s="165"/>
      <c r="BG1389" s="165"/>
      <c r="BH1389" s="165"/>
    </row>
    <row r="1390" spans="1:60" outlineLevel="1" x14ac:dyDescent="0.2">
      <c r="A1390" s="205">
        <v>374</v>
      </c>
      <c r="B1390" s="176" t="s">
        <v>711</v>
      </c>
      <c r="C1390" s="242" t="s">
        <v>1858</v>
      </c>
      <c r="D1390" s="180" t="s">
        <v>214</v>
      </c>
      <c r="E1390" s="184">
        <v>534.99599999999998</v>
      </c>
      <c r="F1390" s="191"/>
      <c r="G1390" s="189">
        <f>ROUND(E1390*F1390,2)</f>
        <v>0</v>
      </c>
      <c r="H1390" s="189">
        <v>1.7999999999999999E-2</v>
      </c>
      <c r="I1390" s="189">
        <f>ROUND(E1390*H1390,2)</f>
        <v>9.6300000000000008</v>
      </c>
      <c r="J1390" s="189">
        <v>0</v>
      </c>
      <c r="K1390" s="189">
        <f>ROUND(E1390*J1390,2)</f>
        <v>0</v>
      </c>
      <c r="L1390" s="190" t="s">
        <v>487</v>
      </c>
      <c r="M1390" s="207" t="s">
        <v>193</v>
      </c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5"/>
      <c r="Y1390" s="165"/>
      <c r="Z1390" s="165"/>
      <c r="AA1390" s="165"/>
      <c r="AB1390" s="165"/>
      <c r="AC1390" s="165"/>
      <c r="AD1390" s="165"/>
      <c r="AE1390" s="165"/>
      <c r="AF1390" s="165"/>
      <c r="AG1390" s="165"/>
      <c r="AH1390" s="165"/>
      <c r="AI1390" s="165"/>
      <c r="AJ1390" s="165"/>
      <c r="AK1390" s="165"/>
      <c r="AL1390" s="165"/>
      <c r="AM1390" s="165"/>
      <c r="AN1390" s="165"/>
      <c r="AO1390" s="165"/>
      <c r="AP1390" s="165"/>
      <c r="AQ1390" s="165"/>
      <c r="AR1390" s="165"/>
      <c r="AS1390" s="165"/>
      <c r="AT1390" s="165"/>
      <c r="AU1390" s="165"/>
      <c r="AV1390" s="165"/>
      <c r="AW1390" s="165"/>
      <c r="AX1390" s="165"/>
      <c r="AY1390" s="165"/>
      <c r="AZ1390" s="165"/>
      <c r="BA1390" s="165"/>
      <c r="BB1390" s="165"/>
      <c r="BC1390" s="165"/>
      <c r="BD1390" s="165"/>
      <c r="BE1390" s="165"/>
      <c r="BF1390" s="165"/>
      <c r="BG1390" s="165"/>
      <c r="BH1390" s="165"/>
    </row>
    <row r="1391" spans="1:60" outlineLevel="1" x14ac:dyDescent="0.2">
      <c r="A1391" s="204"/>
      <c r="B1391" s="177"/>
      <c r="C1391" s="201" t="s">
        <v>714</v>
      </c>
      <c r="D1391" s="181"/>
      <c r="E1391" s="185">
        <v>535</v>
      </c>
      <c r="F1391" s="189"/>
      <c r="G1391" s="189"/>
      <c r="H1391" s="189"/>
      <c r="I1391" s="189"/>
      <c r="J1391" s="189"/>
      <c r="K1391" s="189"/>
      <c r="L1391" s="190"/>
      <c r="M1391" s="207"/>
      <c r="N1391" s="165"/>
      <c r="O1391" s="165"/>
      <c r="P1391" s="165"/>
      <c r="Q1391" s="165"/>
      <c r="R1391" s="165"/>
      <c r="S1391" s="165"/>
      <c r="T1391" s="165"/>
      <c r="U1391" s="165"/>
      <c r="V1391" s="165"/>
      <c r="W1391" s="165"/>
      <c r="X1391" s="165"/>
      <c r="Y1391" s="165"/>
      <c r="Z1391" s="165"/>
      <c r="AA1391" s="165"/>
      <c r="AB1391" s="165"/>
      <c r="AC1391" s="165">
        <v>0</v>
      </c>
      <c r="AD1391" s="165"/>
      <c r="AE1391" s="165"/>
      <c r="AF1391" s="165"/>
      <c r="AG1391" s="165"/>
      <c r="AH1391" s="165"/>
      <c r="AI1391" s="165"/>
      <c r="AJ1391" s="165"/>
      <c r="AK1391" s="165"/>
      <c r="AL1391" s="165"/>
      <c r="AM1391" s="165"/>
      <c r="AN1391" s="165"/>
      <c r="AO1391" s="165"/>
      <c r="AP1391" s="165"/>
      <c r="AQ1391" s="165"/>
      <c r="AR1391" s="165"/>
      <c r="AS1391" s="165"/>
      <c r="AT1391" s="165"/>
      <c r="AU1391" s="165"/>
      <c r="AV1391" s="165"/>
      <c r="AW1391" s="165"/>
      <c r="AX1391" s="165"/>
      <c r="AY1391" s="165"/>
      <c r="AZ1391" s="165"/>
      <c r="BA1391" s="165"/>
      <c r="BB1391" s="165"/>
      <c r="BC1391" s="165"/>
      <c r="BD1391" s="165"/>
      <c r="BE1391" s="165"/>
      <c r="BF1391" s="165"/>
      <c r="BG1391" s="165"/>
      <c r="BH1391" s="165"/>
    </row>
    <row r="1392" spans="1:60" outlineLevel="1" x14ac:dyDescent="0.2">
      <c r="A1392" s="204"/>
      <c r="B1392" s="177"/>
      <c r="C1392" s="300"/>
      <c r="D1392" s="301"/>
      <c r="E1392" s="302"/>
      <c r="F1392" s="303"/>
      <c r="G1392" s="304"/>
      <c r="H1392" s="189"/>
      <c r="I1392" s="189"/>
      <c r="J1392" s="189"/>
      <c r="K1392" s="189"/>
      <c r="L1392" s="190"/>
      <c r="M1392" s="207"/>
      <c r="N1392" s="165"/>
      <c r="O1392" s="165"/>
      <c r="P1392" s="165"/>
      <c r="Q1392" s="165"/>
      <c r="R1392" s="165"/>
      <c r="S1392" s="165"/>
      <c r="T1392" s="165"/>
      <c r="U1392" s="165"/>
      <c r="V1392" s="165"/>
      <c r="W1392" s="165"/>
      <c r="X1392" s="165"/>
      <c r="Y1392" s="165"/>
      <c r="Z1392" s="165"/>
      <c r="AA1392" s="165"/>
      <c r="AB1392" s="165"/>
      <c r="AC1392" s="165"/>
      <c r="AD1392" s="165"/>
      <c r="AE1392" s="165" t="s">
        <v>194</v>
      </c>
      <c r="AF1392" s="165"/>
      <c r="AG1392" s="165"/>
      <c r="AH1392" s="165"/>
      <c r="AI1392" s="165"/>
      <c r="AJ1392" s="165"/>
      <c r="AK1392" s="165"/>
      <c r="AL1392" s="165"/>
      <c r="AM1392" s="165">
        <v>21</v>
      </c>
      <c r="AN1392" s="165"/>
      <c r="AO1392" s="165"/>
      <c r="AP1392" s="165"/>
      <c r="AQ1392" s="165"/>
      <c r="AR1392" s="165"/>
      <c r="AS1392" s="165"/>
      <c r="AT1392" s="165"/>
      <c r="AU1392" s="165"/>
      <c r="AV1392" s="165"/>
      <c r="AW1392" s="165"/>
      <c r="AX1392" s="165"/>
      <c r="AY1392" s="165"/>
      <c r="AZ1392" s="165"/>
      <c r="BA1392" s="165"/>
      <c r="BB1392" s="165"/>
      <c r="BC1392" s="165"/>
      <c r="BD1392" s="165"/>
      <c r="BE1392" s="165"/>
      <c r="BF1392" s="165"/>
      <c r="BG1392" s="165"/>
      <c r="BH1392" s="165"/>
    </row>
    <row r="1393" spans="1:60" outlineLevel="1" x14ac:dyDescent="0.2">
      <c r="A1393" s="205">
        <v>375</v>
      </c>
      <c r="B1393" s="176" t="s">
        <v>711</v>
      </c>
      <c r="C1393" s="242" t="s">
        <v>1859</v>
      </c>
      <c r="D1393" s="180" t="s">
        <v>214</v>
      </c>
      <c r="E1393" s="184">
        <v>534.99599999999998</v>
      </c>
      <c r="F1393" s="191"/>
      <c r="G1393" s="189">
        <f>ROUND(E1393*F1393,2)</f>
        <v>0</v>
      </c>
      <c r="H1393" s="189">
        <v>1.7999999999999999E-2</v>
      </c>
      <c r="I1393" s="189">
        <f>ROUND(E1393*H1393,2)</f>
        <v>9.6300000000000008</v>
      </c>
      <c r="J1393" s="189">
        <v>0</v>
      </c>
      <c r="K1393" s="189">
        <f>ROUND(E1393*J1393,2)</f>
        <v>0</v>
      </c>
      <c r="L1393" s="190" t="s">
        <v>487</v>
      </c>
      <c r="M1393" s="207" t="s">
        <v>193</v>
      </c>
      <c r="N1393" s="165"/>
      <c r="O1393" s="165"/>
      <c r="P1393" s="165"/>
      <c r="Q1393" s="165"/>
      <c r="R1393" s="165"/>
      <c r="S1393" s="165"/>
      <c r="T1393" s="165"/>
      <c r="U1393" s="165"/>
      <c r="V1393" s="165"/>
      <c r="W1393" s="165"/>
      <c r="X1393" s="165"/>
      <c r="Y1393" s="165"/>
      <c r="Z1393" s="165"/>
      <c r="AA1393" s="165"/>
      <c r="AB1393" s="165"/>
      <c r="AC1393" s="165"/>
      <c r="AD1393" s="165"/>
      <c r="AE1393" s="165"/>
      <c r="AF1393" s="165"/>
      <c r="AG1393" s="165"/>
      <c r="AH1393" s="165"/>
      <c r="AI1393" s="165"/>
      <c r="AJ1393" s="165"/>
      <c r="AK1393" s="165"/>
      <c r="AL1393" s="165"/>
      <c r="AM1393" s="165"/>
      <c r="AN1393" s="165"/>
      <c r="AO1393" s="165"/>
      <c r="AP1393" s="165"/>
      <c r="AQ1393" s="165"/>
      <c r="AR1393" s="165"/>
      <c r="AS1393" s="165"/>
      <c r="AT1393" s="165"/>
      <c r="AU1393" s="165"/>
      <c r="AV1393" s="165"/>
      <c r="AW1393" s="165"/>
      <c r="AX1393" s="165"/>
      <c r="AY1393" s="165"/>
      <c r="AZ1393" s="165"/>
      <c r="BA1393" s="165"/>
      <c r="BB1393" s="165"/>
      <c r="BC1393" s="165"/>
      <c r="BD1393" s="165"/>
      <c r="BE1393" s="165"/>
      <c r="BF1393" s="165"/>
      <c r="BG1393" s="165"/>
      <c r="BH1393" s="165"/>
    </row>
    <row r="1394" spans="1:60" outlineLevel="1" x14ac:dyDescent="0.2">
      <c r="A1394" s="204"/>
      <c r="B1394" s="177"/>
      <c r="C1394" s="201" t="s">
        <v>714</v>
      </c>
      <c r="D1394" s="181"/>
      <c r="E1394" s="185">
        <v>535</v>
      </c>
      <c r="F1394" s="189"/>
      <c r="G1394" s="189"/>
      <c r="H1394" s="189"/>
      <c r="I1394" s="189"/>
      <c r="J1394" s="189"/>
      <c r="K1394" s="189"/>
      <c r="L1394" s="190"/>
      <c r="M1394" s="207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5"/>
      <c r="Y1394" s="165"/>
      <c r="Z1394" s="165"/>
      <c r="AA1394" s="165"/>
      <c r="AB1394" s="165"/>
      <c r="AC1394" s="165"/>
      <c r="AD1394" s="165"/>
      <c r="AE1394" s="165" t="s">
        <v>194</v>
      </c>
      <c r="AF1394" s="165"/>
      <c r="AG1394" s="165"/>
      <c r="AH1394" s="165"/>
      <c r="AI1394" s="165"/>
      <c r="AJ1394" s="165"/>
      <c r="AK1394" s="165"/>
      <c r="AL1394" s="165"/>
      <c r="AM1394" s="165">
        <v>21</v>
      </c>
      <c r="AN1394" s="165"/>
      <c r="AO1394" s="165"/>
      <c r="AP1394" s="165"/>
      <c r="AQ1394" s="165"/>
      <c r="AR1394" s="165"/>
      <c r="AS1394" s="165"/>
      <c r="AT1394" s="165"/>
      <c r="AU1394" s="165"/>
      <c r="AV1394" s="165"/>
      <c r="AW1394" s="165"/>
      <c r="AX1394" s="165"/>
      <c r="AY1394" s="165"/>
      <c r="AZ1394" s="165"/>
      <c r="BA1394" s="165"/>
      <c r="BB1394" s="165"/>
      <c r="BC1394" s="165"/>
      <c r="BD1394" s="165"/>
      <c r="BE1394" s="165"/>
      <c r="BF1394" s="165"/>
      <c r="BG1394" s="165"/>
      <c r="BH1394" s="165"/>
    </row>
    <row r="1395" spans="1:60" outlineLevel="1" x14ac:dyDescent="0.2">
      <c r="A1395" s="204"/>
      <c r="B1395" s="177"/>
      <c r="C1395" s="300"/>
      <c r="D1395" s="301"/>
      <c r="E1395" s="302"/>
      <c r="F1395" s="303"/>
      <c r="G1395" s="304"/>
      <c r="H1395" s="189"/>
      <c r="I1395" s="189"/>
      <c r="J1395" s="189"/>
      <c r="K1395" s="189"/>
      <c r="L1395" s="190"/>
      <c r="M1395" s="207"/>
      <c r="N1395" s="165"/>
      <c r="O1395" s="165"/>
      <c r="P1395" s="165"/>
      <c r="Q1395" s="165"/>
      <c r="R1395" s="165"/>
      <c r="S1395" s="165"/>
      <c r="T1395" s="165"/>
      <c r="U1395" s="165"/>
      <c r="V1395" s="165"/>
      <c r="W1395" s="165"/>
      <c r="X1395" s="165"/>
      <c r="Y1395" s="165"/>
      <c r="Z1395" s="165"/>
      <c r="AA1395" s="165"/>
      <c r="AB1395" s="165"/>
      <c r="AC1395" s="165"/>
      <c r="AD1395" s="165"/>
      <c r="AE1395" s="165"/>
      <c r="AF1395" s="165"/>
      <c r="AG1395" s="165"/>
      <c r="AH1395" s="165"/>
      <c r="AI1395" s="165"/>
      <c r="AJ1395" s="165"/>
      <c r="AK1395" s="165"/>
      <c r="AL1395" s="165"/>
      <c r="AM1395" s="165"/>
      <c r="AN1395" s="165"/>
      <c r="AO1395" s="165"/>
      <c r="AP1395" s="165"/>
      <c r="AQ1395" s="165"/>
      <c r="AR1395" s="165"/>
      <c r="AS1395" s="165"/>
      <c r="AT1395" s="165"/>
      <c r="AU1395" s="165"/>
      <c r="AV1395" s="165"/>
      <c r="AW1395" s="165"/>
      <c r="AX1395" s="165"/>
      <c r="AY1395" s="165"/>
      <c r="AZ1395" s="165"/>
      <c r="BA1395" s="165"/>
      <c r="BB1395" s="165"/>
      <c r="BC1395" s="165"/>
      <c r="BD1395" s="165"/>
      <c r="BE1395" s="165"/>
      <c r="BF1395" s="165"/>
      <c r="BG1395" s="165"/>
      <c r="BH1395" s="165"/>
    </row>
    <row r="1396" spans="1:60" outlineLevel="1" x14ac:dyDescent="0.2">
      <c r="A1396" s="204"/>
      <c r="B1396" s="305" t="s">
        <v>715</v>
      </c>
      <c r="C1396" s="306"/>
      <c r="D1396" s="307"/>
      <c r="E1396" s="308"/>
      <c r="F1396" s="309"/>
      <c r="G1396" s="310"/>
      <c r="H1396" s="189"/>
      <c r="I1396" s="189"/>
      <c r="J1396" s="189"/>
      <c r="K1396" s="189"/>
      <c r="L1396" s="190"/>
      <c r="M1396" s="207"/>
      <c r="N1396" s="165"/>
      <c r="O1396" s="165"/>
      <c r="P1396" s="165"/>
      <c r="Q1396" s="165"/>
      <c r="R1396" s="165"/>
      <c r="S1396" s="165"/>
      <c r="T1396" s="165"/>
      <c r="U1396" s="165"/>
      <c r="V1396" s="165"/>
      <c r="W1396" s="165"/>
      <c r="X1396" s="165"/>
      <c r="Y1396" s="165"/>
      <c r="Z1396" s="165"/>
      <c r="AA1396" s="165"/>
      <c r="AB1396" s="165"/>
      <c r="AC1396" s="165"/>
      <c r="AD1396" s="165"/>
      <c r="AE1396" s="165" t="s">
        <v>194</v>
      </c>
      <c r="AF1396" s="165"/>
      <c r="AG1396" s="165"/>
      <c r="AH1396" s="165"/>
      <c r="AI1396" s="165"/>
      <c r="AJ1396" s="165"/>
      <c r="AK1396" s="165"/>
      <c r="AL1396" s="165"/>
      <c r="AM1396" s="165">
        <v>21</v>
      </c>
      <c r="AN1396" s="165"/>
      <c r="AO1396" s="165"/>
      <c r="AP1396" s="165"/>
      <c r="AQ1396" s="165"/>
      <c r="AR1396" s="165"/>
      <c r="AS1396" s="165"/>
      <c r="AT1396" s="165"/>
      <c r="AU1396" s="165"/>
      <c r="AV1396" s="165"/>
      <c r="AW1396" s="165"/>
      <c r="AX1396" s="165"/>
      <c r="AY1396" s="165"/>
      <c r="AZ1396" s="165"/>
      <c r="BA1396" s="165"/>
      <c r="BB1396" s="165"/>
      <c r="BC1396" s="165"/>
      <c r="BD1396" s="165"/>
      <c r="BE1396" s="165"/>
      <c r="BF1396" s="165"/>
      <c r="BG1396" s="165"/>
      <c r="BH1396" s="165"/>
    </row>
    <row r="1397" spans="1:60" outlineLevel="1" x14ac:dyDescent="0.2">
      <c r="A1397" s="205">
        <v>376</v>
      </c>
      <c r="B1397" s="176" t="s">
        <v>716</v>
      </c>
      <c r="C1397" s="242" t="s">
        <v>1860</v>
      </c>
      <c r="D1397" s="180" t="s">
        <v>214</v>
      </c>
      <c r="E1397" s="184">
        <v>207.702</v>
      </c>
      <c r="F1397" s="191"/>
      <c r="G1397" s="189">
        <f>ROUND(E1397*F1397,2)</f>
        <v>0</v>
      </c>
      <c r="H1397" s="189">
        <v>2.1000000000000001E-4</v>
      </c>
      <c r="I1397" s="189">
        <f>ROUND(E1397*H1397,2)</f>
        <v>0.04</v>
      </c>
      <c r="J1397" s="189">
        <v>0</v>
      </c>
      <c r="K1397" s="189">
        <f>ROUND(E1397*J1397,2)</f>
        <v>0</v>
      </c>
      <c r="L1397" s="190" t="s">
        <v>696</v>
      </c>
      <c r="M1397" s="207" t="s">
        <v>193</v>
      </c>
      <c r="N1397" s="165"/>
      <c r="O1397" s="165"/>
      <c r="P1397" s="165"/>
      <c r="Q1397" s="165"/>
      <c r="R1397" s="165"/>
      <c r="S1397" s="165"/>
      <c r="T1397" s="165"/>
      <c r="U1397" s="165"/>
      <c r="V1397" s="165"/>
      <c r="W1397" s="165"/>
      <c r="X1397" s="165"/>
      <c r="Y1397" s="165"/>
      <c r="Z1397" s="165"/>
      <c r="AA1397" s="165"/>
      <c r="AB1397" s="165"/>
      <c r="AC1397" s="165"/>
      <c r="AD1397" s="165"/>
      <c r="AE1397" s="165"/>
      <c r="AF1397" s="165"/>
      <c r="AG1397" s="165"/>
      <c r="AH1397" s="165"/>
      <c r="AI1397" s="165"/>
      <c r="AJ1397" s="165"/>
      <c r="AK1397" s="165"/>
      <c r="AL1397" s="165"/>
      <c r="AM1397" s="165"/>
      <c r="AN1397" s="165"/>
      <c r="AO1397" s="165"/>
      <c r="AP1397" s="165"/>
      <c r="AQ1397" s="165"/>
      <c r="AR1397" s="165"/>
      <c r="AS1397" s="165"/>
      <c r="AT1397" s="165"/>
      <c r="AU1397" s="165"/>
      <c r="AV1397" s="165"/>
      <c r="AW1397" s="165"/>
      <c r="AX1397" s="165"/>
      <c r="AY1397" s="165"/>
      <c r="AZ1397" s="165"/>
      <c r="BA1397" s="165"/>
      <c r="BB1397" s="165"/>
      <c r="BC1397" s="165"/>
      <c r="BD1397" s="165"/>
      <c r="BE1397" s="165"/>
      <c r="BF1397" s="165"/>
      <c r="BG1397" s="165"/>
      <c r="BH1397" s="165"/>
    </row>
    <row r="1398" spans="1:60" outlineLevel="1" x14ac:dyDescent="0.2">
      <c r="A1398" s="204"/>
      <c r="B1398" s="177"/>
      <c r="C1398" s="300"/>
      <c r="D1398" s="301"/>
      <c r="E1398" s="302"/>
      <c r="F1398" s="303"/>
      <c r="G1398" s="304"/>
      <c r="H1398" s="189"/>
      <c r="I1398" s="189"/>
      <c r="J1398" s="189"/>
      <c r="K1398" s="189"/>
      <c r="L1398" s="190"/>
      <c r="M1398" s="207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5"/>
      <c r="Y1398" s="165"/>
      <c r="Z1398" s="165"/>
      <c r="AA1398" s="165"/>
      <c r="AB1398" s="165"/>
      <c r="AC1398" s="165"/>
      <c r="AD1398" s="165"/>
      <c r="AE1398" s="165" t="s">
        <v>194</v>
      </c>
      <c r="AF1398" s="165"/>
      <c r="AG1398" s="165"/>
      <c r="AH1398" s="165"/>
      <c r="AI1398" s="165"/>
      <c r="AJ1398" s="165"/>
      <c r="AK1398" s="165"/>
      <c r="AL1398" s="165"/>
      <c r="AM1398" s="165">
        <v>21</v>
      </c>
      <c r="AN1398" s="165"/>
      <c r="AO1398" s="165"/>
      <c r="AP1398" s="165"/>
      <c r="AQ1398" s="165"/>
      <c r="AR1398" s="165"/>
      <c r="AS1398" s="165"/>
      <c r="AT1398" s="165"/>
      <c r="AU1398" s="165"/>
      <c r="AV1398" s="165"/>
      <c r="AW1398" s="165"/>
      <c r="AX1398" s="165"/>
      <c r="AY1398" s="165"/>
      <c r="AZ1398" s="165"/>
      <c r="BA1398" s="165"/>
      <c r="BB1398" s="165"/>
      <c r="BC1398" s="165"/>
      <c r="BD1398" s="165"/>
      <c r="BE1398" s="165"/>
      <c r="BF1398" s="165"/>
      <c r="BG1398" s="165"/>
      <c r="BH1398" s="165"/>
    </row>
    <row r="1399" spans="1:60" outlineLevel="1" x14ac:dyDescent="0.2">
      <c r="A1399" s="205">
        <v>377</v>
      </c>
      <c r="B1399" s="176" t="s">
        <v>716</v>
      </c>
      <c r="C1399" s="242" t="s">
        <v>1861</v>
      </c>
      <c r="D1399" s="180" t="s">
        <v>214</v>
      </c>
      <c r="E1399" s="184">
        <v>486.36</v>
      </c>
      <c r="F1399" s="191"/>
      <c r="G1399" s="189">
        <f>ROUND(E1399*F1399,2)</f>
        <v>0</v>
      </c>
      <c r="H1399" s="189">
        <v>2.1000000000000001E-4</v>
      </c>
      <c r="I1399" s="189">
        <f>ROUND(E1399*H1399,2)</f>
        <v>0.1</v>
      </c>
      <c r="J1399" s="189">
        <v>0</v>
      </c>
      <c r="K1399" s="189">
        <f>ROUND(E1399*J1399,2)</f>
        <v>0</v>
      </c>
      <c r="L1399" s="190" t="s">
        <v>696</v>
      </c>
      <c r="M1399" s="207" t="s">
        <v>193</v>
      </c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5"/>
      <c r="Y1399" s="165"/>
      <c r="Z1399" s="165"/>
      <c r="AA1399" s="165"/>
      <c r="AB1399" s="165"/>
      <c r="AC1399" s="165"/>
      <c r="AD1399" s="165"/>
      <c r="AE1399" s="165"/>
      <c r="AF1399" s="165"/>
      <c r="AG1399" s="165"/>
      <c r="AH1399" s="165"/>
      <c r="AI1399" s="165"/>
      <c r="AJ1399" s="165"/>
      <c r="AK1399" s="165"/>
      <c r="AL1399" s="165"/>
      <c r="AM1399" s="165"/>
      <c r="AN1399" s="165"/>
      <c r="AO1399" s="165"/>
      <c r="AP1399" s="165"/>
      <c r="AQ1399" s="165"/>
      <c r="AR1399" s="165"/>
      <c r="AS1399" s="165"/>
      <c r="AT1399" s="165"/>
      <c r="AU1399" s="165"/>
      <c r="AV1399" s="165"/>
      <c r="AW1399" s="165"/>
      <c r="AX1399" s="165"/>
      <c r="AY1399" s="165"/>
      <c r="AZ1399" s="165"/>
      <c r="BA1399" s="165"/>
      <c r="BB1399" s="165"/>
      <c r="BC1399" s="165"/>
      <c r="BD1399" s="165"/>
      <c r="BE1399" s="165"/>
      <c r="BF1399" s="165"/>
      <c r="BG1399" s="165"/>
      <c r="BH1399" s="165"/>
    </row>
    <row r="1400" spans="1:60" outlineLevel="1" x14ac:dyDescent="0.2">
      <c r="A1400" s="204"/>
      <c r="B1400" s="177"/>
      <c r="C1400" s="300"/>
      <c r="D1400" s="301"/>
      <c r="E1400" s="302"/>
      <c r="F1400" s="303"/>
      <c r="G1400" s="304"/>
      <c r="H1400" s="189"/>
      <c r="I1400" s="189"/>
      <c r="J1400" s="189"/>
      <c r="K1400" s="189"/>
      <c r="L1400" s="190"/>
      <c r="M1400" s="207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5"/>
      <c r="Y1400" s="165"/>
      <c r="Z1400" s="165"/>
      <c r="AA1400" s="165"/>
      <c r="AB1400" s="165"/>
      <c r="AC1400" s="165"/>
      <c r="AD1400" s="165"/>
      <c r="AE1400" s="165" t="s">
        <v>194</v>
      </c>
      <c r="AF1400" s="165"/>
      <c r="AG1400" s="165"/>
      <c r="AH1400" s="165"/>
      <c r="AI1400" s="165"/>
      <c r="AJ1400" s="165"/>
      <c r="AK1400" s="165"/>
      <c r="AL1400" s="165"/>
      <c r="AM1400" s="165">
        <v>21</v>
      </c>
      <c r="AN1400" s="165"/>
      <c r="AO1400" s="165"/>
      <c r="AP1400" s="165"/>
      <c r="AQ1400" s="165"/>
      <c r="AR1400" s="165"/>
      <c r="AS1400" s="165"/>
      <c r="AT1400" s="165"/>
      <c r="AU1400" s="165"/>
      <c r="AV1400" s="165"/>
      <c r="AW1400" s="165"/>
      <c r="AX1400" s="165"/>
      <c r="AY1400" s="165"/>
      <c r="AZ1400" s="165"/>
      <c r="BA1400" s="165"/>
      <c r="BB1400" s="165"/>
      <c r="BC1400" s="165"/>
      <c r="BD1400" s="165"/>
      <c r="BE1400" s="165"/>
      <c r="BF1400" s="165"/>
      <c r="BG1400" s="165"/>
      <c r="BH1400" s="165"/>
    </row>
    <row r="1401" spans="1:60" outlineLevel="1" x14ac:dyDescent="0.2">
      <c r="A1401" s="205">
        <v>378</v>
      </c>
      <c r="B1401" s="176" t="s">
        <v>716</v>
      </c>
      <c r="C1401" s="242" t="s">
        <v>1862</v>
      </c>
      <c r="D1401" s="180" t="s">
        <v>214</v>
      </c>
      <c r="E1401" s="184">
        <v>225.47</v>
      </c>
      <c r="F1401" s="191"/>
      <c r="G1401" s="189">
        <f>ROUND(E1401*F1401,2)</f>
        <v>0</v>
      </c>
      <c r="H1401" s="189">
        <v>2.1000000000000001E-4</v>
      </c>
      <c r="I1401" s="189">
        <f>ROUND(E1401*H1401,2)</f>
        <v>0.05</v>
      </c>
      <c r="J1401" s="189">
        <v>0</v>
      </c>
      <c r="K1401" s="189">
        <f>ROUND(E1401*J1401,2)</f>
        <v>0</v>
      </c>
      <c r="L1401" s="190" t="s">
        <v>696</v>
      </c>
      <c r="M1401" s="207" t="s">
        <v>193</v>
      </c>
      <c r="N1401" s="165"/>
      <c r="O1401" s="165"/>
      <c r="P1401" s="165"/>
      <c r="Q1401" s="165"/>
      <c r="R1401" s="165"/>
      <c r="S1401" s="165"/>
      <c r="T1401" s="165"/>
      <c r="U1401" s="165"/>
      <c r="V1401" s="165"/>
      <c r="W1401" s="165"/>
      <c r="X1401" s="165"/>
      <c r="Y1401" s="165"/>
      <c r="Z1401" s="165"/>
      <c r="AA1401" s="165"/>
      <c r="AB1401" s="165"/>
      <c r="AC1401" s="165"/>
      <c r="AD1401" s="165"/>
      <c r="AE1401" s="165"/>
      <c r="AF1401" s="165"/>
      <c r="AG1401" s="165"/>
      <c r="AH1401" s="165"/>
      <c r="AI1401" s="165"/>
      <c r="AJ1401" s="165"/>
      <c r="AK1401" s="165"/>
      <c r="AL1401" s="165"/>
      <c r="AM1401" s="165"/>
      <c r="AN1401" s="165"/>
      <c r="AO1401" s="165"/>
      <c r="AP1401" s="165"/>
      <c r="AQ1401" s="165"/>
      <c r="AR1401" s="165"/>
      <c r="AS1401" s="165"/>
      <c r="AT1401" s="165"/>
      <c r="AU1401" s="165"/>
      <c r="AV1401" s="165"/>
      <c r="AW1401" s="165"/>
      <c r="AX1401" s="165"/>
      <c r="AY1401" s="165"/>
      <c r="AZ1401" s="165"/>
      <c r="BA1401" s="165"/>
      <c r="BB1401" s="165"/>
      <c r="BC1401" s="165"/>
      <c r="BD1401" s="165"/>
      <c r="BE1401" s="165"/>
      <c r="BF1401" s="165"/>
      <c r="BG1401" s="165"/>
      <c r="BH1401" s="165"/>
    </row>
    <row r="1402" spans="1:60" outlineLevel="1" x14ac:dyDescent="0.2">
      <c r="A1402" s="204"/>
      <c r="B1402" s="177"/>
      <c r="C1402" s="300"/>
      <c r="D1402" s="301"/>
      <c r="E1402" s="302"/>
      <c r="F1402" s="303"/>
      <c r="G1402" s="304"/>
      <c r="H1402" s="189"/>
      <c r="I1402" s="189"/>
      <c r="J1402" s="189"/>
      <c r="K1402" s="189"/>
      <c r="L1402" s="190"/>
      <c r="M1402" s="207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5"/>
      <c r="Y1402" s="165"/>
      <c r="Z1402" s="165"/>
      <c r="AA1402" s="165"/>
      <c r="AB1402" s="165"/>
      <c r="AC1402" s="165"/>
      <c r="AD1402" s="165"/>
      <c r="AE1402" s="165" t="s">
        <v>194</v>
      </c>
      <c r="AF1402" s="165"/>
      <c r="AG1402" s="165"/>
      <c r="AH1402" s="165"/>
      <c r="AI1402" s="165"/>
      <c r="AJ1402" s="165"/>
      <c r="AK1402" s="165"/>
      <c r="AL1402" s="165"/>
      <c r="AM1402" s="165">
        <v>21</v>
      </c>
      <c r="AN1402" s="165"/>
      <c r="AO1402" s="165"/>
      <c r="AP1402" s="165"/>
      <c r="AQ1402" s="165"/>
      <c r="AR1402" s="165"/>
      <c r="AS1402" s="165"/>
      <c r="AT1402" s="165"/>
      <c r="AU1402" s="165"/>
      <c r="AV1402" s="165"/>
      <c r="AW1402" s="165"/>
      <c r="AX1402" s="165"/>
      <c r="AY1402" s="165"/>
      <c r="AZ1402" s="165"/>
      <c r="BA1402" s="165"/>
      <c r="BB1402" s="165"/>
      <c r="BC1402" s="165"/>
      <c r="BD1402" s="165"/>
      <c r="BE1402" s="165"/>
      <c r="BF1402" s="165"/>
      <c r="BG1402" s="165"/>
      <c r="BH1402" s="165"/>
    </row>
    <row r="1403" spans="1:60" outlineLevel="1" x14ac:dyDescent="0.2">
      <c r="A1403" s="205">
        <v>379</v>
      </c>
      <c r="B1403" s="176" t="s">
        <v>716</v>
      </c>
      <c r="C1403" s="242" t="s">
        <v>1863</v>
      </c>
      <c r="D1403" s="180" t="s">
        <v>214</v>
      </c>
      <c r="E1403" s="184">
        <v>207.702</v>
      </c>
      <c r="F1403" s="191"/>
      <c r="G1403" s="189">
        <f>ROUND(E1403*F1403,2)</f>
        <v>0</v>
      </c>
      <c r="H1403" s="189">
        <v>2.1000000000000001E-4</v>
      </c>
      <c r="I1403" s="189">
        <f>ROUND(E1403*H1403,2)</f>
        <v>0.04</v>
      </c>
      <c r="J1403" s="189">
        <v>0</v>
      </c>
      <c r="K1403" s="189">
        <f>ROUND(E1403*J1403,2)</f>
        <v>0</v>
      </c>
      <c r="L1403" s="190" t="s">
        <v>696</v>
      </c>
      <c r="M1403" s="207" t="s">
        <v>193</v>
      </c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5"/>
      <c r="Y1403" s="165"/>
      <c r="Z1403" s="165"/>
      <c r="AA1403" s="165"/>
      <c r="AB1403" s="165"/>
      <c r="AC1403" s="165"/>
      <c r="AD1403" s="165"/>
      <c r="AE1403" s="165"/>
      <c r="AF1403" s="165"/>
      <c r="AG1403" s="165"/>
      <c r="AH1403" s="165"/>
      <c r="AI1403" s="165"/>
      <c r="AJ1403" s="165"/>
      <c r="AK1403" s="165"/>
      <c r="AL1403" s="165"/>
      <c r="AM1403" s="165"/>
      <c r="AN1403" s="165"/>
      <c r="AO1403" s="165"/>
      <c r="AP1403" s="165"/>
      <c r="AQ1403" s="165"/>
      <c r="AR1403" s="165"/>
      <c r="AS1403" s="165"/>
      <c r="AT1403" s="165"/>
      <c r="AU1403" s="165"/>
      <c r="AV1403" s="165"/>
      <c r="AW1403" s="165"/>
      <c r="AX1403" s="165"/>
      <c r="AY1403" s="165"/>
      <c r="AZ1403" s="165"/>
      <c r="BA1403" s="165"/>
      <c r="BB1403" s="165"/>
      <c r="BC1403" s="165"/>
      <c r="BD1403" s="165"/>
      <c r="BE1403" s="165"/>
      <c r="BF1403" s="165"/>
      <c r="BG1403" s="165"/>
      <c r="BH1403" s="165"/>
    </row>
    <row r="1404" spans="1:60" outlineLevel="1" x14ac:dyDescent="0.2">
      <c r="A1404" s="204"/>
      <c r="B1404" s="177"/>
      <c r="C1404" s="300"/>
      <c r="D1404" s="301"/>
      <c r="E1404" s="302"/>
      <c r="F1404" s="303"/>
      <c r="G1404" s="304"/>
      <c r="H1404" s="189"/>
      <c r="I1404" s="189"/>
      <c r="J1404" s="189"/>
      <c r="K1404" s="189"/>
      <c r="L1404" s="190"/>
      <c r="M1404" s="207"/>
      <c r="N1404" s="165"/>
      <c r="O1404" s="165"/>
      <c r="P1404" s="165"/>
      <c r="Q1404" s="165"/>
      <c r="R1404" s="165"/>
      <c r="S1404" s="165"/>
      <c r="T1404" s="165"/>
      <c r="U1404" s="165"/>
      <c r="V1404" s="165"/>
      <c r="W1404" s="165"/>
      <c r="X1404" s="165"/>
      <c r="Y1404" s="165"/>
      <c r="Z1404" s="165"/>
      <c r="AA1404" s="165"/>
      <c r="AB1404" s="165"/>
      <c r="AC1404" s="165"/>
      <c r="AD1404" s="165"/>
      <c r="AE1404" s="165" t="s">
        <v>194</v>
      </c>
      <c r="AF1404" s="165"/>
      <c r="AG1404" s="165"/>
      <c r="AH1404" s="165"/>
      <c r="AI1404" s="165"/>
      <c r="AJ1404" s="165"/>
      <c r="AK1404" s="165"/>
      <c r="AL1404" s="165"/>
      <c r="AM1404" s="165">
        <v>21</v>
      </c>
      <c r="AN1404" s="165"/>
      <c r="AO1404" s="165"/>
      <c r="AP1404" s="165"/>
      <c r="AQ1404" s="165"/>
      <c r="AR1404" s="165"/>
      <c r="AS1404" s="165"/>
      <c r="AT1404" s="165"/>
      <c r="AU1404" s="165"/>
      <c r="AV1404" s="165"/>
      <c r="AW1404" s="165"/>
      <c r="AX1404" s="165"/>
      <c r="AY1404" s="165"/>
      <c r="AZ1404" s="165"/>
      <c r="BA1404" s="165"/>
      <c r="BB1404" s="165"/>
      <c r="BC1404" s="165"/>
      <c r="BD1404" s="165"/>
      <c r="BE1404" s="165"/>
      <c r="BF1404" s="165"/>
      <c r="BG1404" s="165"/>
      <c r="BH1404" s="165"/>
    </row>
    <row r="1405" spans="1:60" outlineLevel="1" x14ac:dyDescent="0.2">
      <c r="A1405" s="205">
        <v>380</v>
      </c>
      <c r="B1405" s="176" t="s">
        <v>716</v>
      </c>
      <c r="C1405" s="242" t="s">
        <v>1864</v>
      </c>
      <c r="D1405" s="180" t="s">
        <v>214</v>
      </c>
      <c r="E1405" s="184">
        <v>225.47</v>
      </c>
      <c r="F1405" s="191"/>
      <c r="G1405" s="189">
        <f>ROUND(E1405*F1405,2)</f>
        <v>0</v>
      </c>
      <c r="H1405" s="189">
        <v>2.1000000000000001E-4</v>
      </c>
      <c r="I1405" s="189">
        <f>ROUND(E1405*H1405,2)</f>
        <v>0.05</v>
      </c>
      <c r="J1405" s="189">
        <v>0</v>
      </c>
      <c r="K1405" s="189">
        <f>ROUND(E1405*J1405,2)</f>
        <v>0</v>
      </c>
      <c r="L1405" s="190" t="s">
        <v>696</v>
      </c>
      <c r="M1405" s="207" t="s">
        <v>193</v>
      </c>
      <c r="N1405" s="165"/>
      <c r="O1405" s="165"/>
      <c r="P1405" s="165"/>
      <c r="Q1405" s="165"/>
      <c r="R1405" s="165"/>
      <c r="S1405" s="165"/>
      <c r="T1405" s="165"/>
      <c r="U1405" s="165"/>
      <c r="V1405" s="165"/>
      <c r="W1405" s="165"/>
      <c r="X1405" s="165"/>
      <c r="Y1405" s="165"/>
      <c r="Z1405" s="165"/>
      <c r="AA1405" s="165"/>
      <c r="AB1405" s="165"/>
      <c r="AC1405" s="165"/>
      <c r="AD1405" s="165"/>
      <c r="AE1405" s="165"/>
      <c r="AF1405" s="165"/>
      <c r="AG1405" s="165"/>
      <c r="AH1405" s="165"/>
      <c r="AI1405" s="165"/>
      <c r="AJ1405" s="165"/>
      <c r="AK1405" s="165"/>
      <c r="AL1405" s="165"/>
      <c r="AM1405" s="165"/>
      <c r="AN1405" s="165"/>
      <c r="AO1405" s="165"/>
      <c r="AP1405" s="165"/>
      <c r="AQ1405" s="165"/>
      <c r="AR1405" s="165"/>
      <c r="AS1405" s="165"/>
      <c r="AT1405" s="165"/>
      <c r="AU1405" s="165"/>
      <c r="AV1405" s="165"/>
      <c r="AW1405" s="165"/>
      <c r="AX1405" s="165"/>
      <c r="AY1405" s="165"/>
      <c r="AZ1405" s="165"/>
      <c r="BA1405" s="165"/>
      <c r="BB1405" s="165"/>
      <c r="BC1405" s="165"/>
      <c r="BD1405" s="165"/>
      <c r="BE1405" s="165"/>
      <c r="BF1405" s="165"/>
      <c r="BG1405" s="165"/>
      <c r="BH1405" s="165"/>
    </row>
    <row r="1406" spans="1:60" outlineLevel="1" x14ac:dyDescent="0.2">
      <c r="A1406" s="204"/>
      <c r="B1406" s="177"/>
      <c r="C1406" s="300"/>
      <c r="D1406" s="301"/>
      <c r="E1406" s="302"/>
      <c r="F1406" s="303"/>
      <c r="G1406" s="304"/>
      <c r="H1406" s="189"/>
      <c r="I1406" s="189"/>
      <c r="J1406" s="189"/>
      <c r="K1406" s="189"/>
      <c r="L1406" s="190"/>
      <c r="M1406" s="207"/>
      <c r="N1406" s="165"/>
      <c r="O1406" s="165"/>
      <c r="P1406" s="165"/>
      <c r="Q1406" s="165"/>
      <c r="R1406" s="165"/>
      <c r="S1406" s="165"/>
      <c r="T1406" s="165"/>
      <c r="U1406" s="165"/>
      <c r="V1406" s="165"/>
      <c r="W1406" s="165"/>
      <c r="X1406" s="165"/>
      <c r="Y1406" s="165"/>
      <c r="Z1406" s="165"/>
      <c r="AA1406" s="165"/>
      <c r="AB1406" s="165"/>
      <c r="AC1406" s="165"/>
      <c r="AD1406" s="165"/>
      <c r="AE1406" s="165" t="s">
        <v>194</v>
      </c>
      <c r="AF1406" s="165"/>
      <c r="AG1406" s="165"/>
      <c r="AH1406" s="165"/>
      <c r="AI1406" s="165"/>
      <c r="AJ1406" s="165"/>
      <c r="AK1406" s="165"/>
      <c r="AL1406" s="165"/>
      <c r="AM1406" s="165">
        <v>21</v>
      </c>
      <c r="AN1406" s="165"/>
      <c r="AO1406" s="165"/>
      <c r="AP1406" s="165"/>
      <c r="AQ1406" s="165"/>
      <c r="AR1406" s="165"/>
      <c r="AS1406" s="165"/>
      <c r="AT1406" s="165"/>
      <c r="AU1406" s="165"/>
      <c r="AV1406" s="165"/>
      <c r="AW1406" s="165"/>
      <c r="AX1406" s="165"/>
      <c r="AY1406" s="165"/>
      <c r="AZ1406" s="165"/>
      <c r="BA1406" s="165"/>
      <c r="BB1406" s="165"/>
      <c r="BC1406" s="165"/>
      <c r="BD1406" s="165"/>
      <c r="BE1406" s="165"/>
      <c r="BF1406" s="165"/>
      <c r="BG1406" s="165"/>
      <c r="BH1406" s="165"/>
    </row>
    <row r="1407" spans="1:60" outlineLevel="1" x14ac:dyDescent="0.2">
      <c r="A1407" s="205">
        <v>381</v>
      </c>
      <c r="B1407" s="176" t="s">
        <v>716</v>
      </c>
      <c r="C1407" s="242" t="s">
        <v>1865</v>
      </c>
      <c r="D1407" s="180" t="s">
        <v>214</v>
      </c>
      <c r="E1407" s="184">
        <v>225.47</v>
      </c>
      <c r="F1407" s="191"/>
      <c r="G1407" s="189">
        <f>ROUND(E1407*F1407,2)</f>
        <v>0</v>
      </c>
      <c r="H1407" s="189">
        <v>2.1000000000000001E-4</v>
      </c>
      <c r="I1407" s="189">
        <f>ROUND(E1407*H1407,2)</f>
        <v>0.05</v>
      </c>
      <c r="J1407" s="189">
        <v>0</v>
      </c>
      <c r="K1407" s="189">
        <f>ROUND(E1407*J1407,2)</f>
        <v>0</v>
      </c>
      <c r="L1407" s="190" t="s">
        <v>696</v>
      </c>
      <c r="M1407" s="207" t="s">
        <v>193</v>
      </c>
      <c r="N1407" s="165"/>
      <c r="O1407" s="165"/>
      <c r="P1407" s="165"/>
      <c r="Q1407" s="165"/>
      <c r="R1407" s="165"/>
      <c r="S1407" s="165"/>
      <c r="T1407" s="165"/>
      <c r="U1407" s="165"/>
      <c r="V1407" s="165"/>
      <c r="W1407" s="165"/>
      <c r="X1407" s="165"/>
      <c r="Y1407" s="165"/>
      <c r="Z1407" s="165"/>
      <c r="AA1407" s="165"/>
      <c r="AB1407" s="165"/>
      <c r="AC1407" s="165"/>
      <c r="AD1407" s="165"/>
      <c r="AE1407" s="165"/>
      <c r="AF1407" s="165"/>
      <c r="AG1407" s="165"/>
      <c r="AH1407" s="165"/>
      <c r="AI1407" s="165"/>
      <c r="AJ1407" s="165"/>
      <c r="AK1407" s="165"/>
      <c r="AL1407" s="165"/>
      <c r="AM1407" s="165"/>
      <c r="AN1407" s="165"/>
      <c r="AO1407" s="165"/>
      <c r="AP1407" s="165"/>
      <c r="AQ1407" s="165"/>
      <c r="AR1407" s="165"/>
      <c r="AS1407" s="165"/>
      <c r="AT1407" s="165"/>
      <c r="AU1407" s="165"/>
      <c r="AV1407" s="165"/>
      <c r="AW1407" s="165"/>
      <c r="AX1407" s="165"/>
      <c r="AY1407" s="165"/>
      <c r="AZ1407" s="165"/>
      <c r="BA1407" s="165"/>
      <c r="BB1407" s="165"/>
      <c r="BC1407" s="165"/>
      <c r="BD1407" s="165"/>
      <c r="BE1407" s="165"/>
      <c r="BF1407" s="165"/>
      <c r="BG1407" s="165"/>
      <c r="BH1407" s="165"/>
    </row>
    <row r="1408" spans="1:60" outlineLevel="1" x14ac:dyDescent="0.2">
      <c r="A1408" s="204"/>
      <c r="B1408" s="177"/>
      <c r="C1408" s="300"/>
      <c r="D1408" s="301"/>
      <c r="E1408" s="302"/>
      <c r="F1408" s="303"/>
      <c r="G1408" s="304"/>
      <c r="H1408" s="189"/>
      <c r="I1408" s="189"/>
      <c r="J1408" s="189"/>
      <c r="K1408" s="189"/>
      <c r="L1408" s="190"/>
      <c r="M1408" s="207"/>
      <c r="N1408" s="165"/>
      <c r="O1408" s="165"/>
      <c r="P1408" s="165"/>
      <c r="Q1408" s="165"/>
      <c r="R1408" s="165"/>
      <c r="S1408" s="165"/>
      <c r="T1408" s="165"/>
      <c r="U1408" s="165"/>
      <c r="V1408" s="165"/>
      <c r="W1408" s="165"/>
      <c r="X1408" s="165"/>
      <c r="Y1408" s="165"/>
      <c r="Z1408" s="165"/>
      <c r="AA1408" s="165"/>
      <c r="AB1408" s="165"/>
      <c r="AC1408" s="165">
        <v>0</v>
      </c>
      <c r="AD1408" s="165"/>
      <c r="AE1408" s="165"/>
      <c r="AF1408" s="165"/>
      <c r="AG1408" s="165"/>
      <c r="AH1408" s="165"/>
      <c r="AI1408" s="165"/>
      <c r="AJ1408" s="165"/>
      <c r="AK1408" s="165"/>
      <c r="AL1408" s="165"/>
      <c r="AM1408" s="165"/>
      <c r="AN1408" s="165"/>
      <c r="AO1408" s="165"/>
      <c r="AP1408" s="165"/>
      <c r="AQ1408" s="165"/>
      <c r="AR1408" s="165"/>
      <c r="AS1408" s="165"/>
      <c r="AT1408" s="165"/>
      <c r="AU1408" s="165"/>
      <c r="AV1408" s="165"/>
      <c r="AW1408" s="165"/>
      <c r="AX1408" s="165"/>
      <c r="AY1408" s="165"/>
      <c r="AZ1408" s="165"/>
      <c r="BA1408" s="165"/>
      <c r="BB1408" s="165"/>
      <c r="BC1408" s="165"/>
      <c r="BD1408" s="165"/>
      <c r="BE1408" s="165"/>
      <c r="BF1408" s="165"/>
      <c r="BG1408" s="165"/>
      <c r="BH1408" s="165"/>
    </row>
    <row r="1409" spans="1:60" outlineLevel="1" x14ac:dyDescent="0.2">
      <c r="A1409" s="205">
        <v>382</v>
      </c>
      <c r="B1409" s="176" t="s">
        <v>716</v>
      </c>
      <c r="C1409" s="242" t="s">
        <v>1866</v>
      </c>
      <c r="D1409" s="180" t="s">
        <v>214</v>
      </c>
      <c r="E1409" s="184">
        <v>486.36</v>
      </c>
      <c r="F1409" s="191"/>
      <c r="G1409" s="189">
        <f>ROUND(E1409*F1409,2)</f>
        <v>0</v>
      </c>
      <c r="H1409" s="189">
        <v>2.1000000000000001E-4</v>
      </c>
      <c r="I1409" s="189">
        <f>ROUND(E1409*H1409,2)</f>
        <v>0.1</v>
      </c>
      <c r="J1409" s="189">
        <v>0</v>
      </c>
      <c r="K1409" s="189">
        <f>ROUND(E1409*J1409,2)</f>
        <v>0</v>
      </c>
      <c r="L1409" s="190" t="s">
        <v>696</v>
      </c>
      <c r="M1409" s="207" t="s">
        <v>193</v>
      </c>
      <c r="N1409" s="165"/>
      <c r="O1409" s="165"/>
      <c r="P1409" s="165"/>
      <c r="Q1409" s="165"/>
      <c r="R1409" s="165"/>
      <c r="S1409" s="165"/>
      <c r="T1409" s="165"/>
      <c r="U1409" s="165"/>
      <c r="V1409" s="165"/>
      <c r="W1409" s="165"/>
      <c r="X1409" s="165"/>
      <c r="Y1409" s="165"/>
      <c r="Z1409" s="165"/>
      <c r="AA1409" s="165"/>
      <c r="AB1409" s="165"/>
      <c r="AC1409" s="165"/>
      <c r="AD1409" s="165"/>
      <c r="AE1409" s="165" t="s">
        <v>194</v>
      </c>
      <c r="AF1409" s="165"/>
      <c r="AG1409" s="165"/>
      <c r="AH1409" s="165"/>
      <c r="AI1409" s="165"/>
      <c r="AJ1409" s="165"/>
      <c r="AK1409" s="165"/>
      <c r="AL1409" s="165"/>
      <c r="AM1409" s="165">
        <v>21</v>
      </c>
      <c r="AN1409" s="165"/>
      <c r="AO1409" s="165"/>
      <c r="AP1409" s="165"/>
      <c r="AQ1409" s="165"/>
      <c r="AR1409" s="165"/>
      <c r="AS1409" s="165"/>
      <c r="AT1409" s="165"/>
      <c r="AU1409" s="165"/>
      <c r="AV1409" s="165"/>
      <c r="AW1409" s="165"/>
      <c r="AX1409" s="165"/>
      <c r="AY1409" s="165"/>
      <c r="AZ1409" s="165"/>
      <c r="BA1409" s="165"/>
      <c r="BB1409" s="165"/>
      <c r="BC1409" s="165"/>
      <c r="BD1409" s="165"/>
      <c r="BE1409" s="165"/>
      <c r="BF1409" s="165"/>
      <c r="BG1409" s="165"/>
      <c r="BH1409" s="165"/>
    </row>
    <row r="1410" spans="1:60" outlineLevel="1" x14ac:dyDescent="0.2">
      <c r="A1410" s="204"/>
      <c r="B1410" s="177"/>
      <c r="C1410" s="300"/>
      <c r="D1410" s="301"/>
      <c r="E1410" s="302"/>
      <c r="F1410" s="303"/>
      <c r="G1410" s="304"/>
      <c r="H1410" s="189"/>
      <c r="I1410" s="189"/>
      <c r="J1410" s="189"/>
      <c r="K1410" s="189"/>
      <c r="L1410" s="190"/>
      <c r="M1410" s="207"/>
      <c r="N1410" s="165"/>
      <c r="O1410" s="165"/>
      <c r="P1410" s="165"/>
      <c r="Q1410" s="165"/>
      <c r="R1410" s="165"/>
      <c r="S1410" s="165"/>
      <c r="T1410" s="165"/>
      <c r="U1410" s="165"/>
      <c r="V1410" s="165"/>
      <c r="W1410" s="165"/>
      <c r="X1410" s="165"/>
      <c r="Y1410" s="165"/>
      <c r="Z1410" s="165"/>
      <c r="AA1410" s="165"/>
      <c r="AB1410" s="165"/>
      <c r="AC1410" s="165"/>
      <c r="AD1410" s="165"/>
      <c r="AE1410" s="165"/>
      <c r="AF1410" s="165"/>
      <c r="AG1410" s="165"/>
      <c r="AH1410" s="165"/>
      <c r="AI1410" s="165"/>
      <c r="AJ1410" s="165"/>
      <c r="AK1410" s="165"/>
      <c r="AL1410" s="165"/>
      <c r="AM1410" s="165"/>
      <c r="AN1410" s="165"/>
      <c r="AO1410" s="165"/>
      <c r="AP1410" s="165"/>
      <c r="AQ1410" s="165"/>
      <c r="AR1410" s="165"/>
      <c r="AS1410" s="165"/>
      <c r="AT1410" s="165"/>
      <c r="AU1410" s="165"/>
      <c r="AV1410" s="165"/>
      <c r="AW1410" s="165"/>
      <c r="AX1410" s="165"/>
      <c r="AY1410" s="165"/>
      <c r="AZ1410" s="165"/>
      <c r="BA1410" s="165"/>
      <c r="BB1410" s="165"/>
      <c r="BC1410" s="165"/>
      <c r="BD1410" s="165"/>
      <c r="BE1410" s="165"/>
      <c r="BF1410" s="165"/>
      <c r="BG1410" s="165"/>
      <c r="BH1410" s="165"/>
    </row>
    <row r="1411" spans="1:60" outlineLevel="1" x14ac:dyDescent="0.2">
      <c r="A1411" s="205">
        <v>383</v>
      </c>
      <c r="B1411" s="176" t="s">
        <v>716</v>
      </c>
      <c r="C1411" s="242" t="s">
        <v>1867</v>
      </c>
      <c r="D1411" s="180" t="s">
        <v>214</v>
      </c>
      <c r="E1411" s="184">
        <v>486.36</v>
      </c>
      <c r="F1411" s="191"/>
      <c r="G1411" s="189">
        <f>ROUND(E1411*F1411,2)</f>
        <v>0</v>
      </c>
      <c r="H1411" s="189">
        <v>2.1000000000000001E-4</v>
      </c>
      <c r="I1411" s="189">
        <f>ROUND(E1411*H1411,2)</f>
        <v>0.1</v>
      </c>
      <c r="J1411" s="189">
        <v>0</v>
      </c>
      <c r="K1411" s="189">
        <f>ROUND(E1411*J1411,2)</f>
        <v>0</v>
      </c>
      <c r="L1411" s="190" t="s">
        <v>696</v>
      </c>
      <c r="M1411" s="207" t="s">
        <v>193</v>
      </c>
      <c r="N1411" s="165"/>
      <c r="O1411" s="165"/>
      <c r="P1411" s="165"/>
      <c r="Q1411" s="165"/>
      <c r="R1411" s="165"/>
      <c r="S1411" s="165"/>
      <c r="T1411" s="165"/>
      <c r="U1411" s="165"/>
      <c r="V1411" s="165"/>
      <c r="W1411" s="165"/>
      <c r="X1411" s="165"/>
      <c r="Y1411" s="165"/>
      <c r="Z1411" s="165"/>
      <c r="AA1411" s="165"/>
      <c r="AB1411" s="165"/>
      <c r="AC1411" s="165">
        <v>0</v>
      </c>
      <c r="AD1411" s="165"/>
      <c r="AE1411" s="165"/>
      <c r="AF1411" s="165"/>
      <c r="AG1411" s="165"/>
      <c r="AH1411" s="165"/>
      <c r="AI1411" s="165"/>
      <c r="AJ1411" s="165"/>
      <c r="AK1411" s="165"/>
      <c r="AL1411" s="165"/>
      <c r="AM1411" s="165"/>
      <c r="AN1411" s="165"/>
      <c r="AO1411" s="165"/>
      <c r="AP1411" s="165"/>
      <c r="AQ1411" s="165"/>
      <c r="AR1411" s="165"/>
      <c r="AS1411" s="165"/>
      <c r="AT1411" s="165"/>
      <c r="AU1411" s="165"/>
      <c r="AV1411" s="165"/>
      <c r="AW1411" s="165"/>
      <c r="AX1411" s="165"/>
      <c r="AY1411" s="165"/>
      <c r="AZ1411" s="165"/>
      <c r="BA1411" s="165"/>
      <c r="BB1411" s="165"/>
      <c r="BC1411" s="165"/>
      <c r="BD1411" s="165"/>
      <c r="BE1411" s="165"/>
      <c r="BF1411" s="165"/>
      <c r="BG1411" s="165"/>
      <c r="BH1411" s="165"/>
    </row>
    <row r="1412" spans="1:60" outlineLevel="1" x14ac:dyDescent="0.2">
      <c r="A1412" s="204"/>
      <c r="B1412" s="177"/>
      <c r="C1412" s="300"/>
      <c r="D1412" s="301"/>
      <c r="E1412" s="302"/>
      <c r="F1412" s="303"/>
      <c r="G1412" s="304"/>
      <c r="H1412" s="189"/>
      <c r="I1412" s="189"/>
      <c r="J1412" s="189"/>
      <c r="K1412" s="189"/>
      <c r="L1412" s="190"/>
      <c r="M1412" s="207"/>
      <c r="N1412" s="165"/>
      <c r="O1412" s="165"/>
      <c r="P1412" s="165"/>
      <c r="Q1412" s="165"/>
      <c r="R1412" s="165"/>
      <c r="S1412" s="165"/>
      <c r="T1412" s="165"/>
      <c r="U1412" s="165"/>
      <c r="V1412" s="165"/>
      <c r="W1412" s="165"/>
      <c r="X1412" s="165"/>
      <c r="Y1412" s="165"/>
      <c r="Z1412" s="165"/>
      <c r="AA1412" s="165"/>
      <c r="AB1412" s="165"/>
      <c r="AC1412" s="165"/>
      <c r="AD1412" s="165"/>
      <c r="AE1412" s="165" t="s">
        <v>194</v>
      </c>
      <c r="AF1412" s="165"/>
      <c r="AG1412" s="165"/>
      <c r="AH1412" s="165"/>
      <c r="AI1412" s="165"/>
      <c r="AJ1412" s="165"/>
      <c r="AK1412" s="165"/>
      <c r="AL1412" s="165"/>
      <c r="AM1412" s="165">
        <v>21</v>
      </c>
      <c r="AN1412" s="165"/>
      <c r="AO1412" s="165"/>
      <c r="AP1412" s="165"/>
      <c r="AQ1412" s="165"/>
      <c r="AR1412" s="165"/>
      <c r="AS1412" s="165"/>
      <c r="AT1412" s="165"/>
      <c r="AU1412" s="165"/>
      <c r="AV1412" s="165"/>
      <c r="AW1412" s="165"/>
      <c r="AX1412" s="165"/>
      <c r="AY1412" s="165"/>
      <c r="AZ1412" s="165"/>
      <c r="BA1412" s="165"/>
      <c r="BB1412" s="165"/>
      <c r="BC1412" s="165"/>
      <c r="BD1412" s="165"/>
      <c r="BE1412" s="165"/>
      <c r="BF1412" s="165"/>
      <c r="BG1412" s="165"/>
      <c r="BH1412" s="165"/>
    </row>
    <row r="1413" spans="1:60" outlineLevel="1" x14ac:dyDescent="0.2">
      <c r="A1413" s="204"/>
      <c r="B1413" s="305" t="s">
        <v>1557</v>
      </c>
      <c r="C1413" s="306"/>
      <c r="D1413" s="307"/>
      <c r="E1413" s="308"/>
      <c r="F1413" s="309"/>
      <c r="G1413" s="310"/>
      <c r="H1413" s="189"/>
      <c r="I1413" s="189"/>
      <c r="J1413" s="189"/>
      <c r="K1413" s="189"/>
      <c r="L1413" s="190"/>
      <c r="M1413" s="207"/>
      <c r="N1413" s="165"/>
      <c r="O1413" s="165"/>
      <c r="P1413" s="165"/>
      <c r="Q1413" s="165"/>
      <c r="R1413" s="165"/>
      <c r="S1413" s="165"/>
      <c r="T1413" s="165"/>
      <c r="U1413" s="165"/>
      <c r="V1413" s="165"/>
      <c r="W1413" s="165"/>
      <c r="X1413" s="165"/>
      <c r="Y1413" s="165"/>
      <c r="Z1413" s="165"/>
      <c r="AA1413" s="165"/>
      <c r="AB1413" s="165"/>
      <c r="AC1413" s="165"/>
      <c r="AD1413" s="165"/>
      <c r="AE1413" s="165"/>
      <c r="AF1413" s="165"/>
      <c r="AG1413" s="165"/>
      <c r="AH1413" s="165"/>
      <c r="AI1413" s="165"/>
      <c r="AJ1413" s="165"/>
      <c r="AK1413" s="165"/>
      <c r="AL1413" s="165"/>
      <c r="AM1413" s="165"/>
      <c r="AN1413" s="165"/>
      <c r="AO1413" s="165"/>
      <c r="AP1413" s="165"/>
      <c r="AQ1413" s="165"/>
      <c r="AR1413" s="165"/>
      <c r="AS1413" s="165"/>
      <c r="AT1413" s="165"/>
      <c r="AU1413" s="165"/>
      <c r="AV1413" s="165"/>
      <c r="AW1413" s="165"/>
      <c r="AX1413" s="165"/>
      <c r="AY1413" s="165"/>
      <c r="AZ1413" s="165"/>
      <c r="BA1413" s="165"/>
      <c r="BB1413" s="165"/>
      <c r="BC1413" s="165"/>
      <c r="BD1413" s="165"/>
      <c r="BE1413" s="165"/>
      <c r="BF1413" s="165"/>
      <c r="BG1413" s="165"/>
      <c r="BH1413" s="165"/>
    </row>
    <row r="1414" spans="1:60" outlineLevel="1" x14ac:dyDescent="0.2">
      <c r="A1414" s="205">
        <v>384</v>
      </c>
      <c r="B1414" s="176" t="s">
        <v>717</v>
      </c>
      <c r="C1414" s="242" t="s">
        <v>1868</v>
      </c>
      <c r="D1414" s="180" t="s">
        <v>231</v>
      </c>
      <c r="E1414" s="184">
        <v>104</v>
      </c>
      <c r="F1414" s="191"/>
      <c r="G1414" s="189">
        <f>ROUND(E1414*F1414,2)</f>
        <v>0</v>
      </c>
      <c r="H1414" s="189">
        <v>2.9999999999999997E-4</v>
      </c>
      <c r="I1414" s="189">
        <f>ROUND(E1414*H1414,2)</f>
        <v>0.03</v>
      </c>
      <c r="J1414" s="189">
        <v>0</v>
      </c>
      <c r="K1414" s="189">
        <f>ROUND(E1414*J1414,2)</f>
        <v>0</v>
      </c>
      <c r="L1414" s="190" t="s">
        <v>696</v>
      </c>
      <c r="M1414" s="207" t="s">
        <v>193</v>
      </c>
      <c r="N1414" s="165"/>
      <c r="O1414" s="165"/>
      <c r="P1414" s="165"/>
      <c r="Q1414" s="165"/>
      <c r="R1414" s="165"/>
      <c r="S1414" s="165"/>
      <c r="T1414" s="165"/>
      <c r="U1414" s="165"/>
      <c r="V1414" s="165"/>
      <c r="W1414" s="165"/>
      <c r="X1414" s="165"/>
      <c r="Y1414" s="165"/>
      <c r="Z1414" s="165"/>
      <c r="AA1414" s="165"/>
      <c r="AB1414" s="165"/>
      <c r="AC1414" s="165">
        <v>0</v>
      </c>
      <c r="AD1414" s="165"/>
      <c r="AE1414" s="165"/>
      <c r="AF1414" s="165"/>
      <c r="AG1414" s="165"/>
      <c r="AH1414" s="165"/>
      <c r="AI1414" s="165"/>
      <c r="AJ1414" s="165"/>
      <c r="AK1414" s="165"/>
      <c r="AL1414" s="165"/>
      <c r="AM1414" s="165"/>
      <c r="AN1414" s="165"/>
      <c r="AO1414" s="165"/>
      <c r="AP1414" s="165"/>
      <c r="AQ1414" s="165"/>
      <c r="AR1414" s="165"/>
      <c r="AS1414" s="165"/>
      <c r="AT1414" s="165"/>
      <c r="AU1414" s="165"/>
      <c r="AV1414" s="165"/>
      <c r="AW1414" s="165"/>
      <c r="AX1414" s="165"/>
      <c r="AY1414" s="165"/>
      <c r="AZ1414" s="165"/>
      <c r="BA1414" s="165"/>
      <c r="BB1414" s="165"/>
      <c r="BC1414" s="165"/>
      <c r="BD1414" s="165"/>
      <c r="BE1414" s="165"/>
      <c r="BF1414" s="165"/>
      <c r="BG1414" s="165"/>
      <c r="BH1414" s="165"/>
    </row>
    <row r="1415" spans="1:60" outlineLevel="1" x14ac:dyDescent="0.2">
      <c r="A1415" s="204"/>
      <c r="B1415" s="177"/>
      <c r="C1415" s="300"/>
      <c r="D1415" s="301"/>
      <c r="E1415" s="302"/>
      <c r="F1415" s="303"/>
      <c r="G1415" s="304"/>
      <c r="H1415" s="189"/>
      <c r="I1415" s="189"/>
      <c r="J1415" s="189"/>
      <c r="K1415" s="189"/>
      <c r="L1415" s="190"/>
      <c r="M1415" s="207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5"/>
      <c r="Y1415" s="165"/>
      <c r="Z1415" s="165"/>
      <c r="AA1415" s="165"/>
      <c r="AB1415" s="165"/>
      <c r="AC1415" s="165"/>
      <c r="AD1415" s="165"/>
      <c r="AE1415" s="165" t="s">
        <v>194</v>
      </c>
      <c r="AF1415" s="165"/>
      <c r="AG1415" s="165"/>
      <c r="AH1415" s="165"/>
      <c r="AI1415" s="165"/>
      <c r="AJ1415" s="165"/>
      <c r="AK1415" s="165"/>
      <c r="AL1415" s="165"/>
      <c r="AM1415" s="165">
        <v>21</v>
      </c>
      <c r="AN1415" s="165"/>
      <c r="AO1415" s="165"/>
      <c r="AP1415" s="165"/>
      <c r="AQ1415" s="165"/>
      <c r="AR1415" s="165"/>
      <c r="AS1415" s="165"/>
      <c r="AT1415" s="165"/>
      <c r="AU1415" s="165"/>
      <c r="AV1415" s="165"/>
      <c r="AW1415" s="165"/>
      <c r="AX1415" s="165"/>
      <c r="AY1415" s="165"/>
      <c r="AZ1415" s="165"/>
      <c r="BA1415" s="165"/>
      <c r="BB1415" s="165"/>
      <c r="BC1415" s="165"/>
      <c r="BD1415" s="165"/>
      <c r="BE1415" s="165"/>
      <c r="BF1415" s="165"/>
      <c r="BG1415" s="165"/>
      <c r="BH1415" s="165"/>
    </row>
    <row r="1416" spans="1:60" outlineLevel="1" x14ac:dyDescent="0.2">
      <c r="A1416" s="204"/>
      <c r="B1416" s="305" t="s">
        <v>715</v>
      </c>
      <c r="C1416" s="306"/>
      <c r="D1416" s="307"/>
      <c r="E1416" s="308"/>
      <c r="F1416" s="309"/>
      <c r="G1416" s="310"/>
      <c r="H1416" s="189"/>
      <c r="I1416" s="189"/>
      <c r="J1416" s="189"/>
      <c r="K1416" s="189"/>
      <c r="L1416" s="190"/>
      <c r="M1416" s="207"/>
      <c r="N1416" s="165"/>
      <c r="O1416" s="165"/>
      <c r="P1416" s="165"/>
      <c r="Q1416" s="165"/>
      <c r="R1416" s="165"/>
      <c r="S1416" s="165"/>
      <c r="T1416" s="165"/>
      <c r="U1416" s="165"/>
      <c r="V1416" s="165"/>
      <c r="W1416" s="165"/>
      <c r="X1416" s="165"/>
      <c r="Y1416" s="165"/>
      <c r="Z1416" s="165"/>
      <c r="AA1416" s="165"/>
      <c r="AB1416" s="165"/>
      <c r="AC1416" s="165"/>
      <c r="AD1416" s="165"/>
      <c r="AE1416" s="165"/>
      <c r="AF1416" s="165"/>
      <c r="AG1416" s="165"/>
      <c r="AH1416" s="165"/>
      <c r="AI1416" s="165"/>
      <c r="AJ1416" s="165"/>
      <c r="AK1416" s="165"/>
      <c r="AL1416" s="165"/>
      <c r="AM1416" s="165"/>
      <c r="AN1416" s="165"/>
      <c r="AO1416" s="165"/>
      <c r="AP1416" s="165"/>
      <c r="AQ1416" s="165"/>
      <c r="AR1416" s="165"/>
      <c r="AS1416" s="165"/>
      <c r="AT1416" s="165"/>
      <c r="AU1416" s="165"/>
      <c r="AV1416" s="165"/>
      <c r="AW1416" s="165"/>
      <c r="AX1416" s="165"/>
      <c r="AY1416" s="165"/>
      <c r="AZ1416" s="165"/>
      <c r="BA1416" s="165"/>
      <c r="BB1416" s="165"/>
      <c r="BC1416" s="165"/>
      <c r="BD1416" s="165"/>
      <c r="BE1416" s="165"/>
      <c r="BF1416" s="165"/>
      <c r="BG1416" s="165"/>
      <c r="BH1416" s="165"/>
    </row>
    <row r="1417" spans="1:60" outlineLevel="1" x14ac:dyDescent="0.2">
      <c r="A1417" s="205">
        <v>385</v>
      </c>
      <c r="B1417" s="176" t="s">
        <v>716</v>
      </c>
      <c r="C1417" s="242" t="s">
        <v>1869</v>
      </c>
      <c r="D1417" s="180" t="s">
        <v>214</v>
      </c>
      <c r="E1417" s="184">
        <v>486.36</v>
      </c>
      <c r="F1417" s="191"/>
      <c r="G1417" s="189">
        <f>ROUND(E1417*F1417,2)</f>
        <v>0</v>
      </c>
      <c r="H1417" s="189">
        <v>2.1000000000000001E-4</v>
      </c>
      <c r="I1417" s="189">
        <f>ROUND(E1417*H1417,2)</f>
        <v>0.1</v>
      </c>
      <c r="J1417" s="189">
        <v>0</v>
      </c>
      <c r="K1417" s="189">
        <f>ROUND(E1417*J1417,2)</f>
        <v>0</v>
      </c>
      <c r="L1417" s="190" t="s">
        <v>696</v>
      </c>
      <c r="M1417" s="207" t="s">
        <v>193</v>
      </c>
      <c r="N1417" s="165"/>
      <c r="O1417" s="165"/>
      <c r="P1417" s="165"/>
      <c r="Q1417" s="165"/>
      <c r="R1417" s="165"/>
      <c r="S1417" s="165"/>
      <c r="T1417" s="165"/>
      <c r="U1417" s="165"/>
      <c r="V1417" s="165"/>
      <c r="W1417" s="165"/>
      <c r="X1417" s="165"/>
      <c r="Y1417" s="165"/>
      <c r="Z1417" s="165"/>
      <c r="AA1417" s="165"/>
      <c r="AB1417" s="165"/>
      <c r="AC1417" s="165">
        <v>0</v>
      </c>
      <c r="AD1417" s="165"/>
      <c r="AE1417" s="165"/>
      <c r="AF1417" s="165"/>
      <c r="AG1417" s="165"/>
      <c r="AH1417" s="165"/>
      <c r="AI1417" s="165"/>
      <c r="AJ1417" s="165"/>
      <c r="AK1417" s="165"/>
      <c r="AL1417" s="165"/>
      <c r="AM1417" s="165"/>
      <c r="AN1417" s="165"/>
      <c r="AO1417" s="165"/>
      <c r="AP1417" s="165"/>
      <c r="AQ1417" s="165"/>
      <c r="AR1417" s="165"/>
      <c r="AS1417" s="165"/>
      <c r="AT1417" s="165"/>
      <c r="AU1417" s="165"/>
      <c r="AV1417" s="165"/>
      <c r="AW1417" s="165"/>
      <c r="AX1417" s="165"/>
      <c r="AY1417" s="165"/>
      <c r="AZ1417" s="165"/>
      <c r="BA1417" s="165"/>
      <c r="BB1417" s="165"/>
      <c r="BC1417" s="165"/>
      <c r="BD1417" s="165"/>
      <c r="BE1417" s="165"/>
      <c r="BF1417" s="165"/>
      <c r="BG1417" s="165"/>
      <c r="BH1417" s="165"/>
    </row>
    <row r="1418" spans="1:60" outlineLevel="1" x14ac:dyDescent="0.2">
      <c r="A1418" s="204"/>
      <c r="B1418" s="177"/>
      <c r="C1418" s="300"/>
      <c r="D1418" s="301"/>
      <c r="E1418" s="302"/>
      <c r="F1418" s="303"/>
      <c r="G1418" s="304"/>
      <c r="H1418" s="189"/>
      <c r="I1418" s="189"/>
      <c r="J1418" s="189"/>
      <c r="K1418" s="189"/>
      <c r="L1418" s="190"/>
      <c r="M1418" s="207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5"/>
      <c r="Y1418" s="165"/>
      <c r="Z1418" s="165"/>
      <c r="AA1418" s="165"/>
      <c r="AB1418" s="165"/>
      <c r="AC1418" s="165"/>
      <c r="AD1418" s="165"/>
      <c r="AE1418" s="165" t="s">
        <v>194</v>
      </c>
      <c r="AF1418" s="165"/>
      <c r="AG1418" s="165"/>
      <c r="AH1418" s="165"/>
      <c r="AI1418" s="165"/>
      <c r="AJ1418" s="165"/>
      <c r="AK1418" s="165"/>
      <c r="AL1418" s="165"/>
      <c r="AM1418" s="165">
        <v>21</v>
      </c>
      <c r="AN1418" s="165"/>
      <c r="AO1418" s="165"/>
      <c r="AP1418" s="165"/>
      <c r="AQ1418" s="165"/>
      <c r="AR1418" s="165"/>
      <c r="AS1418" s="165"/>
      <c r="AT1418" s="165"/>
      <c r="AU1418" s="165"/>
      <c r="AV1418" s="165"/>
      <c r="AW1418" s="165"/>
      <c r="AX1418" s="165"/>
      <c r="AY1418" s="165"/>
      <c r="AZ1418" s="165"/>
      <c r="BA1418" s="165"/>
      <c r="BB1418" s="165"/>
      <c r="BC1418" s="165"/>
      <c r="BD1418" s="165"/>
      <c r="BE1418" s="165"/>
      <c r="BF1418" s="165"/>
      <c r="BG1418" s="165"/>
      <c r="BH1418" s="165"/>
    </row>
    <row r="1419" spans="1:60" outlineLevel="1" x14ac:dyDescent="0.2">
      <c r="A1419" s="204"/>
      <c r="B1419" s="305" t="s">
        <v>1558</v>
      </c>
      <c r="C1419" s="306"/>
      <c r="D1419" s="307"/>
      <c r="E1419" s="308"/>
      <c r="F1419" s="309"/>
      <c r="G1419" s="310"/>
      <c r="H1419" s="189"/>
      <c r="I1419" s="189"/>
      <c r="J1419" s="189"/>
      <c r="K1419" s="189"/>
      <c r="L1419" s="190"/>
      <c r="M1419" s="207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5"/>
      <c r="Y1419" s="165"/>
      <c r="Z1419" s="165"/>
      <c r="AA1419" s="165"/>
      <c r="AB1419" s="165"/>
      <c r="AC1419" s="165"/>
      <c r="AD1419" s="165"/>
      <c r="AE1419" s="165"/>
      <c r="AF1419" s="165"/>
      <c r="AG1419" s="165"/>
      <c r="AH1419" s="165"/>
      <c r="AI1419" s="165"/>
      <c r="AJ1419" s="165"/>
      <c r="AK1419" s="165"/>
      <c r="AL1419" s="165"/>
      <c r="AM1419" s="165"/>
      <c r="AN1419" s="165"/>
      <c r="AO1419" s="165"/>
      <c r="AP1419" s="165"/>
      <c r="AQ1419" s="165"/>
      <c r="AR1419" s="165"/>
      <c r="AS1419" s="165"/>
      <c r="AT1419" s="165"/>
      <c r="AU1419" s="165"/>
      <c r="AV1419" s="165"/>
      <c r="AW1419" s="165"/>
      <c r="AX1419" s="165"/>
      <c r="AY1419" s="165"/>
      <c r="AZ1419" s="165"/>
      <c r="BA1419" s="165"/>
      <c r="BB1419" s="165"/>
      <c r="BC1419" s="165"/>
      <c r="BD1419" s="165"/>
      <c r="BE1419" s="165"/>
      <c r="BF1419" s="165"/>
      <c r="BG1419" s="165"/>
      <c r="BH1419" s="165"/>
    </row>
    <row r="1420" spans="1:60" outlineLevel="1" x14ac:dyDescent="0.2">
      <c r="A1420" s="205">
        <v>386</v>
      </c>
      <c r="B1420" s="176" t="s">
        <v>717</v>
      </c>
      <c r="C1420" s="242" t="s">
        <v>1870</v>
      </c>
      <c r="D1420" s="180" t="s">
        <v>231</v>
      </c>
      <c r="E1420" s="184">
        <v>806</v>
      </c>
      <c r="F1420" s="191"/>
      <c r="G1420" s="189">
        <f>ROUND(E1420*F1420,2)</f>
        <v>0</v>
      </c>
      <c r="H1420" s="189">
        <v>2.9999999999999997E-4</v>
      </c>
      <c r="I1420" s="189">
        <f>ROUND(E1420*H1420,2)</f>
        <v>0.24</v>
      </c>
      <c r="J1420" s="189">
        <v>0</v>
      </c>
      <c r="K1420" s="189">
        <f>ROUND(E1420*J1420,2)</f>
        <v>0</v>
      </c>
      <c r="L1420" s="190" t="s">
        <v>696</v>
      </c>
      <c r="M1420" s="207" t="s">
        <v>193</v>
      </c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5"/>
      <c r="Y1420" s="165"/>
      <c r="Z1420" s="165"/>
      <c r="AA1420" s="165"/>
      <c r="AB1420" s="165"/>
      <c r="AC1420" s="165">
        <v>0</v>
      </c>
      <c r="AD1420" s="165"/>
      <c r="AE1420" s="165"/>
      <c r="AF1420" s="165"/>
      <c r="AG1420" s="165"/>
      <c r="AH1420" s="165"/>
      <c r="AI1420" s="165"/>
      <c r="AJ1420" s="165"/>
      <c r="AK1420" s="165"/>
      <c r="AL1420" s="165"/>
      <c r="AM1420" s="165"/>
      <c r="AN1420" s="165"/>
      <c r="AO1420" s="165"/>
      <c r="AP1420" s="165"/>
      <c r="AQ1420" s="165"/>
      <c r="AR1420" s="165"/>
      <c r="AS1420" s="165"/>
      <c r="AT1420" s="165"/>
      <c r="AU1420" s="165"/>
      <c r="AV1420" s="165"/>
      <c r="AW1420" s="165"/>
      <c r="AX1420" s="165"/>
      <c r="AY1420" s="165"/>
      <c r="AZ1420" s="165"/>
      <c r="BA1420" s="165"/>
      <c r="BB1420" s="165"/>
      <c r="BC1420" s="165"/>
      <c r="BD1420" s="165"/>
      <c r="BE1420" s="165"/>
      <c r="BF1420" s="165"/>
      <c r="BG1420" s="165"/>
      <c r="BH1420" s="165"/>
    </row>
    <row r="1421" spans="1:60" outlineLevel="1" x14ac:dyDescent="0.2">
      <c r="A1421" s="204"/>
      <c r="B1421" s="177"/>
      <c r="C1421" s="300"/>
      <c r="D1421" s="301"/>
      <c r="E1421" s="302"/>
      <c r="F1421" s="303"/>
      <c r="G1421" s="304"/>
      <c r="H1421" s="189"/>
      <c r="I1421" s="189"/>
      <c r="J1421" s="189"/>
      <c r="K1421" s="189"/>
      <c r="L1421" s="190"/>
      <c r="M1421" s="207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5"/>
      <c r="Y1421" s="165"/>
      <c r="Z1421" s="165"/>
      <c r="AA1421" s="165"/>
      <c r="AB1421" s="165"/>
      <c r="AC1421" s="165"/>
      <c r="AD1421" s="165"/>
      <c r="AE1421" s="165" t="s">
        <v>194</v>
      </c>
      <c r="AF1421" s="165"/>
      <c r="AG1421" s="165"/>
      <c r="AH1421" s="165"/>
      <c r="AI1421" s="165"/>
      <c r="AJ1421" s="165"/>
      <c r="AK1421" s="165"/>
      <c r="AL1421" s="165"/>
      <c r="AM1421" s="165">
        <v>21</v>
      </c>
      <c r="AN1421" s="165"/>
      <c r="AO1421" s="165"/>
      <c r="AP1421" s="165"/>
      <c r="AQ1421" s="165"/>
      <c r="AR1421" s="165"/>
      <c r="AS1421" s="165"/>
      <c r="AT1421" s="165"/>
      <c r="AU1421" s="165"/>
      <c r="AV1421" s="165"/>
      <c r="AW1421" s="165"/>
      <c r="AX1421" s="165"/>
      <c r="AY1421" s="165"/>
      <c r="AZ1421" s="165"/>
      <c r="BA1421" s="165"/>
      <c r="BB1421" s="165"/>
      <c r="BC1421" s="165"/>
      <c r="BD1421" s="165"/>
      <c r="BE1421" s="165"/>
      <c r="BF1421" s="165"/>
      <c r="BG1421" s="165"/>
      <c r="BH1421" s="165"/>
    </row>
    <row r="1422" spans="1:60" outlineLevel="1" x14ac:dyDescent="0.2">
      <c r="A1422" s="204"/>
      <c r="B1422" s="305" t="s">
        <v>715</v>
      </c>
      <c r="C1422" s="306"/>
      <c r="D1422" s="307"/>
      <c r="E1422" s="308"/>
      <c r="F1422" s="309"/>
      <c r="G1422" s="310"/>
      <c r="H1422" s="189"/>
      <c r="I1422" s="189"/>
      <c r="J1422" s="189"/>
      <c r="K1422" s="189"/>
      <c r="L1422" s="190"/>
      <c r="M1422" s="207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5"/>
      <c r="Y1422" s="165"/>
      <c r="Z1422" s="165"/>
      <c r="AA1422" s="165"/>
      <c r="AB1422" s="165"/>
      <c r="AC1422" s="165"/>
      <c r="AD1422" s="165"/>
      <c r="AE1422" s="165"/>
      <c r="AF1422" s="165"/>
      <c r="AG1422" s="165"/>
      <c r="AH1422" s="165"/>
      <c r="AI1422" s="165"/>
      <c r="AJ1422" s="165"/>
      <c r="AK1422" s="165"/>
      <c r="AL1422" s="165"/>
      <c r="AM1422" s="165"/>
      <c r="AN1422" s="165"/>
      <c r="AO1422" s="165"/>
      <c r="AP1422" s="165"/>
      <c r="AQ1422" s="165"/>
      <c r="AR1422" s="165"/>
      <c r="AS1422" s="165"/>
      <c r="AT1422" s="165"/>
      <c r="AU1422" s="165"/>
      <c r="AV1422" s="165"/>
      <c r="AW1422" s="165"/>
      <c r="AX1422" s="165"/>
      <c r="AY1422" s="165"/>
      <c r="AZ1422" s="165"/>
      <c r="BA1422" s="165"/>
      <c r="BB1422" s="165"/>
      <c r="BC1422" s="165"/>
      <c r="BD1422" s="165"/>
      <c r="BE1422" s="165"/>
      <c r="BF1422" s="165"/>
      <c r="BG1422" s="165"/>
      <c r="BH1422" s="165"/>
    </row>
    <row r="1423" spans="1:60" outlineLevel="1" x14ac:dyDescent="0.2">
      <c r="A1423" s="205">
        <v>387</v>
      </c>
      <c r="B1423" s="176" t="s">
        <v>716</v>
      </c>
      <c r="C1423" s="242" t="s">
        <v>1871</v>
      </c>
      <c r="D1423" s="180" t="s">
        <v>214</v>
      </c>
      <c r="E1423" s="184">
        <v>486.36</v>
      </c>
      <c r="F1423" s="191"/>
      <c r="G1423" s="189">
        <f>ROUND(E1423*F1423,2)</f>
        <v>0</v>
      </c>
      <c r="H1423" s="189">
        <v>2.1000000000000001E-4</v>
      </c>
      <c r="I1423" s="189">
        <f>ROUND(E1423*H1423,2)</f>
        <v>0.1</v>
      </c>
      <c r="J1423" s="189">
        <v>0</v>
      </c>
      <c r="K1423" s="189">
        <f>ROUND(E1423*J1423,2)</f>
        <v>0</v>
      </c>
      <c r="L1423" s="190" t="s">
        <v>696</v>
      </c>
      <c r="M1423" s="207" t="s">
        <v>193</v>
      </c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5"/>
      <c r="Y1423" s="165"/>
      <c r="Z1423" s="165"/>
      <c r="AA1423" s="165"/>
      <c r="AB1423" s="165"/>
      <c r="AC1423" s="165">
        <v>0</v>
      </c>
      <c r="AD1423" s="165"/>
      <c r="AE1423" s="165"/>
      <c r="AF1423" s="165"/>
      <c r="AG1423" s="165"/>
      <c r="AH1423" s="165"/>
      <c r="AI1423" s="165"/>
      <c r="AJ1423" s="165"/>
      <c r="AK1423" s="165"/>
      <c r="AL1423" s="165"/>
      <c r="AM1423" s="165"/>
      <c r="AN1423" s="165"/>
      <c r="AO1423" s="165"/>
      <c r="AP1423" s="165"/>
      <c r="AQ1423" s="165"/>
      <c r="AR1423" s="165"/>
      <c r="AS1423" s="165"/>
      <c r="AT1423" s="165"/>
      <c r="AU1423" s="165"/>
      <c r="AV1423" s="165"/>
      <c r="AW1423" s="165"/>
      <c r="AX1423" s="165"/>
      <c r="AY1423" s="165"/>
      <c r="AZ1423" s="165"/>
      <c r="BA1423" s="165"/>
      <c r="BB1423" s="165"/>
      <c r="BC1423" s="165"/>
      <c r="BD1423" s="165"/>
      <c r="BE1423" s="165"/>
      <c r="BF1423" s="165"/>
      <c r="BG1423" s="165"/>
      <c r="BH1423" s="165"/>
    </row>
    <row r="1424" spans="1:60" outlineLevel="1" x14ac:dyDescent="0.2">
      <c r="A1424" s="204"/>
      <c r="B1424" s="177"/>
      <c r="C1424" s="300"/>
      <c r="D1424" s="301"/>
      <c r="E1424" s="302"/>
      <c r="F1424" s="303"/>
      <c r="G1424" s="304"/>
      <c r="H1424" s="189"/>
      <c r="I1424" s="189"/>
      <c r="J1424" s="189"/>
      <c r="K1424" s="189"/>
      <c r="L1424" s="190"/>
      <c r="M1424" s="207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5"/>
      <c r="Y1424" s="165"/>
      <c r="Z1424" s="165"/>
      <c r="AA1424" s="165"/>
      <c r="AB1424" s="165"/>
      <c r="AC1424" s="165"/>
      <c r="AD1424" s="165"/>
      <c r="AE1424" s="165" t="s">
        <v>194</v>
      </c>
      <c r="AF1424" s="165"/>
      <c r="AG1424" s="165"/>
      <c r="AH1424" s="165"/>
      <c r="AI1424" s="165"/>
      <c r="AJ1424" s="165"/>
      <c r="AK1424" s="165"/>
      <c r="AL1424" s="165"/>
      <c r="AM1424" s="165">
        <v>21</v>
      </c>
      <c r="AN1424" s="165"/>
      <c r="AO1424" s="165"/>
      <c r="AP1424" s="165"/>
      <c r="AQ1424" s="165"/>
      <c r="AR1424" s="165"/>
      <c r="AS1424" s="165"/>
      <c r="AT1424" s="165"/>
      <c r="AU1424" s="165"/>
      <c r="AV1424" s="165"/>
      <c r="AW1424" s="165"/>
      <c r="AX1424" s="165"/>
      <c r="AY1424" s="165"/>
      <c r="AZ1424" s="165"/>
      <c r="BA1424" s="165"/>
      <c r="BB1424" s="165"/>
      <c r="BC1424" s="165"/>
      <c r="BD1424" s="165"/>
      <c r="BE1424" s="165"/>
      <c r="BF1424" s="165"/>
      <c r="BG1424" s="165"/>
      <c r="BH1424" s="165"/>
    </row>
    <row r="1425" spans="1:60" outlineLevel="1" x14ac:dyDescent="0.2">
      <c r="A1425" s="204"/>
      <c r="B1425" s="305" t="s">
        <v>1559</v>
      </c>
      <c r="C1425" s="306"/>
      <c r="D1425" s="307"/>
      <c r="E1425" s="308"/>
      <c r="F1425" s="309"/>
      <c r="G1425" s="310"/>
      <c r="H1425" s="189"/>
      <c r="I1425" s="189"/>
      <c r="J1425" s="189"/>
      <c r="K1425" s="189"/>
      <c r="L1425" s="190"/>
      <c r="M1425" s="207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5"/>
      <c r="Y1425" s="165"/>
      <c r="Z1425" s="165"/>
      <c r="AA1425" s="165"/>
      <c r="AB1425" s="165"/>
      <c r="AC1425" s="165"/>
      <c r="AD1425" s="165"/>
      <c r="AE1425" s="165"/>
      <c r="AF1425" s="165"/>
      <c r="AG1425" s="165"/>
      <c r="AH1425" s="165"/>
      <c r="AI1425" s="165"/>
      <c r="AJ1425" s="165"/>
      <c r="AK1425" s="165"/>
      <c r="AL1425" s="165"/>
      <c r="AM1425" s="165"/>
      <c r="AN1425" s="165"/>
      <c r="AO1425" s="165"/>
      <c r="AP1425" s="165"/>
      <c r="AQ1425" s="165"/>
      <c r="AR1425" s="165"/>
      <c r="AS1425" s="165"/>
      <c r="AT1425" s="165"/>
      <c r="AU1425" s="165"/>
      <c r="AV1425" s="165"/>
      <c r="AW1425" s="165"/>
      <c r="AX1425" s="165"/>
      <c r="AY1425" s="165"/>
      <c r="AZ1425" s="165"/>
      <c r="BA1425" s="165"/>
      <c r="BB1425" s="165"/>
      <c r="BC1425" s="165"/>
      <c r="BD1425" s="165"/>
      <c r="BE1425" s="165"/>
      <c r="BF1425" s="165"/>
      <c r="BG1425" s="165"/>
      <c r="BH1425" s="165"/>
    </row>
    <row r="1426" spans="1:60" outlineLevel="1" x14ac:dyDescent="0.2">
      <c r="A1426" s="205">
        <v>388</v>
      </c>
      <c r="B1426" s="176" t="s">
        <v>717</v>
      </c>
      <c r="C1426" s="242" t="s">
        <v>1872</v>
      </c>
      <c r="D1426" s="180" t="s">
        <v>231</v>
      </c>
      <c r="E1426" s="184">
        <v>806</v>
      </c>
      <c r="F1426" s="191"/>
      <c r="G1426" s="189">
        <f>ROUND(E1426*F1426,2)</f>
        <v>0</v>
      </c>
      <c r="H1426" s="189">
        <v>2.9999999999999997E-4</v>
      </c>
      <c r="I1426" s="189">
        <f>ROUND(E1426*H1426,2)</f>
        <v>0.24</v>
      </c>
      <c r="J1426" s="189">
        <v>0</v>
      </c>
      <c r="K1426" s="189">
        <f>ROUND(E1426*J1426,2)</f>
        <v>0</v>
      </c>
      <c r="L1426" s="190" t="s">
        <v>696</v>
      </c>
      <c r="M1426" s="207" t="s">
        <v>193</v>
      </c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5"/>
      <c r="Y1426" s="165"/>
      <c r="Z1426" s="165"/>
      <c r="AA1426" s="165"/>
      <c r="AB1426" s="165"/>
      <c r="AC1426" s="165">
        <v>0</v>
      </c>
      <c r="AD1426" s="165"/>
      <c r="AE1426" s="165"/>
      <c r="AF1426" s="165"/>
      <c r="AG1426" s="165"/>
      <c r="AH1426" s="165"/>
      <c r="AI1426" s="165"/>
      <c r="AJ1426" s="165"/>
      <c r="AK1426" s="165"/>
      <c r="AL1426" s="165"/>
      <c r="AM1426" s="165"/>
      <c r="AN1426" s="165"/>
      <c r="AO1426" s="165"/>
      <c r="AP1426" s="165"/>
      <c r="AQ1426" s="165"/>
      <c r="AR1426" s="165"/>
      <c r="AS1426" s="165"/>
      <c r="AT1426" s="165"/>
      <c r="AU1426" s="165"/>
      <c r="AV1426" s="165"/>
      <c r="AW1426" s="165"/>
      <c r="AX1426" s="165"/>
      <c r="AY1426" s="165"/>
      <c r="AZ1426" s="165"/>
      <c r="BA1426" s="165"/>
      <c r="BB1426" s="165"/>
      <c r="BC1426" s="165"/>
      <c r="BD1426" s="165"/>
      <c r="BE1426" s="165"/>
      <c r="BF1426" s="165"/>
      <c r="BG1426" s="165"/>
      <c r="BH1426" s="165"/>
    </row>
    <row r="1427" spans="1:60" outlineLevel="1" x14ac:dyDescent="0.2">
      <c r="A1427" s="204"/>
      <c r="B1427" s="177"/>
      <c r="C1427" s="300"/>
      <c r="D1427" s="301"/>
      <c r="E1427" s="302"/>
      <c r="F1427" s="303"/>
      <c r="G1427" s="304"/>
      <c r="H1427" s="189"/>
      <c r="I1427" s="189"/>
      <c r="J1427" s="189"/>
      <c r="K1427" s="189"/>
      <c r="L1427" s="190"/>
      <c r="M1427" s="207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5"/>
      <c r="Y1427" s="165"/>
      <c r="Z1427" s="165"/>
      <c r="AA1427" s="165"/>
      <c r="AB1427" s="165"/>
      <c r="AC1427" s="165"/>
      <c r="AD1427" s="165"/>
      <c r="AE1427" s="165" t="s">
        <v>194</v>
      </c>
      <c r="AF1427" s="165"/>
      <c r="AG1427" s="165"/>
      <c r="AH1427" s="165"/>
      <c r="AI1427" s="165"/>
      <c r="AJ1427" s="165"/>
      <c r="AK1427" s="165"/>
      <c r="AL1427" s="165"/>
      <c r="AM1427" s="165">
        <v>21</v>
      </c>
      <c r="AN1427" s="165"/>
      <c r="AO1427" s="165"/>
      <c r="AP1427" s="165"/>
      <c r="AQ1427" s="165"/>
      <c r="AR1427" s="165"/>
      <c r="AS1427" s="165"/>
      <c r="AT1427" s="165"/>
      <c r="AU1427" s="165"/>
      <c r="AV1427" s="165"/>
      <c r="AW1427" s="165"/>
      <c r="AX1427" s="165"/>
      <c r="AY1427" s="165"/>
      <c r="AZ1427" s="165"/>
      <c r="BA1427" s="165"/>
      <c r="BB1427" s="165"/>
      <c r="BC1427" s="165"/>
      <c r="BD1427" s="165"/>
      <c r="BE1427" s="165"/>
      <c r="BF1427" s="165"/>
      <c r="BG1427" s="165"/>
      <c r="BH1427" s="165"/>
    </row>
    <row r="1428" spans="1:60" outlineLevel="1" x14ac:dyDescent="0.2">
      <c r="A1428" s="204"/>
      <c r="B1428" s="305" t="s">
        <v>715</v>
      </c>
      <c r="C1428" s="306"/>
      <c r="D1428" s="307"/>
      <c r="E1428" s="308"/>
      <c r="F1428" s="309"/>
      <c r="G1428" s="310"/>
      <c r="H1428" s="189"/>
      <c r="I1428" s="189"/>
      <c r="J1428" s="189"/>
      <c r="K1428" s="189"/>
      <c r="L1428" s="190"/>
      <c r="M1428" s="207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5"/>
      <c r="Y1428" s="165"/>
      <c r="Z1428" s="165"/>
      <c r="AA1428" s="165"/>
      <c r="AB1428" s="165"/>
      <c r="AC1428" s="165"/>
      <c r="AD1428" s="165"/>
      <c r="AE1428" s="165"/>
      <c r="AF1428" s="165"/>
      <c r="AG1428" s="165"/>
      <c r="AH1428" s="165"/>
      <c r="AI1428" s="165"/>
      <c r="AJ1428" s="165"/>
      <c r="AK1428" s="165"/>
      <c r="AL1428" s="165"/>
      <c r="AM1428" s="165"/>
      <c r="AN1428" s="165"/>
      <c r="AO1428" s="165"/>
      <c r="AP1428" s="165"/>
      <c r="AQ1428" s="165"/>
      <c r="AR1428" s="165"/>
      <c r="AS1428" s="165"/>
      <c r="AT1428" s="165"/>
      <c r="AU1428" s="165"/>
      <c r="AV1428" s="165"/>
      <c r="AW1428" s="165"/>
      <c r="AX1428" s="165"/>
      <c r="AY1428" s="165"/>
      <c r="AZ1428" s="165"/>
      <c r="BA1428" s="165"/>
      <c r="BB1428" s="165"/>
      <c r="BC1428" s="165"/>
      <c r="BD1428" s="165"/>
      <c r="BE1428" s="165"/>
      <c r="BF1428" s="165"/>
      <c r="BG1428" s="165"/>
      <c r="BH1428" s="165"/>
    </row>
    <row r="1429" spans="1:60" outlineLevel="1" x14ac:dyDescent="0.2">
      <c r="A1429" s="205">
        <v>389</v>
      </c>
      <c r="B1429" s="176" t="s">
        <v>716</v>
      </c>
      <c r="C1429" s="242" t="s">
        <v>1873</v>
      </c>
      <c r="D1429" s="180" t="s">
        <v>214</v>
      </c>
      <c r="E1429" s="184">
        <v>486.36</v>
      </c>
      <c r="F1429" s="191"/>
      <c r="G1429" s="189">
        <f>ROUND(E1429*F1429,2)</f>
        <v>0</v>
      </c>
      <c r="H1429" s="189">
        <v>2.1000000000000001E-4</v>
      </c>
      <c r="I1429" s="189">
        <f>ROUND(E1429*H1429,2)</f>
        <v>0.1</v>
      </c>
      <c r="J1429" s="189">
        <v>0</v>
      </c>
      <c r="K1429" s="189">
        <f>ROUND(E1429*J1429,2)</f>
        <v>0</v>
      </c>
      <c r="L1429" s="190" t="s">
        <v>696</v>
      </c>
      <c r="M1429" s="207" t="s">
        <v>193</v>
      </c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5"/>
      <c r="Y1429" s="165"/>
      <c r="Z1429" s="165"/>
      <c r="AA1429" s="165"/>
      <c r="AB1429" s="165"/>
      <c r="AC1429" s="165">
        <v>0</v>
      </c>
      <c r="AD1429" s="165"/>
      <c r="AE1429" s="165"/>
      <c r="AF1429" s="165"/>
      <c r="AG1429" s="165"/>
      <c r="AH1429" s="165"/>
      <c r="AI1429" s="165"/>
      <c r="AJ1429" s="165"/>
      <c r="AK1429" s="165"/>
      <c r="AL1429" s="165"/>
      <c r="AM1429" s="165"/>
      <c r="AN1429" s="165"/>
      <c r="AO1429" s="165"/>
      <c r="AP1429" s="165"/>
      <c r="AQ1429" s="165"/>
      <c r="AR1429" s="165"/>
      <c r="AS1429" s="165"/>
      <c r="AT1429" s="165"/>
      <c r="AU1429" s="165"/>
      <c r="AV1429" s="165"/>
      <c r="AW1429" s="165"/>
      <c r="AX1429" s="165"/>
      <c r="AY1429" s="165"/>
      <c r="AZ1429" s="165"/>
      <c r="BA1429" s="165"/>
      <c r="BB1429" s="165"/>
      <c r="BC1429" s="165"/>
      <c r="BD1429" s="165"/>
      <c r="BE1429" s="165"/>
      <c r="BF1429" s="165"/>
      <c r="BG1429" s="165"/>
      <c r="BH1429" s="165"/>
    </row>
    <row r="1430" spans="1:60" outlineLevel="1" x14ac:dyDescent="0.2">
      <c r="A1430" s="204"/>
      <c r="B1430" s="177"/>
      <c r="C1430" s="300"/>
      <c r="D1430" s="301"/>
      <c r="E1430" s="302"/>
      <c r="F1430" s="303"/>
      <c r="G1430" s="304"/>
      <c r="H1430" s="189"/>
      <c r="I1430" s="189"/>
      <c r="J1430" s="189"/>
      <c r="K1430" s="189"/>
      <c r="L1430" s="190"/>
      <c r="M1430" s="207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5"/>
      <c r="Y1430" s="165"/>
      <c r="Z1430" s="165"/>
      <c r="AA1430" s="165"/>
      <c r="AB1430" s="165"/>
      <c r="AC1430" s="165"/>
      <c r="AD1430" s="165"/>
      <c r="AE1430" s="165" t="s">
        <v>194</v>
      </c>
      <c r="AF1430" s="165"/>
      <c r="AG1430" s="165"/>
      <c r="AH1430" s="165"/>
      <c r="AI1430" s="165"/>
      <c r="AJ1430" s="165"/>
      <c r="AK1430" s="165"/>
      <c r="AL1430" s="165"/>
      <c r="AM1430" s="165">
        <v>21</v>
      </c>
      <c r="AN1430" s="165"/>
      <c r="AO1430" s="165"/>
      <c r="AP1430" s="165"/>
      <c r="AQ1430" s="165"/>
      <c r="AR1430" s="165"/>
      <c r="AS1430" s="165"/>
      <c r="AT1430" s="165"/>
      <c r="AU1430" s="165"/>
      <c r="AV1430" s="165"/>
      <c r="AW1430" s="165"/>
      <c r="AX1430" s="165"/>
      <c r="AY1430" s="165"/>
      <c r="AZ1430" s="165"/>
      <c r="BA1430" s="165"/>
      <c r="BB1430" s="165"/>
      <c r="BC1430" s="165"/>
      <c r="BD1430" s="165"/>
      <c r="BE1430" s="165"/>
      <c r="BF1430" s="165"/>
      <c r="BG1430" s="165"/>
      <c r="BH1430" s="165"/>
    </row>
    <row r="1431" spans="1:60" outlineLevel="1" x14ac:dyDescent="0.2">
      <c r="A1431" s="204"/>
      <c r="B1431" s="305" t="s">
        <v>1560</v>
      </c>
      <c r="C1431" s="306"/>
      <c r="D1431" s="307"/>
      <c r="E1431" s="308"/>
      <c r="F1431" s="309"/>
      <c r="G1431" s="310"/>
      <c r="H1431" s="189"/>
      <c r="I1431" s="189"/>
      <c r="J1431" s="189"/>
      <c r="K1431" s="189"/>
      <c r="L1431" s="190"/>
      <c r="M1431" s="207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5"/>
      <c r="Y1431" s="165"/>
      <c r="Z1431" s="165"/>
      <c r="AA1431" s="165"/>
      <c r="AB1431" s="165"/>
      <c r="AC1431" s="165"/>
      <c r="AD1431" s="165"/>
      <c r="AE1431" s="165"/>
      <c r="AF1431" s="165"/>
      <c r="AG1431" s="165"/>
      <c r="AH1431" s="165"/>
      <c r="AI1431" s="165"/>
      <c r="AJ1431" s="165"/>
      <c r="AK1431" s="165"/>
      <c r="AL1431" s="165"/>
      <c r="AM1431" s="165"/>
      <c r="AN1431" s="165"/>
      <c r="AO1431" s="165"/>
      <c r="AP1431" s="165"/>
      <c r="AQ1431" s="165"/>
      <c r="AR1431" s="165"/>
      <c r="AS1431" s="165"/>
      <c r="AT1431" s="165"/>
      <c r="AU1431" s="165"/>
      <c r="AV1431" s="165"/>
      <c r="AW1431" s="165"/>
      <c r="AX1431" s="165"/>
      <c r="AY1431" s="165"/>
      <c r="AZ1431" s="165"/>
      <c r="BA1431" s="165"/>
      <c r="BB1431" s="165"/>
      <c r="BC1431" s="165"/>
      <c r="BD1431" s="165"/>
      <c r="BE1431" s="165"/>
      <c r="BF1431" s="165"/>
      <c r="BG1431" s="165"/>
      <c r="BH1431" s="165"/>
    </row>
    <row r="1432" spans="1:60" x14ac:dyDescent="0.2">
      <c r="A1432" s="205">
        <v>390</v>
      </c>
      <c r="B1432" s="176" t="s">
        <v>717</v>
      </c>
      <c r="C1432" s="242" t="s">
        <v>1874</v>
      </c>
      <c r="D1432" s="180" t="s">
        <v>231</v>
      </c>
      <c r="E1432" s="184">
        <v>806</v>
      </c>
      <c r="F1432" s="191"/>
      <c r="G1432" s="189">
        <f>ROUND(E1432*F1432,2)</f>
        <v>0</v>
      </c>
      <c r="H1432" s="189">
        <v>2.9999999999999997E-4</v>
      </c>
      <c r="I1432" s="189">
        <f>ROUND(E1432*H1432,2)</f>
        <v>0.24</v>
      </c>
      <c r="J1432" s="189">
        <v>0</v>
      </c>
      <c r="K1432" s="189">
        <f>ROUND(E1432*J1432,2)</f>
        <v>0</v>
      </c>
      <c r="L1432" s="190" t="s">
        <v>696</v>
      </c>
      <c r="M1432" s="207" t="s">
        <v>193</v>
      </c>
      <c r="AE1432" t="s">
        <v>188</v>
      </c>
    </row>
    <row r="1433" spans="1:60" outlineLevel="1" x14ac:dyDescent="0.2">
      <c r="A1433" s="204"/>
      <c r="B1433" s="177"/>
      <c r="C1433" s="300"/>
      <c r="D1433" s="301"/>
      <c r="E1433" s="302"/>
      <c r="F1433" s="303"/>
      <c r="G1433" s="304"/>
      <c r="H1433" s="189"/>
      <c r="I1433" s="189"/>
      <c r="J1433" s="189"/>
      <c r="K1433" s="189"/>
      <c r="L1433" s="190"/>
      <c r="M1433" s="207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5"/>
      <c r="Y1433" s="165"/>
      <c r="Z1433" s="165"/>
      <c r="AA1433" s="165"/>
      <c r="AB1433" s="165"/>
      <c r="AC1433" s="165">
        <v>0</v>
      </c>
      <c r="AD1433" s="165"/>
      <c r="AE1433" s="165"/>
      <c r="AF1433" s="165"/>
      <c r="AG1433" s="165"/>
      <c r="AH1433" s="165"/>
      <c r="AI1433" s="165"/>
      <c r="AJ1433" s="165"/>
      <c r="AK1433" s="165"/>
      <c r="AL1433" s="165"/>
      <c r="AM1433" s="165"/>
      <c r="AN1433" s="165"/>
      <c r="AO1433" s="165"/>
      <c r="AP1433" s="165"/>
      <c r="AQ1433" s="165"/>
      <c r="AR1433" s="165"/>
      <c r="AS1433" s="165"/>
      <c r="AT1433" s="165"/>
      <c r="AU1433" s="165"/>
      <c r="AV1433" s="165"/>
      <c r="AW1433" s="165"/>
      <c r="AX1433" s="165"/>
      <c r="AY1433" s="165"/>
      <c r="AZ1433" s="165"/>
      <c r="BA1433" s="165"/>
      <c r="BB1433" s="165"/>
      <c r="BC1433" s="165"/>
      <c r="BD1433" s="165"/>
      <c r="BE1433" s="165"/>
      <c r="BF1433" s="165"/>
      <c r="BG1433" s="165"/>
      <c r="BH1433" s="165"/>
    </row>
    <row r="1434" spans="1:60" outlineLevel="1" x14ac:dyDescent="0.2">
      <c r="A1434" s="204"/>
      <c r="B1434" s="305" t="s">
        <v>718</v>
      </c>
      <c r="C1434" s="306"/>
      <c r="D1434" s="307"/>
      <c r="E1434" s="308"/>
      <c r="F1434" s="309"/>
      <c r="G1434" s="310"/>
      <c r="H1434" s="189"/>
      <c r="I1434" s="189"/>
      <c r="J1434" s="189"/>
      <c r="K1434" s="189"/>
      <c r="L1434" s="190"/>
      <c r="M1434" s="207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5"/>
      <c r="Y1434" s="165"/>
      <c r="Z1434" s="165"/>
      <c r="AA1434" s="165"/>
      <c r="AB1434" s="165"/>
      <c r="AC1434" s="165"/>
      <c r="AD1434" s="165"/>
      <c r="AE1434" s="165" t="s">
        <v>198</v>
      </c>
      <c r="AF1434" s="165"/>
      <c r="AG1434" s="165"/>
      <c r="AH1434" s="165"/>
      <c r="AI1434" s="165"/>
      <c r="AJ1434" s="165"/>
      <c r="AK1434" s="165"/>
      <c r="AL1434" s="165"/>
      <c r="AM1434" s="165"/>
      <c r="AN1434" s="165"/>
      <c r="AO1434" s="165"/>
      <c r="AP1434" s="165"/>
      <c r="AQ1434" s="165"/>
      <c r="AR1434" s="165"/>
      <c r="AS1434" s="165"/>
      <c r="AT1434" s="165"/>
      <c r="AU1434" s="165"/>
      <c r="AV1434" s="165"/>
      <c r="AW1434" s="165"/>
      <c r="AX1434" s="165"/>
      <c r="AY1434" s="165"/>
      <c r="AZ1434" s="165"/>
      <c r="BA1434" s="165"/>
      <c r="BB1434" s="165"/>
      <c r="BC1434" s="165"/>
      <c r="BD1434" s="165"/>
      <c r="BE1434" s="165"/>
      <c r="BF1434" s="165"/>
      <c r="BG1434" s="165"/>
      <c r="BH1434" s="165"/>
    </row>
    <row r="1435" spans="1:60" outlineLevel="1" x14ac:dyDescent="0.2">
      <c r="A1435" s="205">
        <v>391</v>
      </c>
      <c r="B1435" s="176" t="s">
        <v>719</v>
      </c>
      <c r="C1435" s="242" t="s">
        <v>1875</v>
      </c>
      <c r="D1435" s="180" t="s">
        <v>243</v>
      </c>
      <c r="E1435" s="184">
        <v>35.048000000000002</v>
      </c>
      <c r="F1435" s="191"/>
      <c r="G1435" s="189">
        <f>ROUND(E1435*F1435,2)</f>
        <v>0</v>
      </c>
      <c r="H1435" s="189">
        <v>0</v>
      </c>
      <c r="I1435" s="189">
        <f>ROUND(E1435*H1435,2)</f>
        <v>0</v>
      </c>
      <c r="J1435" s="189">
        <v>0</v>
      </c>
      <c r="K1435" s="189">
        <f>ROUND(E1435*J1435,2)</f>
        <v>0</v>
      </c>
      <c r="L1435" s="190" t="s">
        <v>696</v>
      </c>
      <c r="M1435" s="207" t="s">
        <v>193</v>
      </c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5"/>
      <c r="Y1435" s="165"/>
      <c r="Z1435" s="165"/>
      <c r="AA1435" s="165"/>
      <c r="AB1435" s="165"/>
      <c r="AC1435" s="165"/>
      <c r="AD1435" s="165"/>
      <c r="AE1435" s="165" t="s">
        <v>194</v>
      </c>
      <c r="AF1435" s="165"/>
      <c r="AG1435" s="165"/>
      <c r="AH1435" s="165"/>
      <c r="AI1435" s="165"/>
      <c r="AJ1435" s="165"/>
      <c r="AK1435" s="165"/>
      <c r="AL1435" s="165"/>
      <c r="AM1435" s="165">
        <v>21</v>
      </c>
      <c r="AN1435" s="165"/>
      <c r="AO1435" s="165"/>
      <c r="AP1435" s="165"/>
      <c r="AQ1435" s="165"/>
      <c r="AR1435" s="165"/>
      <c r="AS1435" s="165"/>
      <c r="AT1435" s="165"/>
      <c r="AU1435" s="165"/>
      <c r="AV1435" s="165"/>
      <c r="AW1435" s="165"/>
      <c r="AX1435" s="165"/>
      <c r="AY1435" s="165"/>
      <c r="AZ1435" s="165"/>
      <c r="BA1435" s="165"/>
      <c r="BB1435" s="165"/>
      <c r="BC1435" s="165"/>
      <c r="BD1435" s="165"/>
      <c r="BE1435" s="165"/>
      <c r="BF1435" s="165"/>
      <c r="BG1435" s="165"/>
      <c r="BH1435" s="165"/>
    </row>
    <row r="1436" spans="1:60" outlineLevel="1" x14ac:dyDescent="0.2">
      <c r="A1436" s="204"/>
      <c r="B1436" s="177"/>
      <c r="C1436" s="300"/>
      <c r="D1436" s="301"/>
      <c r="E1436" s="302"/>
      <c r="F1436" s="303"/>
      <c r="G1436" s="304"/>
      <c r="H1436" s="189"/>
      <c r="I1436" s="189"/>
      <c r="J1436" s="189"/>
      <c r="K1436" s="189"/>
      <c r="L1436" s="190"/>
      <c r="M1436" s="207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5"/>
      <c r="AE1436" s="165"/>
      <c r="AF1436" s="165"/>
      <c r="AG1436" s="165"/>
      <c r="AH1436" s="165"/>
      <c r="AI1436" s="165"/>
      <c r="AJ1436" s="165"/>
      <c r="AK1436" s="165"/>
      <c r="AL1436" s="165"/>
      <c r="AM1436" s="165"/>
      <c r="AN1436" s="165"/>
      <c r="AO1436" s="165"/>
      <c r="AP1436" s="165"/>
      <c r="AQ1436" s="165"/>
      <c r="AR1436" s="165"/>
      <c r="AS1436" s="165"/>
      <c r="AT1436" s="165"/>
      <c r="AU1436" s="165"/>
      <c r="AV1436" s="165"/>
      <c r="AW1436" s="165"/>
      <c r="AX1436" s="165"/>
      <c r="AY1436" s="165"/>
      <c r="AZ1436" s="165"/>
      <c r="BA1436" s="165"/>
      <c r="BB1436" s="165"/>
      <c r="BC1436" s="165"/>
      <c r="BD1436" s="165"/>
      <c r="BE1436" s="165"/>
      <c r="BF1436" s="165"/>
      <c r="BG1436" s="165"/>
      <c r="BH1436" s="165"/>
    </row>
    <row r="1437" spans="1:60" outlineLevel="1" x14ac:dyDescent="0.2">
      <c r="A1437" s="203" t="s">
        <v>187</v>
      </c>
      <c r="B1437" s="175" t="s">
        <v>141</v>
      </c>
      <c r="C1437" s="199" t="s">
        <v>142</v>
      </c>
      <c r="D1437" s="179"/>
      <c r="E1437" s="183"/>
      <c r="F1437" s="316">
        <f>SUM(G1438:G1442)</f>
        <v>0</v>
      </c>
      <c r="G1437" s="317"/>
      <c r="H1437" s="187"/>
      <c r="I1437" s="187">
        <f>SUM(I1438:I1442)</f>
        <v>0.04</v>
      </c>
      <c r="J1437" s="187"/>
      <c r="K1437" s="187">
        <f>SUM(K1438:K1442)</f>
        <v>0</v>
      </c>
      <c r="L1437" s="241"/>
      <c r="M1437" s="206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5"/>
      <c r="AG1437" s="165"/>
      <c r="AH1437" s="165"/>
      <c r="AI1437" s="165"/>
      <c r="AJ1437" s="165"/>
      <c r="AK1437" s="165"/>
      <c r="AL1437" s="165"/>
      <c r="AM1437" s="165"/>
      <c r="AN1437" s="165"/>
      <c r="AO1437" s="165"/>
      <c r="AP1437" s="165"/>
      <c r="AQ1437" s="165"/>
      <c r="AR1437" s="165"/>
      <c r="AS1437" s="165"/>
      <c r="AT1437" s="165"/>
      <c r="AU1437" s="165"/>
      <c r="AV1437" s="165"/>
      <c r="AW1437" s="165"/>
      <c r="AX1437" s="165"/>
      <c r="AY1437" s="165"/>
      <c r="AZ1437" s="165"/>
      <c r="BA1437" s="165"/>
      <c r="BB1437" s="165"/>
      <c r="BC1437" s="165"/>
      <c r="BD1437" s="165"/>
      <c r="BE1437" s="165"/>
      <c r="BF1437" s="165"/>
      <c r="BG1437" s="165"/>
      <c r="BH1437" s="165"/>
    </row>
    <row r="1438" spans="1:60" x14ac:dyDescent="0.2">
      <c r="A1438" s="204"/>
      <c r="B1438" s="318" t="s">
        <v>720</v>
      </c>
      <c r="C1438" s="319"/>
      <c r="D1438" s="320"/>
      <c r="E1438" s="321"/>
      <c r="F1438" s="322"/>
      <c r="G1438" s="323"/>
      <c r="H1438" s="189"/>
      <c r="I1438" s="189"/>
      <c r="J1438" s="189"/>
      <c r="K1438" s="189"/>
      <c r="L1438" s="190"/>
      <c r="M1438" s="207"/>
      <c r="AE1438" t="s">
        <v>188</v>
      </c>
    </row>
    <row r="1439" spans="1:60" outlineLevel="1" x14ac:dyDescent="0.2">
      <c r="A1439" s="204"/>
      <c r="B1439" s="305" t="s">
        <v>721</v>
      </c>
      <c r="C1439" s="306"/>
      <c r="D1439" s="307"/>
      <c r="E1439" s="308"/>
      <c r="F1439" s="309"/>
      <c r="G1439" s="310"/>
      <c r="H1439" s="189"/>
      <c r="I1439" s="189"/>
      <c r="J1439" s="189"/>
      <c r="K1439" s="189"/>
      <c r="L1439" s="190"/>
      <c r="M1439" s="207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5"/>
      <c r="Y1439" s="165"/>
      <c r="Z1439" s="165"/>
      <c r="AA1439" s="165"/>
      <c r="AB1439" s="165"/>
      <c r="AC1439" s="165">
        <v>0</v>
      </c>
      <c r="AD1439" s="165"/>
      <c r="AE1439" s="165"/>
      <c r="AF1439" s="165"/>
      <c r="AG1439" s="165"/>
      <c r="AH1439" s="165"/>
      <c r="AI1439" s="165"/>
      <c r="AJ1439" s="165"/>
      <c r="AK1439" s="165"/>
      <c r="AL1439" s="165"/>
      <c r="AM1439" s="165"/>
      <c r="AN1439" s="165"/>
      <c r="AO1439" s="165"/>
      <c r="AP1439" s="165"/>
      <c r="AQ1439" s="165"/>
      <c r="AR1439" s="165"/>
      <c r="AS1439" s="165"/>
      <c r="AT1439" s="165"/>
      <c r="AU1439" s="165"/>
      <c r="AV1439" s="165"/>
      <c r="AW1439" s="165"/>
      <c r="AX1439" s="165"/>
      <c r="AY1439" s="165"/>
      <c r="AZ1439" s="165"/>
      <c r="BA1439" s="165"/>
      <c r="BB1439" s="165"/>
      <c r="BC1439" s="165"/>
      <c r="BD1439" s="165"/>
      <c r="BE1439" s="165"/>
      <c r="BF1439" s="165"/>
      <c r="BG1439" s="165"/>
      <c r="BH1439" s="165"/>
    </row>
    <row r="1440" spans="1:60" outlineLevel="1" x14ac:dyDescent="0.2">
      <c r="A1440" s="205">
        <v>392</v>
      </c>
      <c r="B1440" s="176" t="s">
        <v>722</v>
      </c>
      <c r="C1440" s="242" t="s">
        <v>1876</v>
      </c>
      <c r="D1440" s="180" t="s">
        <v>214</v>
      </c>
      <c r="E1440" s="184">
        <v>68.86</v>
      </c>
      <c r="F1440" s="191"/>
      <c r="G1440" s="189">
        <f>ROUND(E1440*F1440,2)</f>
        <v>0</v>
      </c>
      <c r="H1440" s="189">
        <v>6.0999999999999997E-4</v>
      </c>
      <c r="I1440" s="189">
        <f>ROUND(E1440*H1440,2)</f>
        <v>0.04</v>
      </c>
      <c r="J1440" s="189">
        <v>0</v>
      </c>
      <c r="K1440" s="189">
        <f>ROUND(E1440*J1440,2)</f>
        <v>0</v>
      </c>
      <c r="L1440" s="190" t="s">
        <v>723</v>
      </c>
      <c r="M1440" s="207" t="s">
        <v>193</v>
      </c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5"/>
      <c r="Y1440" s="165"/>
      <c r="Z1440" s="165"/>
      <c r="AA1440" s="165"/>
      <c r="AB1440" s="165"/>
      <c r="AC1440" s="165"/>
      <c r="AD1440" s="165"/>
      <c r="AE1440" s="165" t="s">
        <v>194</v>
      </c>
      <c r="AF1440" s="165"/>
      <c r="AG1440" s="165"/>
      <c r="AH1440" s="165"/>
      <c r="AI1440" s="165"/>
      <c r="AJ1440" s="165"/>
      <c r="AK1440" s="165"/>
      <c r="AL1440" s="165"/>
      <c r="AM1440" s="165">
        <v>21</v>
      </c>
      <c r="AN1440" s="165"/>
      <c r="AO1440" s="165"/>
      <c r="AP1440" s="165"/>
      <c r="AQ1440" s="165"/>
      <c r="AR1440" s="165"/>
      <c r="AS1440" s="165"/>
      <c r="AT1440" s="165"/>
      <c r="AU1440" s="165"/>
      <c r="AV1440" s="165"/>
      <c r="AW1440" s="165"/>
      <c r="AX1440" s="165"/>
      <c r="AY1440" s="165"/>
      <c r="AZ1440" s="165"/>
      <c r="BA1440" s="165"/>
      <c r="BB1440" s="165"/>
      <c r="BC1440" s="165"/>
      <c r="BD1440" s="165"/>
      <c r="BE1440" s="165"/>
      <c r="BF1440" s="165"/>
      <c r="BG1440" s="165"/>
      <c r="BH1440" s="165"/>
    </row>
    <row r="1441" spans="1:60" outlineLevel="1" x14ac:dyDescent="0.2">
      <c r="A1441" s="204"/>
      <c r="B1441" s="177"/>
      <c r="C1441" s="201" t="s">
        <v>724</v>
      </c>
      <c r="D1441" s="181"/>
      <c r="E1441" s="185">
        <v>68.86</v>
      </c>
      <c r="F1441" s="189"/>
      <c r="G1441" s="189"/>
      <c r="H1441" s="189"/>
      <c r="I1441" s="189"/>
      <c r="J1441" s="189"/>
      <c r="K1441" s="189"/>
      <c r="L1441" s="190"/>
      <c r="M1441" s="207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5"/>
      <c r="Y1441" s="165"/>
      <c r="Z1441" s="165"/>
      <c r="AA1441" s="165"/>
      <c r="AB1441" s="165"/>
      <c r="AC1441" s="165"/>
      <c r="AD1441" s="165"/>
      <c r="AE1441" s="165"/>
      <c r="AF1441" s="165"/>
      <c r="AG1441" s="165"/>
      <c r="AH1441" s="165"/>
      <c r="AI1441" s="165"/>
      <c r="AJ1441" s="165"/>
      <c r="AK1441" s="165"/>
      <c r="AL1441" s="165"/>
      <c r="AM1441" s="165"/>
      <c r="AN1441" s="165"/>
      <c r="AO1441" s="165"/>
      <c r="AP1441" s="165"/>
      <c r="AQ1441" s="165"/>
      <c r="AR1441" s="165"/>
      <c r="AS1441" s="165"/>
      <c r="AT1441" s="165"/>
      <c r="AU1441" s="165"/>
      <c r="AV1441" s="165"/>
      <c r="AW1441" s="165"/>
      <c r="AX1441" s="165"/>
      <c r="AY1441" s="165"/>
      <c r="AZ1441" s="165"/>
      <c r="BA1441" s="165"/>
      <c r="BB1441" s="165"/>
      <c r="BC1441" s="165"/>
      <c r="BD1441" s="165"/>
      <c r="BE1441" s="165"/>
      <c r="BF1441" s="165"/>
      <c r="BG1441" s="165"/>
      <c r="BH1441" s="165"/>
    </row>
    <row r="1442" spans="1:60" outlineLevel="1" x14ac:dyDescent="0.2">
      <c r="A1442" s="204"/>
      <c r="B1442" s="177"/>
      <c r="C1442" s="300"/>
      <c r="D1442" s="301"/>
      <c r="E1442" s="302"/>
      <c r="F1442" s="303"/>
      <c r="G1442" s="304"/>
      <c r="H1442" s="189"/>
      <c r="I1442" s="189"/>
      <c r="J1442" s="189"/>
      <c r="K1442" s="189"/>
      <c r="L1442" s="190"/>
      <c r="M1442" s="207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5"/>
      <c r="Y1442" s="165"/>
      <c r="Z1442" s="165"/>
      <c r="AA1442" s="165"/>
      <c r="AB1442" s="165"/>
      <c r="AC1442" s="165"/>
      <c r="AD1442" s="165"/>
      <c r="AE1442" s="165" t="s">
        <v>194</v>
      </c>
      <c r="AF1442" s="165"/>
      <c r="AG1442" s="165"/>
      <c r="AH1442" s="165"/>
      <c r="AI1442" s="165"/>
      <c r="AJ1442" s="165"/>
      <c r="AK1442" s="165"/>
      <c r="AL1442" s="165"/>
      <c r="AM1442" s="165">
        <v>21</v>
      </c>
      <c r="AN1442" s="165"/>
      <c r="AO1442" s="165"/>
      <c r="AP1442" s="165"/>
      <c r="AQ1442" s="165"/>
      <c r="AR1442" s="165"/>
      <c r="AS1442" s="165"/>
      <c r="AT1442" s="165"/>
      <c r="AU1442" s="165"/>
      <c r="AV1442" s="165"/>
      <c r="AW1442" s="165"/>
      <c r="AX1442" s="165"/>
      <c r="AY1442" s="165"/>
      <c r="AZ1442" s="165"/>
      <c r="BA1442" s="165"/>
      <c r="BB1442" s="165"/>
      <c r="BC1442" s="165"/>
      <c r="BD1442" s="165"/>
      <c r="BE1442" s="165"/>
      <c r="BF1442" s="165"/>
      <c r="BG1442" s="165"/>
      <c r="BH1442" s="165"/>
    </row>
    <row r="1443" spans="1:60" outlineLevel="1" x14ac:dyDescent="0.2">
      <c r="A1443" s="203" t="s">
        <v>187</v>
      </c>
      <c r="B1443" s="175" t="s">
        <v>143</v>
      </c>
      <c r="C1443" s="199" t="s">
        <v>144</v>
      </c>
      <c r="D1443" s="179"/>
      <c r="E1443" s="183"/>
      <c r="F1443" s="316">
        <f>SUM(G1444:G1466)</f>
        <v>0</v>
      </c>
      <c r="G1443" s="317"/>
      <c r="H1443" s="187"/>
      <c r="I1443" s="187">
        <f>SUM(I1444:I1466)</f>
        <v>15.989999999999998</v>
      </c>
      <c r="J1443" s="187"/>
      <c r="K1443" s="187">
        <f>SUM(K1444:K1466)</f>
        <v>0</v>
      </c>
      <c r="L1443" s="241"/>
      <c r="M1443" s="206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5"/>
      <c r="Y1443" s="165"/>
      <c r="Z1443" s="165"/>
      <c r="AA1443" s="165"/>
      <c r="AB1443" s="165"/>
      <c r="AC1443" s="165"/>
      <c r="AD1443" s="165"/>
      <c r="AE1443" s="165"/>
      <c r="AF1443" s="165"/>
      <c r="AG1443" s="165"/>
      <c r="AH1443" s="165"/>
      <c r="AI1443" s="165"/>
      <c r="AJ1443" s="165"/>
      <c r="AK1443" s="165"/>
      <c r="AL1443" s="165"/>
      <c r="AM1443" s="165"/>
      <c r="AN1443" s="165"/>
      <c r="AO1443" s="165"/>
      <c r="AP1443" s="165"/>
      <c r="AQ1443" s="165"/>
      <c r="AR1443" s="165"/>
      <c r="AS1443" s="165"/>
      <c r="AT1443" s="165"/>
      <c r="AU1443" s="165"/>
      <c r="AV1443" s="165"/>
      <c r="AW1443" s="165"/>
      <c r="AX1443" s="165"/>
      <c r="AY1443" s="165"/>
      <c r="AZ1443" s="165"/>
      <c r="BA1443" s="165"/>
      <c r="BB1443" s="165"/>
      <c r="BC1443" s="165"/>
      <c r="BD1443" s="165"/>
      <c r="BE1443" s="165"/>
      <c r="BF1443" s="165"/>
      <c r="BG1443" s="165"/>
      <c r="BH1443" s="165"/>
    </row>
    <row r="1444" spans="1:60" outlineLevel="1" x14ac:dyDescent="0.2">
      <c r="A1444" s="204"/>
      <c r="B1444" s="318" t="s">
        <v>725</v>
      </c>
      <c r="C1444" s="319"/>
      <c r="D1444" s="320"/>
      <c r="E1444" s="321"/>
      <c r="F1444" s="322"/>
      <c r="G1444" s="323"/>
      <c r="H1444" s="189"/>
      <c r="I1444" s="189"/>
      <c r="J1444" s="189"/>
      <c r="K1444" s="189"/>
      <c r="L1444" s="190"/>
      <c r="M1444" s="207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5"/>
      <c r="Y1444" s="165"/>
      <c r="Z1444" s="165"/>
      <c r="AA1444" s="165"/>
      <c r="AB1444" s="165"/>
      <c r="AC1444" s="165"/>
      <c r="AD1444" s="165"/>
      <c r="AE1444" s="165" t="s">
        <v>194</v>
      </c>
      <c r="AF1444" s="165"/>
      <c r="AG1444" s="165"/>
      <c r="AH1444" s="165"/>
      <c r="AI1444" s="165"/>
      <c r="AJ1444" s="165"/>
      <c r="AK1444" s="165"/>
      <c r="AL1444" s="165"/>
      <c r="AM1444" s="165">
        <v>21</v>
      </c>
      <c r="AN1444" s="165"/>
      <c r="AO1444" s="165"/>
      <c r="AP1444" s="165"/>
      <c r="AQ1444" s="165"/>
      <c r="AR1444" s="165"/>
      <c r="AS1444" s="165"/>
      <c r="AT1444" s="165"/>
      <c r="AU1444" s="165"/>
      <c r="AV1444" s="165"/>
      <c r="AW1444" s="165"/>
      <c r="AX1444" s="165"/>
      <c r="AY1444" s="165"/>
      <c r="AZ1444" s="165"/>
      <c r="BA1444" s="165"/>
      <c r="BB1444" s="165"/>
      <c r="BC1444" s="165"/>
      <c r="BD1444" s="165"/>
      <c r="BE1444" s="165"/>
      <c r="BF1444" s="165"/>
      <c r="BG1444" s="165"/>
      <c r="BH1444" s="165"/>
    </row>
    <row r="1445" spans="1:60" outlineLevel="1" x14ac:dyDescent="0.2">
      <c r="A1445" s="205">
        <v>393</v>
      </c>
      <c r="B1445" s="176" t="s">
        <v>726</v>
      </c>
      <c r="C1445" s="242" t="s">
        <v>1877</v>
      </c>
      <c r="D1445" s="180" t="s">
        <v>214</v>
      </c>
      <c r="E1445" s="184">
        <v>3643.52</v>
      </c>
      <c r="F1445" s="191"/>
      <c r="G1445" s="189">
        <f>ROUND(E1445*F1445,2)</f>
        <v>0</v>
      </c>
      <c r="H1445" s="189">
        <v>6.4999999999999997E-4</v>
      </c>
      <c r="I1445" s="189">
        <f>ROUND(E1445*H1445,2)</f>
        <v>2.37</v>
      </c>
      <c r="J1445" s="189">
        <v>0</v>
      </c>
      <c r="K1445" s="189">
        <f>ROUND(E1445*J1445,2)</f>
        <v>0</v>
      </c>
      <c r="L1445" s="190" t="s">
        <v>487</v>
      </c>
      <c r="M1445" s="207" t="s">
        <v>193</v>
      </c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5"/>
      <c r="Y1445" s="165"/>
      <c r="Z1445" s="165"/>
      <c r="AA1445" s="165"/>
      <c r="AB1445" s="165"/>
      <c r="AC1445" s="165"/>
      <c r="AD1445" s="165"/>
      <c r="AE1445" s="165"/>
      <c r="AF1445" s="165"/>
      <c r="AG1445" s="165"/>
      <c r="AH1445" s="165"/>
      <c r="AI1445" s="165"/>
      <c r="AJ1445" s="165"/>
      <c r="AK1445" s="165"/>
      <c r="AL1445" s="165"/>
      <c r="AM1445" s="165"/>
      <c r="AN1445" s="165"/>
      <c r="AO1445" s="165"/>
      <c r="AP1445" s="165"/>
      <c r="AQ1445" s="165"/>
      <c r="AR1445" s="165"/>
      <c r="AS1445" s="165"/>
      <c r="AT1445" s="165"/>
      <c r="AU1445" s="165"/>
      <c r="AV1445" s="165"/>
      <c r="AW1445" s="165"/>
      <c r="AX1445" s="165"/>
      <c r="AY1445" s="165"/>
      <c r="AZ1445" s="165"/>
      <c r="BA1445" s="165"/>
      <c r="BB1445" s="165"/>
      <c r="BC1445" s="165"/>
      <c r="BD1445" s="165"/>
      <c r="BE1445" s="165"/>
      <c r="BF1445" s="165"/>
      <c r="BG1445" s="165"/>
      <c r="BH1445" s="165"/>
    </row>
    <row r="1446" spans="1:60" outlineLevel="1" x14ac:dyDescent="0.2">
      <c r="A1446" s="204"/>
      <c r="B1446" s="177"/>
      <c r="C1446" s="300"/>
      <c r="D1446" s="301"/>
      <c r="E1446" s="302"/>
      <c r="F1446" s="303"/>
      <c r="G1446" s="304"/>
      <c r="H1446" s="189"/>
      <c r="I1446" s="189"/>
      <c r="J1446" s="189"/>
      <c r="K1446" s="189"/>
      <c r="L1446" s="190"/>
      <c r="M1446" s="207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5"/>
      <c r="Y1446" s="165"/>
      <c r="Z1446" s="165"/>
      <c r="AA1446" s="165"/>
      <c r="AB1446" s="165"/>
      <c r="AC1446" s="165"/>
      <c r="AD1446" s="165"/>
      <c r="AE1446" s="165" t="s">
        <v>194</v>
      </c>
      <c r="AF1446" s="165"/>
      <c r="AG1446" s="165"/>
      <c r="AH1446" s="165"/>
      <c r="AI1446" s="165"/>
      <c r="AJ1446" s="165"/>
      <c r="AK1446" s="165"/>
      <c r="AL1446" s="165"/>
      <c r="AM1446" s="165">
        <v>21</v>
      </c>
      <c r="AN1446" s="165"/>
      <c r="AO1446" s="165"/>
      <c r="AP1446" s="165"/>
      <c r="AQ1446" s="165"/>
      <c r="AR1446" s="165"/>
      <c r="AS1446" s="165"/>
      <c r="AT1446" s="165"/>
      <c r="AU1446" s="165"/>
      <c r="AV1446" s="165"/>
      <c r="AW1446" s="165"/>
      <c r="AX1446" s="165"/>
      <c r="AY1446" s="165"/>
      <c r="AZ1446" s="165"/>
      <c r="BA1446" s="165"/>
      <c r="BB1446" s="165"/>
      <c r="BC1446" s="165"/>
      <c r="BD1446" s="165"/>
      <c r="BE1446" s="165"/>
      <c r="BF1446" s="165"/>
      <c r="BG1446" s="165"/>
      <c r="BH1446" s="165"/>
    </row>
    <row r="1447" spans="1:60" outlineLevel="1" x14ac:dyDescent="0.2">
      <c r="A1447" s="205">
        <v>394</v>
      </c>
      <c r="B1447" s="176" t="s">
        <v>726</v>
      </c>
      <c r="C1447" s="242" t="s">
        <v>1878</v>
      </c>
      <c r="D1447" s="180" t="s">
        <v>214</v>
      </c>
      <c r="E1447" s="184">
        <v>5730.78</v>
      </c>
      <c r="F1447" s="191"/>
      <c r="G1447" s="189">
        <f>ROUND(E1447*F1447,2)</f>
        <v>0</v>
      </c>
      <c r="H1447" s="189">
        <v>6.4999999999999997E-4</v>
      </c>
      <c r="I1447" s="189">
        <f>ROUND(E1447*H1447,2)</f>
        <v>3.73</v>
      </c>
      <c r="J1447" s="189">
        <v>0</v>
      </c>
      <c r="K1447" s="189">
        <f>ROUND(E1447*J1447,2)</f>
        <v>0</v>
      </c>
      <c r="L1447" s="190" t="s">
        <v>487</v>
      </c>
      <c r="M1447" s="207" t="s">
        <v>193</v>
      </c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5"/>
      <c r="Y1447" s="165"/>
      <c r="Z1447" s="165"/>
      <c r="AA1447" s="165"/>
      <c r="AB1447" s="165"/>
      <c r="AC1447" s="165"/>
      <c r="AD1447" s="165"/>
      <c r="AE1447" s="165"/>
      <c r="AF1447" s="165"/>
      <c r="AG1447" s="165"/>
      <c r="AH1447" s="165"/>
      <c r="AI1447" s="165"/>
      <c r="AJ1447" s="165"/>
      <c r="AK1447" s="165"/>
      <c r="AL1447" s="165"/>
      <c r="AM1447" s="165"/>
      <c r="AN1447" s="165"/>
      <c r="AO1447" s="165"/>
      <c r="AP1447" s="165"/>
      <c r="AQ1447" s="165"/>
      <c r="AR1447" s="165"/>
      <c r="AS1447" s="165"/>
      <c r="AT1447" s="165"/>
      <c r="AU1447" s="165"/>
      <c r="AV1447" s="165"/>
      <c r="AW1447" s="165"/>
      <c r="AX1447" s="165"/>
      <c r="AY1447" s="165"/>
      <c r="AZ1447" s="165"/>
      <c r="BA1447" s="165"/>
      <c r="BB1447" s="165"/>
      <c r="BC1447" s="165"/>
      <c r="BD1447" s="165"/>
      <c r="BE1447" s="165"/>
      <c r="BF1447" s="165"/>
      <c r="BG1447" s="165"/>
      <c r="BH1447" s="165"/>
    </row>
    <row r="1448" spans="1:60" outlineLevel="1" x14ac:dyDescent="0.2">
      <c r="A1448" s="204"/>
      <c r="B1448" s="177"/>
      <c r="C1448" s="300"/>
      <c r="D1448" s="301"/>
      <c r="E1448" s="302"/>
      <c r="F1448" s="303"/>
      <c r="G1448" s="304"/>
      <c r="H1448" s="189"/>
      <c r="I1448" s="189"/>
      <c r="J1448" s="189"/>
      <c r="K1448" s="189"/>
      <c r="L1448" s="190"/>
      <c r="M1448" s="207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5"/>
      <c r="Y1448" s="165"/>
      <c r="Z1448" s="165"/>
      <c r="AA1448" s="165"/>
      <c r="AB1448" s="165"/>
      <c r="AC1448" s="165">
        <v>0</v>
      </c>
      <c r="AD1448" s="165"/>
      <c r="AE1448" s="165"/>
      <c r="AF1448" s="165"/>
      <c r="AG1448" s="165"/>
      <c r="AH1448" s="165"/>
      <c r="AI1448" s="165"/>
      <c r="AJ1448" s="165"/>
      <c r="AK1448" s="165"/>
      <c r="AL1448" s="165"/>
      <c r="AM1448" s="165"/>
      <c r="AN1448" s="165"/>
      <c r="AO1448" s="165"/>
      <c r="AP1448" s="165"/>
      <c r="AQ1448" s="165"/>
      <c r="AR1448" s="165"/>
      <c r="AS1448" s="165"/>
      <c r="AT1448" s="165"/>
      <c r="AU1448" s="165"/>
      <c r="AV1448" s="165"/>
      <c r="AW1448" s="165"/>
      <c r="AX1448" s="165"/>
      <c r="AY1448" s="165"/>
      <c r="AZ1448" s="165"/>
      <c r="BA1448" s="165"/>
      <c r="BB1448" s="165"/>
      <c r="BC1448" s="165"/>
      <c r="BD1448" s="165"/>
      <c r="BE1448" s="165"/>
      <c r="BF1448" s="165"/>
      <c r="BG1448" s="165"/>
      <c r="BH1448" s="165"/>
    </row>
    <row r="1449" spans="1:60" outlineLevel="1" x14ac:dyDescent="0.2">
      <c r="A1449" s="205">
        <v>395</v>
      </c>
      <c r="B1449" s="176" t="s">
        <v>726</v>
      </c>
      <c r="C1449" s="242" t="s">
        <v>1879</v>
      </c>
      <c r="D1449" s="180" t="s">
        <v>214</v>
      </c>
      <c r="E1449" s="184">
        <v>5730.78</v>
      </c>
      <c r="F1449" s="191"/>
      <c r="G1449" s="189">
        <f>ROUND(E1449*F1449,2)</f>
        <v>0</v>
      </c>
      <c r="H1449" s="189">
        <v>6.4999999999999997E-4</v>
      </c>
      <c r="I1449" s="189">
        <f>ROUND(E1449*H1449,2)</f>
        <v>3.73</v>
      </c>
      <c r="J1449" s="189">
        <v>0</v>
      </c>
      <c r="K1449" s="189">
        <f>ROUND(E1449*J1449,2)</f>
        <v>0</v>
      </c>
      <c r="L1449" s="190" t="s">
        <v>487</v>
      </c>
      <c r="M1449" s="207" t="s">
        <v>193</v>
      </c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5"/>
      <c r="Y1449" s="165"/>
      <c r="Z1449" s="165"/>
      <c r="AA1449" s="165"/>
      <c r="AB1449" s="165"/>
      <c r="AC1449" s="165"/>
      <c r="AD1449" s="165"/>
      <c r="AE1449" s="165" t="s">
        <v>194</v>
      </c>
      <c r="AF1449" s="165"/>
      <c r="AG1449" s="165"/>
      <c r="AH1449" s="165"/>
      <c r="AI1449" s="165"/>
      <c r="AJ1449" s="165"/>
      <c r="AK1449" s="165"/>
      <c r="AL1449" s="165"/>
      <c r="AM1449" s="165">
        <v>21</v>
      </c>
      <c r="AN1449" s="165"/>
      <c r="AO1449" s="165"/>
      <c r="AP1449" s="165"/>
      <c r="AQ1449" s="165"/>
      <c r="AR1449" s="165"/>
      <c r="AS1449" s="165"/>
      <c r="AT1449" s="165"/>
      <c r="AU1449" s="165"/>
      <c r="AV1449" s="165"/>
      <c r="AW1449" s="165"/>
      <c r="AX1449" s="165"/>
      <c r="AY1449" s="165"/>
      <c r="AZ1449" s="165"/>
      <c r="BA1449" s="165"/>
      <c r="BB1449" s="165"/>
      <c r="BC1449" s="165"/>
      <c r="BD1449" s="165"/>
      <c r="BE1449" s="165"/>
      <c r="BF1449" s="165"/>
      <c r="BG1449" s="165"/>
      <c r="BH1449" s="165"/>
    </row>
    <row r="1450" spans="1:60" outlineLevel="1" x14ac:dyDescent="0.2">
      <c r="A1450" s="204"/>
      <c r="B1450" s="177"/>
      <c r="C1450" s="300"/>
      <c r="D1450" s="301"/>
      <c r="E1450" s="302"/>
      <c r="F1450" s="303"/>
      <c r="G1450" s="304"/>
      <c r="H1450" s="189"/>
      <c r="I1450" s="189"/>
      <c r="J1450" s="189"/>
      <c r="K1450" s="189"/>
      <c r="L1450" s="190"/>
      <c r="M1450" s="207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5"/>
      <c r="Y1450" s="165"/>
      <c r="Z1450" s="165"/>
      <c r="AA1450" s="165"/>
      <c r="AB1450" s="165"/>
      <c r="AC1450" s="165"/>
      <c r="AD1450" s="165"/>
      <c r="AE1450" s="165"/>
      <c r="AF1450" s="165"/>
      <c r="AG1450" s="165"/>
      <c r="AH1450" s="165"/>
      <c r="AI1450" s="165"/>
      <c r="AJ1450" s="165"/>
      <c r="AK1450" s="165"/>
      <c r="AL1450" s="165"/>
      <c r="AM1450" s="165"/>
      <c r="AN1450" s="165"/>
      <c r="AO1450" s="165"/>
      <c r="AP1450" s="165"/>
      <c r="AQ1450" s="165"/>
      <c r="AR1450" s="165"/>
      <c r="AS1450" s="165"/>
      <c r="AT1450" s="165"/>
      <c r="AU1450" s="165"/>
      <c r="AV1450" s="165"/>
      <c r="AW1450" s="165"/>
      <c r="AX1450" s="165"/>
      <c r="AY1450" s="165"/>
      <c r="AZ1450" s="165"/>
      <c r="BA1450" s="165"/>
      <c r="BB1450" s="165"/>
      <c r="BC1450" s="165"/>
      <c r="BD1450" s="165"/>
      <c r="BE1450" s="165"/>
      <c r="BF1450" s="165"/>
      <c r="BG1450" s="165"/>
      <c r="BH1450" s="165"/>
    </row>
    <row r="1451" spans="1:60" outlineLevel="1" x14ac:dyDescent="0.2">
      <c r="A1451" s="205">
        <v>396</v>
      </c>
      <c r="B1451" s="176" t="s">
        <v>726</v>
      </c>
      <c r="C1451" s="242" t="s">
        <v>1880</v>
      </c>
      <c r="D1451" s="180" t="s">
        <v>214</v>
      </c>
      <c r="E1451" s="184">
        <v>5730.78</v>
      </c>
      <c r="F1451" s="191"/>
      <c r="G1451" s="189">
        <f>ROUND(E1451*F1451,2)</f>
        <v>0</v>
      </c>
      <c r="H1451" s="189">
        <v>6.4999999999999997E-4</v>
      </c>
      <c r="I1451" s="189">
        <f>ROUND(E1451*H1451,2)</f>
        <v>3.73</v>
      </c>
      <c r="J1451" s="189">
        <v>0</v>
      </c>
      <c r="K1451" s="189">
        <f>ROUND(E1451*J1451,2)</f>
        <v>0</v>
      </c>
      <c r="L1451" s="190" t="s">
        <v>487</v>
      </c>
      <c r="M1451" s="207" t="s">
        <v>193</v>
      </c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5"/>
      <c r="Y1451" s="165"/>
      <c r="Z1451" s="165"/>
      <c r="AA1451" s="165"/>
      <c r="AB1451" s="165"/>
      <c r="AC1451" s="165"/>
      <c r="AD1451" s="165"/>
      <c r="AE1451" s="165" t="s">
        <v>194</v>
      </c>
      <c r="AF1451" s="165"/>
      <c r="AG1451" s="165"/>
      <c r="AH1451" s="165"/>
      <c r="AI1451" s="165"/>
      <c r="AJ1451" s="165"/>
      <c r="AK1451" s="165"/>
      <c r="AL1451" s="165"/>
      <c r="AM1451" s="165">
        <v>21</v>
      </c>
      <c r="AN1451" s="165"/>
      <c r="AO1451" s="165"/>
      <c r="AP1451" s="165"/>
      <c r="AQ1451" s="165"/>
      <c r="AR1451" s="165"/>
      <c r="AS1451" s="165"/>
      <c r="AT1451" s="165"/>
      <c r="AU1451" s="165"/>
      <c r="AV1451" s="165"/>
      <c r="AW1451" s="165"/>
      <c r="AX1451" s="165"/>
      <c r="AY1451" s="165"/>
      <c r="AZ1451" s="165"/>
      <c r="BA1451" s="165"/>
      <c r="BB1451" s="165"/>
      <c r="BC1451" s="165"/>
      <c r="BD1451" s="165"/>
      <c r="BE1451" s="165"/>
      <c r="BF1451" s="165"/>
      <c r="BG1451" s="165"/>
      <c r="BH1451" s="165"/>
    </row>
    <row r="1452" spans="1:60" outlineLevel="1" x14ac:dyDescent="0.2">
      <c r="A1452" s="204"/>
      <c r="B1452" s="177"/>
      <c r="C1452" s="300"/>
      <c r="D1452" s="301"/>
      <c r="E1452" s="302"/>
      <c r="F1452" s="303"/>
      <c r="G1452" s="304"/>
      <c r="H1452" s="189"/>
      <c r="I1452" s="189"/>
      <c r="J1452" s="189"/>
      <c r="K1452" s="189"/>
      <c r="L1452" s="190"/>
      <c r="M1452" s="207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5"/>
      <c r="Y1452" s="165"/>
      <c r="Z1452" s="165"/>
      <c r="AA1452" s="165"/>
      <c r="AB1452" s="165"/>
      <c r="AC1452" s="165"/>
      <c r="AD1452" s="165"/>
      <c r="AE1452" s="165"/>
      <c r="AF1452" s="165"/>
      <c r="AG1452" s="165"/>
      <c r="AH1452" s="165"/>
      <c r="AI1452" s="165"/>
      <c r="AJ1452" s="165"/>
      <c r="AK1452" s="165"/>
      <c r="AL1452" s="165"/>
      <c r="AM1452" s="165"/>
      <c r="AN1452" s="165"/>
      <c r="AO1452" s="165"/>
      <c r="AP1452" s="165"/>
      <c r="AQ1452" s="165"/>
      <c r="AR1452" s="165"/>
      <c r="AS1452" s="165"/>
      <c r="AT1452" s="165"/>
      <c r="AU1452" s="165"/>
      <c r="AV1452" s="165"/>
      <c r="AW1452" s="165"/>
      <c r="AX1452" s="165"/>
      <c r="AY1452" s="165"/>
      <c r="AZ1452" s="165"/>
      <c r="BA1452" s="165"/>
      <c r="BB1452" s="165"/>
      <c r="BC1452" s="165"/>
      <c r="BD1452" s="165"/>
      <c r="BE1452" s="165"/>
      <c r="BF1452" s="165"/>
      <c r="BG1452" s="165"/>
      <c r="BH1452" s="165"/>
    </row>
    <row r="1453" spans="1:60" outlineLevel="1" x14ac:dyDescent="0.2">
      <c r="A1453" s="204"/>
      <c r="B1453" s="305" t="s">
        <v>725</v>
      </c>
      <c r="C1453" s="306"/>
      <c r="D1453" s="307"/>
      <c r="E1453" s="308"/>
      <c r="F1453" s="309"/>
      <c r="G1453" s="310"/>
      <c r="H1453" s="189"/>
      <c r="I1453" s="189"/>
      <c r="J1453" s="189"/>
      <c r="K1453" s="189"/>
      <c r="L1453" s="190"/>
      <c r="M1453" s="207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5"/>
      <c r="Y1453" s="165"/>
      <c r="Z1453" s="165"/>
      <c r="AA1453" s="165"/>
      <c r="AB1453" s="165"/>
      <c r="AC1453" s="165"/>
      <c r="AD1453" s="165"/>
      <c r="AE1453" s="165" t="s">
        <v>194</v>
      </c>
      <c r="AF1453" s="165"/>
      <c r="AG1453" s="165"/>
      <c r="AH1453" s="165"/>
      <c r="AI1453" s="165"/>
      <c r="AJ1453" s="165"/>
      <c r="AK1453" s="165"/>
      <c r="AL1453" s="165"/>
      <c r="AM1453" s="165">
        <v>21</v>
      </c>
      <c r="AN1453" s="165"/>
      <c r="AO1453" s="165"/>
      <c r="AP1453" s="165"/>
      <c r="AQ1453" s="165"/>
      <c r="AR1453" s="165"/>
      <c r="AS1453" s="165"/>
      <c r="AT1453" s="165"/>
      <c r="AU1453" s="165"/>
      <c r="AV1453" s="165"/>
      <c r="AW1453" s="165"/>
      <c r="AX1453" s="165"/>
      <c r="AY1453" s="165"/>
      <c r="AZ1453" s="165"/>
      <c r="BA1453" s="165"/>
      <c r="BB1453" s="165"/>
      <c r="BC1453" s="165"/>
      <c r="BD1453" s="165"/>
      <c r="BE1453" s="165"/>
      <c r="BF1453" s="165"/>
      <c r="BG1453" s="165"/>
      <c r="BH1453" s="165"/>
    </row>
    <row r="1454" spans="1:60" outlineLevel="1" x14ac:dyDescent="0.2">
      <c r="A1454" s="205">
        <v>397</v>
      </c>
      <c r="B1454" s="176" t="s">
        <v>727</v>
      </c>
      <c r="C1454" s="242" t="s">
        <v>1881</v>
      </c>
      <c r="D1454" s="180" t="s">
        <v>214</v>
      </c>
      <c r="E1454" s="184">
        <v>1024.1400000000001</v>
      </c>
      <c r="F1454" s="191"/>
      <c r="G1454" s="189">
        <f>ROUND(E1454*F1454,2)</f>
        <v>0</v>
      </c>
      <c r="H1454" s="189">
        <v>3.2000000000000003E-4</v>
      </c>
      <c r="I1454" s="189">
        <f>ROUND(E1454*H1454,2)</f>
        <v>0.33</v>
      </c>
      <c r="J1454" s="189">
        <v>0</v>
      </c>
      <c r="K1454" s="189">
        <f>ROUND(E1454*J1454,2)</f>
        <v>0</v>
      </c>
      <c r="L1454" s="190" t="s">
        <v>728</v>
      </c>
      <c r="M1454" s="207" t="s">
        <v>193</v>
      </c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5"/>
      <c r="Y1454" s="165"/>
      <c r="Z1454" s="165"/>
      <c r="AA1454" s="165"/>
      <c r="AB1454" s="165"/>
      <c r="AC1454" s="165"/>
      <c r="AD1454" s="165"/>
      <c r="AE1454" s="165"/>
      <c r="AF1454" s="165"/>
      <c r="AG1454" s="165"/>
      <c r="AH1454" s="165"/>
      <c r="AI1454" s="165"/>
      <c r="AJ1454" s="165"/>
      <c r="AK1454" s="165"/>
      <c r="AL1454" s="165"/>
      <c r="AM1454" s="165"/>
      <c r="AN1454" s="165"/>
      <c r="AO1454" s="165"/>
      <c r="AP1454" s="165"/>
      <c r="AQ1454" s="165"/>
      <c r="AR1454" s="165"/>
      <c r="AS1454" s="165"/>
      <c r="AT1454" s="165"/>
      <c r="AU1454" s="165"/>
      <c r="AV1454" s="165"/>
      <c r="AW1454" s="165"/>
      <c r="AX1454" s="165"/>
      <c r="AY1454" s="165"/>
      <c r="AZ1454" s="165"/>
      <c r="BA1454" s="165"/>
      <c r="BB1454" s="165"/>
      <c r="BC1454" s="165"/>
      <c r="BD1454" s="165"/>
      <c r="BE1454" s="165"/>
      <c r="BF1454" s="165"/>
      <c r="BG1454" s="165"/>
      <c r="BH1454" s="165"/>
    </row>
    <row r="1455" spans="1:60" outlineLevel="1" x14ac:dyDescent="0.2">
      <c r="A1455" s="204"/>
      <c r="B1455" s="177"/>
      <c r="C1455" s="300"/>
      <c r="D1455" s="301"/>
      <c r="E1455" s="302"/>
      <c r="F1455" s="303"/>
      <c r="G1455" s="304"/>
      <c r="H1455" s="189"/>
      <c r="I1455" s="189"/>
      <c r="J1455" s="189"/>
      <c r="K1455" s="189"/>
      <c r="L1455" s="190"/>
      <c r="M1455" s="207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5"/>
      <c r="Y1455" s="165"/>
      <c r="Z1455" s="165"/>
      <c r="AA1455" s="165"/>
      <c r="AB1455" s="165"/>
      <c r="AC1455" s="165"/>
      <c r="AD1455" s="165"/>
      <c r="AE1455" s="165" t="s">
        <v>194</v>
      </c>
      <c r="AF1455" s="165"/>
      <c r="AG1455" s="165"/>
      <c r="AH1455" s="165"/>
      <c r="AI1455" s="165"/>
      <c r="AJ1455" s="165"/>
      <c r="AK1455" s="165"/>
      <c r="AL1455" s="165"/>
      <c r="AM1455" s="165">
        <v>21</v>
      </c>
      <c r="AN1455" s="165"/>
      <c r="AO1455" s="165"/>
      <c r="AP1455" s="165"/>
      <c r="AQ1455" s="165"/>
      <c r="AR1455" s="165"/>
      <c r="AS1455" s="165"/>
      <c r="AT1455" s="165"/>
      <c r="AU1455" s="165"/>
      <c r="AV1455" s="165"/>
      <c r="AW1455" s="165"/>
      <c r="AX1455" s="165"/>
      <c r="AY1455" s="165"/>
      <c r="AZ1455" s="165"/>
      <c r="BA1455" s="165"/>
      <c r="BB1455" s="165"/>
      <c r="BC1455" s="165"/>
      <c r="BD1455" s="165"/>
      <c r="BE1455" s="165"/>
      <c r="BF1455" s="165"/>
      <c r="BG1455" s="165"/>
      <c r="BH1455" s="165"/>
    </row>
    <row r="1456" spans="1:60" ht="22.5" outlineLevel="1" x14ac:dyDescent="0.2">
      <c r="A1456" s="205">
        <v>398</v>
      </c>
      <c r="B1456" s="176" t="s">
        <v>727</v>
      </c>
      <c r="C1456" s="242" t="s">
        <v>1882</v>
      </c>
      <c r="D1456" s="180" t="s">
        <v>214</v>
      </c>
      <c r="E1456" s="184">
        <v>2178.3000000000002</v>
      </c>
      <c r="F1456" s="191"/>
      <c r="G1456" s="189">
        <f>ROUND(E1456*F1456,2)</f>
        <v>0</v>
      </c>
      <c r="H1456" s="189">
        <v>3.2000000000000003E-4</v>
      </c>
      <c r="I1456" s="189">
        <f>ROUND(E1456*H1456,2)</f>
        <v>0.7</v>
      </c>
      <c r="J1456" s="189">
        <v>0</v>
      </c>
      <c r="K1456" s="189">
        <f>ROUND(E1456*J1456,2)</f>
        <v>0</v>
      </c>
      <c r="L1456" s="190" t="s">
        <v>728</v>
      </c>
      <c r="M1456" s="207" t="s">
        <v>193</v>
      </c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5"/>
      <c r="Y1456" s="165"/>
      <c r="Z1456" s="165"/>
      <c r="AA1456" s="165"/>
      <c r="AB1456" s="165"/>
      <c r="AC1456" s="165"/>
      <c r="AD1456" s="165"/>
      <c r="AE1456" s="165"/>
      <c r="AF1456" s="165"/>
      <c r="AG1456" s="165"/>
      <c r="AH1456" s="165"/>
      <c r="AI1456" s="165"/>
      <c r="AJ1456" s="165"/>
      <c r="AK1456" s="165"/>
      <c r="AL1456" s="165"/>
      <c r="AM1456" s="165"/>
      <c r="AN1456" s="165"/>
      <c r="AO1456" s="165"/>
      <c r="AP1456" s="165"/>
      <c r="AQ1456" s="165"/>
      <c r="AR1456" s="165"/>
      <c r="AS1456" s="165"/>
      <c r="AT1456" s="165"/>
      <c r="AU1456" s="165"/>
      <c r="AV1456" s="165"/>
      <c r="AW1456" s="165"/>
      <c r="AX1456" s="165"/>
      <c r="AY1456" s="165"/>
      <c r="AZ1456" s="165"/>
      <c r="BA1456" s="165"/>
      <c r="BB1456" s="165"/>
      <c r="BC1456" s="165"/>
      <c r="BD1456" s="165"/>
      <c r="BE1456" s="165"/>
      <c r="BF1456" s="165"/>
      <c r="BG1456" s="165"/>
      <c r="BH1456" s="165"/>
    </row>
    <row r="1457" spans="1:60" outlineLevel="1" x14ac:dyDescent="0.2">
      <c r="A1457" s="204"/>
      <c r="B1457" s="177"/>
      <c r="C1457" s="300"/>
      <c r="D1457" s="301"/>
      <c r="E1457" s="302"/>
      <c r="F1457" s="303"/>
      <c r="G1457" s="304"/>
      <c r="H1457" s="189"/>
      <c r="I1457" s="189"/>
      <c r="J1457" s="189"/>
      <c r="K1457" s="189"/>
      <c r="L1457" s="190"/>
      <c r="M1457" s="207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5"/>
      <c r="Y1457" s="165"/>
      <c r="Z1457" s="165"/>
      <c r="AA1457" s="165"/>
      <c r="AB1457" s="165"/>
      <c r="AC1457" s="165">
        <v>0</v>
      </c>
      <c r="AD1457" s="165"/>
      <c r="AE1457" s="165"/>
      <c r="AF1457" s="165"/>
      <c r="AG1457" s="165"/>
      <c r="AH1457" s="165"/>
      <c r="AI1457" s="165"/>
      <c r="AJ1457" s="165"/>
      <c r="AK1457" s="165"/>
      <c r="AL1457" s="165"/>
      <c r="AM1457" s="165"/>
      <c r="AN1457" s="165"/>
      <c r="AO1457" s="165"/>
      <c r="AP1457" s="165"/>
      <c r="AQ1457" s="165"/>
      <c r="AR1457" s="165"/>
      <c r="AS1457" s="165"/>
      <c r="AT1457" s="165"/>
      <c r="AU1457" s="165"/>
      <c r="AV1457" s="165"/>
      <c r="AW1457" s="165"/>
      <c r="AX1457" s="165"/>
      <c r="AY1457" s="165"/>
      <c r="AZ1457" s="165"/>
      <c r="BA1457" s="165"/>
      <c r="BB1457" s="165"/>
      <c r="BC1457" s="165"/>
      <c r="BD1457" s="165"/>
      <c r="BE1457" s="165"/>
      <c r="BF1457" s="165"/>
      <c r="BG1457" s="165"/>
      <c r="BH1457" s="165"/>
    </row>
    <row r="1458" spans="1:60" ht="22.5" outlineLevel="1" x14ac:dyDescent="0.2">
      <c r="A1458" s="205">
        <v>399</v>
      </c>
      <c r="B1458" s="176" t="s">
        <v>727</v>
      </c>
      <c r="C1458" s="242" t="s">
        <v>1883</v>
      </c>
      <c r="D1458" s="180" t="s">
        <v>214</v>
      </c>
      <c r="E1458" s="184">
        <v>2178.3000000000002</v>
      </c>
      <c r="F1458" s="191"/>
      <c r="G1458" s="189">
        <f>ROUND(E1458*F1458,2)</f>
        <v>0</v>
      </c>
      <c r="H1458" s="189">
        <v>3.2000000000000003E-4</v>
      </c>
      <c r="I1458" s="189">
        <f>ROUND(E1458*H1458,2)</f>
        <v>0.7</v>
      </c>
      <c r="J1458" s="189">
        <v>0</v>
      </c>
      <c r="K1458" s="189">
        <f>ROUND(E1458*J1458,2)</f>
        <v>0</v>
      </c>
      <c r="L1458" s="190" t="s">
        <v>728</v>
      </c>
      <c r="M1458" s="207" t="s">
        <v>193</v>
      </c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5"/>
      <c r="Y1458" s="165"/>
      <c r="Z1458" s="165"/>
      <c r="AA1458" s="165"/>
      <c r="AB1458" s="165"/>
      <c r="AC1458" s="165"/>
      <c r="AD1458" s="165"/>
      <c r="AE1458" s="165" t="s">
        <v>198</v>
      </c>
      <c r="AF1458" s="165"/>
      <c r="AG1458" s="165"/>
      <c r="AH1458" s="165"/>
      <c r="AI1458" s="165"/>
      <c r="AJ1458" s="165"/>
      <c r="AK1458" s="165"/>
      <c r="AL1458" s="165"/>
      <c r="AM1458" s="165"/>
      <c r="AN1458" s="165"/>
      <c r="AO1458" s="165"/>
      <c r="AP1458" s="165"/>
      <c r="AQ1458" s="165"/>
      <c r="AR1458" s="165"/>
      <c r="AS1458" s="165"/>
      <c r="AT1458" s="165"/>
      <c r="AU1458" s="165"/>
      <c r="AV1458" s="165"/>
      <c r="AW1458" s="165"/>
      <c r="AX1458" s="165"/>
      <c r="AY1458" s="165"/>
      <c r="AZ1458" s="165"/>
      <c r="BA1458" s="165"/>
      <c r="BB1458" s="165"/>
      <c r="BC1458" s="165"/>
      <c r="BD1458" s="165"/>
      <c r="BE1458" s="165"/>
      <c r="BF1458" s="165"/>
      <c r="BG1458" s="165"/>
      <c r="BH1458" s="165"/>
    </row>
    <row r="1459" spans="1:60" outlineLevel="1" x14ac:dyDescent="0.2">
      <c r="A1459" s="204"/>
      <c r="B1459" s="177"/>
      <c r="C1459" s="300"/>
      <c r="D1459" s="301"/>
      <c r="E1459" s="302"/>
      <c r="F1459" s="303"/>
      <c r="G1459" s="304"/>
      <c r="H1459" s="189"/>
      <c r="I1459" s="189"/>
      <c r="J1459" s="189"/>
      <c r="K1459" s="189"/>
      <c r="L1459" s="190"/>
      <c r="M1459" s="207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5"/>
      <c r="Y1459" s="165"/>
      <c r="Z1459" s="165"/>
      <c r="AA1459" s="165"/>
      <c r="AB1459" s="165"/>
      <c r="AC1459" s="165">
        <v>1</v>
      </c>
      <c r="AD1459" s="165"/>
      <c r="AE1459" s="165"/>
      <c r="AF1459" s="165"/>
      <c r="AG1459" s="165"/>
      <c r="AH1459" s="165"/>
      <c r="AI1459" s="165"/>
      <c r="AJ1459" s="165"/>
      <c r="AK1459" s="165"/>
      <c r="AL1459" s="165"/>
      <c r="AM1459" s="165"/>
      <c r="AN1459" s="165"/>
      <c r="AO1459" s="165"/>
      <c r="AP1459" s="165"/>
      <c r="AQ1459" s="165"/>
      <c r="AR1459" s="165"/>
      <c r="AS1459" s="165"/>
      <c r="AT1459" s="165"/>
      <c r="AU1459" s="165"/>
      <c r="AV1459" s="165"/>
      <c r="AW1459" s="165"/>
      <c r="AX1459" s="165"/>
      <c r="AY1459" s="165"/>
      <c r="AZ1459" s="165"/>
      <c r="BA1459" s="165"/>
      <c r="BB1459" s="165"/>
      <c r="BC1459" s="165"/>
      <c r="BD1459" s="165"/>
      <c r="BE1459" s="165"/>
      <c r="BF1459" s="165"/>
      <c r="BG1459" s="165"/>
      <c r="BH1459" s="165"/>
    </row>
    <row r="1460" spans="1:60" ht="22.5" outlineLevel="1" x14ac:dyDescent="0.2">
      <c r="A1460" s="205">
        <v>400</v>
      </c>
      <c r="B1460" s="176" t="s">
        <v>727</v>
      </c>
      <c r="C1460" s="242" t="s">
        <v>1884</v>
      </c>
      <c r="D1460" s="180" t="s">
        <v>214</v>
      </c>
      <c r="E1460" s="184">
        <v>2178.3000000000002</v>
      </c>
      <c r="F1460" s="191"/>
      <c r="G1460" s="189">
        <f>ROUND(E1460*F1460,2)</f>
        <v>0</v>
      </c>
      <c r="H1460" s="189">
        <v>3.2000000000000003E-4</v>
      </c>
      <c r="I1460" s="189">
        <f>ROUND(E1460*H1460,2)</f>
        <v>0.7</v>
      </c>
      <c r="J1460" s="189">
        <v>0</v>
      </c>
      <c r="K1460" s="189">
        <f>ROUND(E1460*J1460,2)</f>
        <v>0</v>
      </c>
      <c r="L1460" s="190" t="s">
        <v>728</v>
      </c>
      <c r="M1460" s="207" t="s">
        <v>193</v>
      </c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5"/>
      <c r="Y1460" s="165"/>
      <c r="Z1460" s="165"/>
      <c r="AA1460" s="165"/>
      <c r="AB1460" s="165"/>
      <c r="AC1460" s="165"/>
      <c r="AD1460" s="165"/>
      <c r="AE1460" s="165" t="s">
        <v>194</v>
      </c>
      <c r="AF1460" s="165"/>
      <c r="AG1460" s="165"/>
      <c r="AH1460" s="165"/>
      <c r="AI1460" s="165"/>
      <c r="AJ1460" s="165"/>
      <c r="AK1460" s="165"/>
      <c r="AL1460" s="165"/>
      <c r="AM1460" s="165">
        <v>21</v>
      </c>
      <c r="AN1460" s="165"/>
      <c r="AO1460" s="165"/>
      <c r="AP1460" s="165"/>
      <c r="AQ1460" s="165"/>
      <c r="AR1460" s="165"/>
      <c r="AS1460" s="165"/>
      <c r="AT1460" s="165"/>
      <c r="AU1460" s="165"/>
      <c r="AV1460" s="165"/>
      <c r="AW1460" s="165"/>
      <c r="AX1460" s="165"/>
      <c r="AY1460" s="165"/>
      <c r="AZ1460" s="165"/>
      <c r="BA1460" s="165"/>
      <c r="BB1460" s="165"/>
      <c r="BC1460" s="165"/>
      <c r="BD1460" s="165"/>
      <c r="BE1460" s="165"/>
      <c r="BF1460" s="165"/>
      <c r="BG1460" s="165"/>
      <c r="BH1460" s="165"/>
    </row>
    <row r="1461" spans="1:60" outlineLevel="1" x14ac:dyDescent="0.2">
      <c r="A1461" s="204"/>
      <c r="B1461" s="177"/>
      <c r="C1461" s="300"/>
      <c r="D1461" s="301"/>
      <c r="E1461" s="302"/>
      <c r="F1461" s="303"/>
      <c r="G1461" s="304"/>
      <c r="H1461" s="189"/>
      <c r="I1461" s="189"/>
      <c r="J1461" s="189"/>
      <c r="K1461" s="189"/>
      <c r="L1461" s="190"/>
      <c r="M1461" s="207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5"/>
      <c r="Y1461" s="165"/>
      <c r="Z1461" s="165"/>
      <c r="AA1461" s="165"/>
      <c r="AB1461" s="165"/>
      <c r="AC1461" s="165"/>
      <c r="AD1461" s="165"/>
      <c r="AE1461" s="165"/>
      <c r="AF1461" s="165"/>
      <c r="AG1461" s="165"/>
      <c r="AH1461" s="165"/>
      <c r="AI1461" s="165"/>
      <c r="AJ1461" s="165"/>
      <c r="AK1461" s="165"/>
      <c r="AL1461" s="165"/>
      <c r="AM1461" s="165"/>
      <c r="AN1461" s="165"/>
      <c r="AO1461" s="165"/>
      <c r="AP1461" s="165"/>
      <c r="AQ1461" s="165"/>
      <c r="AR1461" s="165"/>
      <c r="AS1461" s="165"/>
      <c r="AT1461" s="165"/>
      <c r="AU1461" s="165"/>
      <c r="AV1461" s="165"/>
      <c r="AW1461" s="165"/>
      <c r="AX1461" s="165"/>
      <c r="AY1461" s="165"/>
      <c r="AZ1461" s="165"/>
      <c r="BA1461" s="165"/>
      <c r="BB1461" s="165"/>
      <c r="BC1461" s="165"/>
      <c r="BD1461" s="165"/>
      <c r="BE1461" s="165"/>
      <c r="BF1461" s="165"/>
      <c r="BG1461" s="165"/>
      <c r="BH1461" s="165"/>
    </row>
    <row r="1462" spans="1:60" x14ac:dyDescent="0.2">
      <c r="A1462" s="204"/>
      <c r="B1462" s="305" t="s">
        <v>349</v>
      </c>
      <c r="C1462" s="306"/>
      <c r="D1462" s="307"/>
      <c r="E1462" s="308"/>
      <c r="F1462" s="309"/>
      <c r="G1462" s="310"/>
      <c r="H1462" s="189"/>
      <c r="I1462" s="189"/>
      <c r="J1462" s="189"/>
      <c r="K1462" s="189"/>
      <c r="L1462" s="190"/>
      <c r="M1462" s="207"/>
      <c r="AE1462" t="s">
        <v>188</v>
      </c>
    </row>
    <row r="1463" spans="1:60" outlineLevel="1" x14ac:dyDescent="0.2">
      <c r="A1463" s="204"/>
      <c r="B1463" s="305" t="s">
        <v>350</v>
      </c>
      <c r="C1463" s="306"/>
      <c r="D1463" s="307"/>
      <c r="E1463" s="308"/>
      <c r="F1463" s="309"/>
      <c r="G1463" s="310"/>
      <c r="H1463" s="189"/>
      <c r="I1463" s="189"/>
      <c r="J1463" s="189"/>
      <c r="K1463" s="189"/>
      <c r="L1463" s="190"/>
      <c r="M1463" s="207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5"/>
      <c r="Y1463" s="165"/>
      <c r="Z1463" s="165"/>
      <c r="AA1463" s="165"/>
      <c r="AB1463" s="165"/>
      <c r="AC1463" s="165"/>
      <c r="AD1463" s="165"/>
      <c r="AE1463" s="165" t="s">
        <v>233</v>
      </c>
      <c r="AF1463" s="165" t="s">
        <v>604</v>
      </c>
      <c r="AG1463" s="165"/>
      <c r="AH1463" s="165"/>
      <c r="AI1463" s="165"/>
      <c r="AJ1463" s="165"/>
      <c r="AK1463" s="165"/>
      <c r="AL1463" s="165"/>
      <c r="AM1463" s="165">
        <v>21</v>
      </c>
      <c r="AN1463" s="165"/>
      <c r="AO1463" s="165"/>
      <c r="AP1463" s="165"/>
      <c r="AQ1463" s="165"/>
      <c r="AR1463" s="165"/>
      <c r="AS1463" s="165"/>
      <c r="AT1463" s="165"/>
      <c r="AU1463" s="165"/>
      <c r="AV1463" s="165"/>
      <c r="AW1463" s="165"/>
      <c r="AX1463" s="165"/>
      <c r="AY1463" s="165"/>
      <c r="AZ1463" s="165"/>
      <c r="BA1463" s="165"/>
      <c r="BB1463" s="165"/>
      <c r="BC1463" s="165"/>
      <c r="BD1463" s="165"/>
      <c r="BE1463" s="165"/>
      <c r="BF1463" s="165"/>
      <c r="BG1463" s="165"/>
      <c r="BH1463" s="165"/>
    </row>
    <row r="1464" spans="1:60" outlineLevel="1" x14ac:dyDescent="0.2">
      <c r="A1464" s="204"/>
      <c r="B1464" s="305" t="s">
        <v>351</v>
      </c>
      <c r="C1464" s="306"/>
      <c r="D1464" s="307"/>
      <c r="E1464" s="308"/>
      <c r="F1464" s="309"/>
      <c r="G1464" s="310"/>
      <c r="H1464" s="189"/>
      <c r="I1464" s="189"/>
      <c r="J1464" s="189"/>
      <c r="K1464" s="189"/>
      <c r="L1464" s="190"/>
      <c r="M1464" s="207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5"/>
      <c r="Y1464" s="165"/>
      <c r="Z1464" s="165"/>
      <c r="AA1464" s="165"/>
      <c r="AB1464" s="165"/>
      <c r="AC1464" s="165"/>
      <c r="AD1464" s="165"/>
      <c r="AE1464" s="165"/>
      <c r="AF1464" s="165"/>
      <c r="AG1464" s="165"/>
      <c r="AH1464" s="165"/>
      <c r="AI1464" s="165"/>
      <c r="AJ1464" s="165"/>
      <c r="AK1464" s="165"/>
      <c r="AL1464" s="165"/>
      <c r="AM1464" s="165"/>
      <c r="AN1464" s="165"/>
      <c r="AO1464" s="165"/>
      <c r="AP1464" s="165"/>
      <c r="AQ1464" s="165"/>
      <c r="AR1464" s="165"/>
      <c r="AS1464" s="165"/>
      <c r="AT1464" s="165"/>
      <c r="AU1464" s="165"/>
      <c r="AV1464" s="165"/>
      <c r="AW1464" s="165"/>
      <c r="AX1464" s="165"/>
      <c r="AY1464" s="165"/>
      <c r="AZ1464" s="165"/>
      <c r="BA1464" s="165"/>
      <c r="BB1464" s="165"/>
      <c r="BC1464" s="165"/>
      <c r="BD1464" s="165"/>
      <c r="BE1464" s="165"/>
      <c r="BF1464" s="165"/>
      <c r="BG1464" s="165"/>
      <c r="BH1464" s="165"/>
    </row>
    <row r="1465" spans="1:60" outlineLevel="1" x14ac:dyDescent="0.2">
      <c r="A1465" s="205">
        <v>401</v>
      </c>
      <c r="B1465" s="176" t="s">
        <v>729</v>
      </c>
      <c r="C1465" s="242" t="s">
        <v>1885</v>
      </c>
      <c r="D1465" s="180" t="s">
        <v>243</v>
      </c>
      <c r="E1465" s="184">
        <v>15.962199999999999</v>
      </c>
      <c r="F1465" s="191"/>
      <c r="G1465" s="189">
        <f>ROUND(E1465*F1465,2)</f>
        <v>0</v>
      </c>
      <c r="H1465" s="189">
        <v>0</v>
      </c>
      <c r="I1465" s="189">
        <f>ROUND(E1465*H1465,2)</f>
        <v>0</v>
      </c>
      <c r="J1465" s="189">
        <v>0</v>
      </c>
      <c r="K1465" s="189">
        <f>ROUND(E1465*J1465,2)</f>
        <v>0</v>
      </c>
      <c r="L1465" s="190" t="s">
        <v>353</v>
      </c>
      <c r="M1465" s="207" t="s">
        <v>193</v>
      </c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5"/>
      <c r="AE1465" s="165"/>
      <c r="AF1465" s="165"/>
      <c r="AG1465" s="165"/>
      <c r="AH1465" s="165"/>
      <c r="AI1465" s="165"/>
      <c r="AJ1465" s="165"/>
      <c r="AK1465" s="165"/>
      <c r="AL1465" s="165"/>
      <c r="AM1465" s="165"/>
      <c r="AN1465" s="165"/>
      <c r="AO1465" s="165"/>
      <c r="AP1465" s="165"/>
      <c r="AQ1465" s="165"/>
      <c r="AR1465" s="165"/>
      <c r="AS1465" s="165"/>
      <c r="AT1465" s="165"/>
      <c r="AU1465" s="165"/>
      <c r="AV1465" s="165"/>
      <c r="AW1465" s="165"/>
      <c r="AX1465" s="165"/>
      <c r="AY1465" s="165"/>
      <c r="AZ1465" s="165"/>
      <c r="BA1465" s="165"/>
      <c r="BB1465" s="165"/>
      <c r="BC1465" s="165"/>
      <c r="BD1465" s="165"/>
      <c r="BE1465" s="165"/>
      <c r="BF1465" s="165"/>
      <c r="BG1465" s="165"/>
      <c r="BH1465" s="165"/>
    </row>
    <row r="1466" spans="1:60" outlineLevel="1" x14ac:dyDescent="0.2">
      <c r="A1466" s="204"/>
      <c r="B1466" s="177"/>
      <c r="C1466" s="300"/>
      <c r="D1466" s="301"/>
      <c r="E1466" s="302"/>
      <c r="F1466" s="303"/>
      <c r="G1466" s="304"/>
      <c r="H1466" s="189"/>
      <c r="I1466" s="189"/>
      <c r="J1466" s="189"/>
      <c r="K1466" s="189"/>
      <c r="L1466" s="190"/>
      <c r="M1466" s="207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5"/>
      <c r="Y1466" s="165"/>
      <c r="Z1466" s="165"/>
      <c r="AA1466" s="165"/>
      <c r="AB1466" s="165"/>
      <c r="AC1466" s="165"/>
      <c r="AD1466" s="165"/>
      <c r="AE1466" s="165" t="s">
        <v>233</v>
      </c>
      <c r="AF1466" s="165" t="s">
        <v>404</v>
      </c>
      <c r="AG1466" s="165"/>
      <c r="AH1466" s="165"/>
      <c r="AI1466" s="165"/>
      <c r="AJ1466" s="165"/>
      <c r="AK1466" s="165"/>
      <c r="AL1466" s="165"/>
      <c r="AM1466" s="165">
        <v>21</v>
      </c>
      <c r="AN1466" s="165"/>
      <c r="AO1466" s="165"/>
      <c r="AP1466" s="165"/>
      <c r="AQ1466" s="165"/>
      <c r="AR1466" s="165"/>
      <c r="AS1466" s="165"/>
      <c r="AT1466" s="165"/>
      <c r="AU1466" s="165"/>
      <c r="AV1466" s="165"/>
      <c r="AW1466" s="165"/>
      <c r="AX1466" s="165"/>
      <c r="AY1466" s="165"/>
      <c r="AZ1466" s="165"/>
      <c r="BA1466" s="165"/>
      <c r="BB1466" s="165"/>
      <c r="BC1466" s="165"/>
      <c r="BD1466" s="165"/>
      <c r="BE1466" s="165"/>
      <c r="BF1466" s="165"/>
      <c r="BG1466" s="165"/>
      <c r="BH1466" s="165"/>
    </row>
    <row r="1467" spans="1:60" outlineLevel="1" x14ac:dyDescent="0.2">
      <c r="A1467" s="203" t="s">
        <v>187</v>
      </c>
      <c r="B1467" s="175" t="s">
        <v>145</v>
      </c>
      <c r="C1467" s="199" t="s">
        <v>146</v>
      </c>
      <c r="D1467" s="179"/>
      <c r="E1467" s="183"/>
      <c r="F1467" s="316">
        <f>SUM(G1468:G1476)</f>
        <v>0</v>
      </c>
      <c r="G1467" s="317"/>
      <c r="H1467" s="187"/>
      <c r="I1467" s="187">
        <f>SUM(I1468:I1476)</f>
        <v>1.41</v>
      </c>
      <c r="J1467" s="187"/>
      <c r="K1467" s="187">
        <f>SUM(K1468:K1476)</f>
        <v>0</v>
      </c>
      <c r="L1467" s="241"/>
      <c r="M1467" s="206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5"/>
      <c r="Y1467" s="165"/>
      <c r="Z1467" s="165"/>
      <c r="AA1467" s="165"/>
      <c r="AB1467" s="165"/>
      <c r="AC1467" s="165"/>
      <c r="AD1467" s="165"/>
      <c r="AE1467" s="165"/>
      <c r="AF1467" s="165"/>
      <c r="AG1467" s="165"/>
      <c r="AH1467" s="165"/>
      <c r="AI1467" s="165"/>
      <c r="AJ1467" s="165"/>
      <c r="AK1467" s="165"/>
      <c r="AL1467" s="165"/>
      <c r="AM1467" s="165"/>
      <c r="AN1467" s="165"/>
      <c r="AO1467" s="165"/>
      <c r="AP1467" s="165"/>
      <c r="AQ1467" s="165"/>
      <c r="AR1467" s="165"/>
      <c r="AS1467" s="165"/>
      <c r="AT1467" s="165"/>
      <c r="AU1467" s="165"/>
      <c r="AV1467" s="165"/>
      <c r="AW1467" s="165"/>
      <c r="AX1467" s="165"/>
      <c r="AY1467" s="165"/>
      <c r="AZ1467" s="165"/>
      <c r="BA1467" s="165"/>
      <c r="BB1467" s="165"/>
      <c r="BC1467" s="165"/>
      <c r="BD1467" s="165"/>
      <c r="BE1467" s="165"/>
      <c r="BF1467" s="165"/>
      <c r="BG1467" s="165"/>
      <c r="BH1467" s="165"/>
    </row>
    <row r="1468" spans="1:60" outlineLevel="1" x14ac:dyDescent="0.2">
      <c r="A1468" s="205">
        <v>402</v>
      </c>
      <c r="B1468" s="176" t="s">
        <v>730</v>
      </c>
      <c r="C1468" s="200" t="s">
        <v>731</v>
      </c>
      <c r="D1468" s="180" t="s">
        <v>214</v>
      </c>
      <c r="E1468" s="184">
        <v>67.02</v>
      </c>
      <c r="F1468" s="191"/>
      <c r="G1468" s="189">
        <f>ROUND(E1468*F1468,2)</f>
        <v>0</v>
      </c>
      <c r="H1468" s="189">
        <v>1.8749999999999999E-2</v>
      </c>
      <c r="I1468" s="189">
        <f>ROUND(E1468*H1468,2)</f>
        <v>1.26</v>
      </c>
      <c r="J1468" s="189">
        <v>0</v>
      </c>
      <c r="K1468" s="189">
        <f>ROUND(E1468*J1468,2)</f>
        <v>0</v>
      </c>
      <c r="L1468" s="190"/>
      <c r="M1468" s="207" t="s">
        <v>232</v>
      </c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5"/>
      <c r="Y1468" s="165"/>
      <c r="Z1468" s="165"/>
      <c r="AA1468" s="165"/>
      <c r="AB1468" s="165"/>
      <c r="AC1468" s="165">
        <v>0</v>
      </c>
      <c r="AD1468" s="165"/>
      <c r="AE1468" s="165"/>
      <c r="AF1468" s="165"/>
      <c r="AG1468" s="165"/>
      <c r="AH1468" s="165"/>
      <c r="AI1468" s="165"/>
      <c r="AJ1468" s="165"/>
      <c r="AK1468" s="165"/>
      <c r="AL1468" s="165"/>
      <c r="AM1468" s="165"/>
      <c r="AN1468" s="165"/>
      <c r="AO1468" s="165"/>
      <c r="AP1468" s="165"/>
      <c r="AQ1468" s="165"/>
      <c r="AR1468" s="165"/>
      <c r="AS1468" s="165"/>
      <c r="AT1468" s="165"/>
      <c r="AU1468" s="165"/>
      <c r="AV1468" s="165"/>
      <c r="AW1468" s="165"/>
      <c r="AX1468" s="165"/>
      <c r="AY1468" s="165"/>
      <c r="AZ1468" s="165"/>
      <c r="BA1468" s="165"/>
      <c r="BB1468" s="165"/>
      <c r="BC1468" s="165"/>
      <c r="BD1468" s="165"/>
      <c r="BE1468" s="165"/>
      <c r="BF1468" s="165"/>
      <c r="BG1468" s="165"/>
      <c r="BH1468" s="165"/>
    </row>
    <row r="1469" spans="1:60" outlineLevel="1" x14ac:dyDescent="0.2">
      <c r="A1469" s="204"/>
      <c r="B1469" s="177"/>
      <c r="C1469" s="201" t="s">
        <v>732</v>
      </c>
      <c r="D1469" s="181"/>
      <c r="E1469" s="185">
        <v>67.02</v>
      </c>
      <c r="F1469" s="189"/>
      <c r="G1469" s="189"/>
      <c r="H1469" s="189"/>
      <c r="I1469" s="189"/>
      <c r="J1469" s="189"/>
      <c r="K1469" s="189"/>
      <c r="L1469" s="190"/>
      <c r="M1469" s="207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5"/>
      <c r="Y1469" s="165"/>
      <c r="Z1469" s="165"/>
      <c r="AA1469" s="165"/>
      <c r="AB1469" s="165"/>
      <c r="AC1469" s="165"/>
      <c r="AD1469" s="165"/>
      <c r="AE1469" s="165" t="s">
        <v>198</v>
      </c>
      <c r="AF1469" s="165"/>
      <c r="AG1469" s="165"/>
      <c r="AH1469" s="165"/>
      <c r="AI1469" s="165"/>
      <c r="AJ1469" s="165"/>
      <c r="AK1469" s="165"/>
      <c r="AL1469" s="165"/>
      <c r="AM1469" s="165"/>
      <c r="AN1469" s="165"/>
      <c r="AO1469" s="165"/>
      <c r="AP1469" s="165"/>
      <c r="AQ1469" s="165"/>
      <c r="AR1469" s="165"/>
      <c r="AS1469" s="165"/>
      <c r="AT1469" s="165"/>
      <c r="AU1469" s="165"/>
      <c r="AV1469" s="165"/>
      <c r="AW1469" s="165"/>
      <c r="AX1469" s="165"/>
      <c r="AY1469" s="165"/>
      <c r="AZ1469" s="165"/>
      <c r="BA1469" s="165"/>
      <c r="BB1469" s="165"/>
      <c r="BC1469" s="165"/>
      <c r="BD1469" s="165"/>
      <c r="BE1469" s="165"/>
      <c r="BF1469" s="165"/>
      <c r="BG1469" s="165"/>
      <c r="BH1469" s="165"/>
    </row>
    <row r="1470" spans="1:60" outlineLevel="1" x14ac:dyDescent="0.2">
      <c r="A1470" s="204"/>
      <c r="B1470" s="177"/>
      <c r="C1470" s="300"/>
      <c r="D1470" s="301"/>
      <c r="E1470" s="302"/>
      <c r="F1470" s="303"/>
      <c r="G1470" s="304"/>
      <c r="H1470" s="189"/>
      <c r="I1470" s="189"/>
      <c r="J1470" s="189"/>
      <c r="K1470" s="189"/>
      <c r="L1470" s="190"/>
      <c r="M1470" s="207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5"/>
      <c r="Y1470" s="165"/>
      <c r="Z1470" s="165"/>
      <c r="AA1470" s="165"/>
      <c r="AB1470" s="165"/>
      <c r="AC1470" s="165"/>
      <c r="AD1470" s="165"/>
      <c r="AE1470" s="165" t="s">
        <v>194</v>
      </c>
      <c r="AF1470" s="165"/>
      <c r="AG1470" s="165"/>
      <c r="AH1470" s="165"/>
      <c r="AI1470" s="165"/>
      <c r="AJ1470" s="165"/>
      <c r="AK1470" s="165"/>
      <c r="AL1470" s="165"/>
      <c r="AM1470" s="165">
        <v>21</v>
      </c>
      <c r="AN1470" s="165"/>
      <c r="AO1470" s="165"/>
      <c r="AP1470" s="165"/>
      <c r="AQ1470" s="165"/>
      <c r="AR1470" s="165"/>
      <c r="AS1470" s="165"/>
      <c r="AT1470" s="165"/>
      <c r="AU1470" s="165"/>
      <c r="AV1470" s="165"/>
      <c r="AW1470" s="165"/>
      <c r="AX1470" s="165"/>
      <c r="AY1470" s="165"/>
      <c r="AZ1470" s="165"/>
      <c r="BA1470" s="165"/>
      <c r="BB1470" s="165"/>
      <c r="BC1470" s="165"/>
      <c r="BD1470" s="165"/>
      <c r="BE1470" s="165"/>
      <c r="BF1470" s="165"/>
      <c r="BG1470" s="165"/>
      <c r="BH1470" s="165"/>
    </row>
    <row r="1471" spans="1:60" outlineLevel="1" x14ac:dyDescent="0.2">
      <c r="A1471" s="205">
        <v>403</v>
      </c>
      <c r="B1471" s="176" t="s">
        <v>673</v>
      </c>
      <c r="C1471" s="200" t="s">
        <v>733</v>
      </c>
      <c r="D1471" s="180" t="s">
        <v>496</v>
      </c>
      <c r="E1471" s="184">
        <v>1</v>
      </c>
      <c r="F1471" s="191"/>
      <c r="G1471" s="189">
        <f>ROUND(E1471*F1471,2)</f>
        <v>0</v>
      </c>
      <c r="H1471" s="189">
        <v>0.15</v>
      </c>
      <c r="I1471" s="189">
        <f>ROUND(E1471*H1471,2)</f>
        <v>0.15</v>
      </c>
      <c r="J1471" s="189">
        <v>0</v>
      </c>
      <c r="K1471" s="189">
        <f>ROUND(E1471*J1471,2)</f>
        <v>0</v>
      </c>
      <c r="L1471" s="190"/>
      <c r="M1471" s="207" t="s">
        <v>232</v>
      </c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5"/>
      <c r="Y1471" s="165"/>
      <c r="Z1471" s="165"/>
      <c r="AA1471" s="165"/>
      <c r="AB1471" s="165"/>
      <c r="AC1471" s="165"/>
      <c r="AD1471" s="165"/>
      <c r="AE1471" s="165"/>
      <c r="AF1471" s="165"/>
      <c r="AG1471" s="165"/>
      <c r="AH1471" s="165"/>
      <c r="AI1471" s="165"/>
      <c r="AJ1471" s="165"/>
      <c r="AK1471" s="165"/>
      <c r="AL1471" s="165"/>
      <c r="AM1471" s="165"/>
      <c r="AN1471" s="165"/>
      <c r="AO1471" s="165"/>
      <c r="AP1471" s="165"/>
      <c r="AQ1471" s="165"/>
      <c r="AR1471" s="165"/>
      <c r="AS1471" s="165"/>
      <c r="AT1471" s="165"/>
      <c r="AU1471" s="165"/>
      <c r="AV1471" s="165"/>
      <c r="AW1471" s="165"/>
      <c r="AX1471" s="165"/>
      <c r="AY1471" s="165"/>
      <c r="AZ1471" s="165"/>
      <c r="BA1471" s="165"/>
      <c r="BB1471" s="165"/>
      <c r="BC1471" s="165"/>
      <c r="BD1471" s="165"/>
      <c r="BE1471" s="165"/>
      <c r="BF1471" s="165"/>
      <c r="BG1471" s="165"/>
      <c r="BH1471" s="165"/>
    </row>
    <row r="1472" spans="1:60" x14ac:dyDescent="0.2">
      <c r="A1472" s="204"/>
      <c r="B1472" s="177"/>
      <c r="C1472" s="300"/>
      <c r="D1472" s="301"/>
      <c r="E1472" s="302"/>
      <c r="F1472" s="303"/>
      <c r="G1472" s="304"/>
      <c r="H1472" s="189"/>
      <c r="I1472" s="189"/>
      <c r="J1472" s="189"/>
      <c r="K1472" s="189"/>
      <c r="L1472" s="190"/>
      <c r="M1472" s="207"/>
      <c r="AE1472" t="s">
        <v>188</v>
      </c>
    </row>
    <row r="1473" spans="1:60" outlineLevel="1" x14ac:dyDescent="0.2">
      <c r="A1473" s="204"/>
      <c r="B1473" s="305" t="s">
        <v>734</v>
      </c>
      <c r="C1473" s="306"/>
      <c r="D1473" s="307"/>
      <c r="E1473" s="308"/>
      <c r="F1473" s="309"/>
      <c r="G1473" s="310"/>
      <c r="H1473" s="189"/>
      <c r="I1473" s="189"/>
      <c r="J1473" s="189"/>
      <c r="K1473" s="189"/>
      <c r="L1473" s="190"/>
      <c r="M1473" s="207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5"/>
      <c r="Y1473" s="165"/>
      <c r="Z1473" s="165"/>
      <c r="AA1473" s="165"/>
      <c r="AB1473" s="165"/>
      <c r="AC1473" s="165"/>
      <c r="AD1473" s="165"/>
      <c r="AE1473" s="165" t="s">
        <v>233</v>
      </c>
      <c r="AF1473" s="165" t="s">
        <v>739</v>
      </c>
      <c r="AG1473" s="165"/>
      <c r="AH1473" s="165"/>
      <c r="AI1473" s="165"/>
      <c r="AJ1473" s="165"/>
      <c r="AK1473" s="165"/>
      <c r="AL1473" s="165"/>
      <c r="AM1473" s="165">
        <v>21</v>
      </c>
      <c r="AN1473" s="165"/>
      <c r="AO1473" s="165"/>
      <c r="AP1473" s="165"/>
      <c r="AQ1473" s="165"/>
      <c r="AR1473" s="165"/>
      <c r="AS1473" s="165"/>
      <c r="AT1473" s="165"/>
      <c r="AU1473" s="165"/>
      <c r="AV1473" s="165"/>
      <c r="AW1473" s="165"/>
      <c r="AX1473" s="165"/>
      <c r="AY1473" s="165"/>
      <c r="AZ1473" s="165"/>
      <c r="BA1473" s="165"/>
      <c r="BB1473" s="165"/>
      <c r="BC1473" s="165"/>
      <c r="BD1473" s="165"/>
      <c r="BE1473" s="165"/>
      <c r="BF1473" s="165"/>
      <c r="BG1473" s="165"/>
      <c r="BH1473" s="165"/>
    </row>
    <row r="1474" spans="1:60" outlineLevel="1" x14ac:dyDescent="0.2">
      <c r="A1474" s="204"/>
      <c r="B1474" s="305" t="s">
        <v>446</v>
      </c>
      <c r="C1474" s="306"/>
      <c r="D1474" s="307"/>
      <c r="E1474" s="308"/>
      <c r="F1474" s="309"/>
      <c r="G1474" s="310"/>
      <c r="H1474" s="189"/>
      <c r="I1474" s="189"/>
      <c r="J1474" s="189"/>
      <c r="K1474" s="189"/>
      <c r="L1474" s="190"/>
      <c r="M1474" s="207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5"/>
      <c r="Y1474" s="165"/>
      <c r="Z1474" s="165"/>
      <c r="AA1474" s="165"/>
      <c r="AB1474" s="165"/>
      <c r="AC1474" s="165"/>
      <c r="AD1474" s="165"/>
      <c r="AE1474" s="165"/>
      <c r="AF1474" s="165"/>
      <c r="AG1474" s="165"/>
      <c r="AH1474" s="165"/>
      <c r="AI1474" s="165"/>
      <c r="AJ1474" s="165"/>
      <c r="AK1474" s="165"/>
      <c r="AL1474" s="165"/>
      <c r="AM1474" s="165"/>
      <c r="AN1474" s="165"/>
      <c r="AO1474" s="165"/>
      <c r="AP1474" s="165"/>
      <c r="AQ1474" s="165"/>
      <c r="AR1474" s="165"/>
      <c r="AS1474" s="165"/>
      <c r="AT1474" s="165"/>
      <c r="AU1474" s="165"/>
      <c r="AV1474" s="165"/>
      <c r="AW1474" s="165"/>
      <c r="AX1474" s="165"/>
      <c r="AY1474" s="165"/>
      <c r="AZ1474" s="165"/>
      <c r="BA1474" s="165"/>
      <c r="BB1474" s="165"/>
      <c r="BC1474" s="165"/>
      <c r="BD1474" s="165"/>
      <c r="BE1474" s="165"/>
      <c r="BF1474" s="165"/>
      <c r="BG1474" s="165"/>
      <c r="BH1474" s="165"/>
    </row>
    <row r="1475" spans="1:60" outlineLevel="1" x14ac:dyDescent="0.2">
      <c r="A1475" s="205">
        <v>404</v>
      </c>
      <c r="B1475" s="176" t="s">
        <v>735</v>
      </c>
      <c r="C1475" s="242" t="s">
        <v>1886</v>
      </c>
      <c r="D1475" s="180" t="s">
        <v>243</v>
      </c>
      <c r="E1475" s="184">
        <v>1.4059999999999999</v>
      </c>
      <c r="F1475" s="191"/>
      <c r="G1475" s="189">
        <f>ROUND(E1475*F1475,2)</f>
        <v>0</v>
      </c>
      <c r="H1475" s="189">
        <v>0</v>
      </c>
      <c r="I1475" s="189">
        <f>ROUND(E1475*H1475,2)</f>
        <v>0</v>
      </c>
      <c r="J1475" s="189">
        <v>0</v>
      </c>
      <c r="K1475" s="189">
        <f>ROUND(E1475*J1475,2)</f>
        <v>0</v>
      </c>
      <c r="L1475" s="190" t="s">
        <v>736</v>
      </c>
      <c r="M1475" s="207" t="s">
        <v>193</v>
      </c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5"/>
      <c r="Y1475" s="165"/>
      <c r="Z1475" s="165"/>
      <c r="AA1475" s="165"/>
      <c r="AB1475" s="165"/>
      <c r="AC1475" s="165"/>
      <c r="AD1475" s="165"/>
      <c r="AE1475" s="165" t="s">
        <v>233</v>
      </c>
      <c r="AF1475" s="165" t="s">
        <v>739</v>
      </c>
      <c r="AG1475" s="165"/>
      <c r="AH1475" s="165"/>
      <c r="AI1475" s="165"/>
      <c r="AJ1475" s="165"/>
      <c r="AK1475" s="165"/>
      <c r="AL1475" s="165"/>
      <c r="AM1475" s="165">
        <v>21</v>
      </c>
      <c r="AN1475" s="165"/>
      <c r="AO1475" s="165"/>
      <c r="AP1475" s="165"/>
      <c r="AQ1475" s="165"/>
      <c r="AR1475" s="165"/>
      <c r="AS1475" s="165"/>
      <c r="AT1475" s="165"/>
      <c r="AU1475" s="165"/>
      <c r="AV1475" s="165"/>
      <c r="AW1475" s="165"/>
      <c r="AX1475" s="165"/>
      <c r="AY1475" s="165"/>
      <c r="AZ1475" s="165"/>
      <c r="BA1475" s="165"/>
      <c r="BB1475" s="165"/>
      <c r="BC1475" s="165"/>
      <c r="BD1475" s="165"/>
      <c r="BE1475" s="165"/>
      <c r="BF1475" s="165"/>
      <c r="BG1475" s="165"/>
      <c r="BH1475" s="165"/>
    </row>
    <row r="1476" spans="1:60" outlineLevel="1" x14ac:dyDescent="0.2">
      <c r="A1476" s="204"/>
      <c r="B1476" s="177"/>
      <c r="C1476" s="300"/>
      <c r="D1476" s="301"/>
      <c r="E1476" s="302"/>
      <c r="F1476" s="303"/>
      <c r="G1476" s="304"/>
      <c r="H1476" s="189"/>
      <c r="I1476" s="189"/>
      <c r="J1476" s="189"/>
      <c r="K1476" s="189"/>
      <c r="L1476" s="190"/>
      <c r="M1476" s="207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5"/>
      <c r="Y1476" s="165"/>
      <c r="Z1476" s="165"/>
      <c r="AA1476" s="165"/>
      <c r="AB1476" s="165"/>
      <c r="AC1476" s="165"/>
      <c r="AD1476" s="165"/>
      <c r="AE1476" s="165"/>
      <c r="AF1476" s="165"/>
      <c r="AG1476" s="165"/>
      <c r="AH1476" s="165"/>
      <c r="AI1476" s="165"/>
      <c r="AJ1476" s="165"/>
      <c r="AK1476" s="165"/>
      <c r="AL1476" s="165"/>
      <c r="AM1476" s="165"/>
      <c r="AN1476" s="165"/>
      <c r="AO1476" s="165"/>
      <c r="AP1476" s="165"/>
      <c r="AQ1476" s="165"/>
      <c r="AR1476" s="165"/>
      <c r="AS1476" s="165"/>
      <c r="AT1476" s="165"/>
      <c r="AU1476" s="165"/>
      <c r="AV1476" s="165"/>
      <c r="AW1476" s="165"/>
      <c r="AX1476" s="165"/>
      <c r="AY1476" s="165"/>
      <c r="AZ1476" s="165"/>
      <c r="BA1476" s="165"/>
      <c r="BB1476" s="165"/>
      <c r="BC1476" s="165"/>
      <c r="BD1476" s="165"/>
      <c r="BE1476" s="165"/>
      <c r="BF1476" s="165"/>
      <c r="BG1476" s="165"/>
      <c r="BH1476" s="165"/>
    </row>
    <row r="1477" spans="1:60" x14ac:dyDescent="0.2">
      <c r="A1477" s="203" t="s">
        <v>187</v>
      </c>
      <c r="B1477" s="175" t="s">
        <v>147</v>
      </c>
      <c r="C1477" s="199" t="s">
        <v>74</v>
      </c>
      <c r="D1477" s="179"/>
      <c r="E1477" s="183"/>
      <c r="F1477" s="316">
        <f>SUM(G1478:G1481)</f>
        <v>0</v>
      </c>
      <c r="G1477" s="317"/>
      <c r="H1477" s="187"/>
      <c r="I1477" s="187">
        <f>SUM(I1478:I1481)</f>
        <v>0</v>
      </c>
      <c r="J1477" s="187"/>
      <c r="K1477" s="187">
        <f>SUM(K1478:K1481)</f>
        <v>0</v>
      </c>
      <c r="L1477" s="241"/>
      <c r="M1477" s="206"/>
      <c r="AE1477" t="s">
        <v>188</v>
      </c>
    </row>
    <row r="1478" spans="1:60" outlineLevel="1" x14ac:dyDescent="0.2">
      <c r="A1478" s="205">
        <v>405</v>
      </c>
      <c r="B1478" s="176" t="s">
        <v>737</v>
      </c>
      <c r="C1478" s="200" t="s">
        <v>738</v>
      </c>
      <c r="D1478" s="180" t="s">
        <v>603</v>
      </c>
      <c r="E1478" s="184">
        <v>1</v>
      </c>
      <c r="F1478" s="191"/>
      <c r="G1478" s="189">
        <f>ROUND(E1478*F1478,2)</f>
        <v>0</v>
      </c>
      <c r="H1478" s="189">
        <v>0</v>
      </c>
      <c r="I1478" s="189">
        <f>ROUND(E1478*H1478,2)</f>
        <v>0</v>
      </c>
      <c r="J1478" s="189">
        <v>0</v>
      </c>
      <c r="K1478" s="189">
        <f>ROUND(E1478*J1478,2)</f>
        <v>0</v>
      </c>
      <c r="L1478" s="190"/>
      <c r="M1478" s="207" t="s">
        <v>232</v>
      </c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5"/>
      <c r="Y1478" s="165"/>
      <c r="Z1478" s="165"/>
      <c r="AA1478" s="165"/>
      <c r="AB1478" s="165"/>
      <c r="AC1478" s="165"/>
      <c r="AD1478" s="165"/>
      <c r="AE1478" s="165" t="s">
        <v>233</v>
      </c>
      <c r="AF1478" s="165" t="s">
        <v>739</v>
      </c>
      <c r="AG1478" s="165"/>
      <c r="AH1478" s="165"/>
      <c r="AI1478" s="165"/>
      <c r="AJ1478" s="165"/>
      <c r="AK1478" s="165"/>
      <c r="AL1478" s="165"/>
      <c r="AM1478" s="165">
        <v>21</v>
      </c>
      <c r="AN1478" s="165"/>
      <c r="AO1478" s="165"/>
      <c r="AP1478" s="165"/>
      <c r="AQ1478" s="165"/>
      <c r="AR1478" s="165"/>
      <c r="AS1478" s="165"/>
      <c r="AT1478" s="165"/>
      <c r="AU1478" s="165"/>
      <c r="AV1478" s="165"/>
      <c r="AW1478" s="165"/>
      <c r="AX1478" s="165"/>
      <c r="AY1478" s="165"/>
      <c r="AZ1478" s="165"/>
      <c r="BA1478" s="165"/>
      <c r="BB1478" s="165"/>
      <c r="BC1478" s="165"/>
      <c r="BD1478" s="165"/>
      <c r="BE1478" s="165"/>
      <c r="BF1478" s="165"/>
      <c r="BG1478" s="165"/>
      <c r="BH1478" s="165"/>
    </row>
    <row r="1479" spans="1:60" outlineLevel="1" x14ac:dyDescent="0.2">
      <c r="A1479" s="204"/>
      <c r="B1479" s="177"/>
      <c r="C1479" s="300"/>
      <c r="D1479" s="301"/>
      <c r="E1479" s="302"/>
      <c r="F1479" s="303"/>
      <c r="G1479" s="304"/>
      <c r="H1479" s="189"/>
      <c r="I1479" s="189"/>
      <c r="J1479" s="189"/>
      <c r="K1479" s="189"/>
      <c r="L1479" s="190"/>
      <c r="M1479" s="207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165"/>
      <c r="Z1479" s="165"/>
      <c r="AA1479" s="165"/>
      <c r="AB1479" s="165"/>
      <c r="AC1479" s="165"/>
      <c r="AD1479" s="165"/>
      <c r="AE1479" s="165"/>
      <c r="AF1479" s="165"/>
      <c r="AG1479" s="165"/>
      <c r="AH1479" s="165"/>
      <c r="AI1479" s="165"/>
      <c r="AJ1479" s="165"/>
      <c r="AK1479" s="165"/>
      <c r="AL1479" s="165"/>
      <c r="AM1479" s="165"/>
      <c r="AN1479" s="165"/>
      <c r="AO1479" s="165"/>
      <c r="AP1479" s="165"/>
      <c r="AQ1479" s="165"/>
      <c r="AR1479" s="165"/>
      <c r="AS1479" s="165"/>
      <c r="AT1479" s="165"/>
      <c r="AU1479" s="165"/>
      <c r="AV1479" s="165"/>
      <c r="AW1479" s="165"/>
      <c r="AX1479" s="165"/>
      <c r="AY1479" s="165"/>
      <c r="AZ1479" s="165"/>
      <c r="BA1479" s="165"/>
      <c r="BB1479" s="165"/>
      <c r="BC1479" s="165"/>
      <c r="BD1479" s="165"/>
      <c r="BE1479" s="165"/>
      <c r="BF1479" s="165"/>
      <c r="BG1479" s="165"/>
      <c r="BH1479" s="165"/>
    </row>
    <row r="1480" spans="1:60" x14ac:dyDescent="0.2">
      <c r="A1480" s="205">
        <v>406</v>
      </c>
      <c r="B1480" s="176" t="s">
        <v>740</v>
      </c>
      <c r="C1480" s="200" t="s">
        <v>741</v>
      </c>
      <c r="D1480" s="180" t="s">
        <v>603</v>
      </c>
      <c r="E1480" s="184">
        <v>1</v>
      </c>
      <c r="F1480" s="191"/>
      <c r="G1480" s="189">
        <f>ROUND(E1480*F1480,2)</f>
        <v>0</v>
      </c>
      <c r="H1480" s="189">
        <v>0</v>
      </c>
      <c r="I1480" s="189">
        <f>ROUND(E1480*H1480,2)</f>
        <v>0</v>
      </c>
      <c r="J1480" s="189">
        <v>0</v>
      </c>
      <c r="K1480" s="189">
        <f>ROUND(E1480*J1480,2)</f>
        <v>0</v>
      </c>
      <c r="L1480" s="190"/>
      <c r="M1480" s="207" t="s">
        <v>232</v>
      </c>
      <c r="AE1480" t="s">
        <v>188</v>
      </c>
    </row>
    <row r="1481" spans="1:60" outlineLevel="1" x14ac:dyDescent="0.2">
      <c r="A1481" s="204"/>
      <c r="B1481" s="177"/>
      <c r="C1481" s="300"/>
      <c r="D1481" s="301"/>
      <c r="E1481" s="302"/>
      <c r="F1481" s="303"/>
      <c r="G1481" s="304"/>
      <c r="H1481" s="189"/>
      <c r="I1481" s="189"/>
      <c r="J1481" s="189"/>
      <c r="K1481" s="189"/>
      <c r="L1481" s="190"/>
      <c r="M1481" s="207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5"/>
      <c r="Y1481" s="165"/>
      <c r="Z1481" s="165"/>
      <c r="AA1481" s="165"/>
      <c r="AB1481" s="165"/>
      <c r="AC1481" s="165"/>
      <c r="AD1481" s="165"/>
      <c r="AE1481" s="165" t="s">
        <v>233</v>
      </c>
      <c r="AF1481" s="165" t="s">
        <v>747</v>
      </c>
      <c r="AG1481" s="165"/>
      <c r="AH1481" s="165"/>
      <c r="AI1481" s="165"/>
      <c r="AJ1481" s="165"/>
      <c r="AK1481" s="165"/>
      <c r="AL1481" s="165"/>
      <c r="AM1481" s="165">
        <v>21</v>
      </c>
      <c r="AN1481" s="165"/>
      <c r="AO1481" s="165"/>
      <c r="AP1481" s="165"/>
      <c r="AQ1481" s="165"/>
      <c r="AR1481" s="165"/>
      <c r="AS1481" s="165"/>
      <c r="AT1481" s="165"/>
      <c r="AU1481" s="165"/>
      <c r="AV1481" s="165"/>
      <c r="AW1481" s="165"/>
      <c r="AX1481" s="165"/>
      <c r="AY1481" s="165"/>
      <c r="AZ1481" s="165"/>
      <c r="BA1481" s="165"/>
      <c r="BB1481" s="165"/>
      <c r="BC1481" s="165"/>
      <c r="BD1481" s="165"/>
      <c r="BE1481" s="165"/>
      <c r="BF1481" s="165"/>
      <c r="BG1481" s="165"/>
      <c r="BH1481" s="165"/>
    </row>
    <row r="1482" spans="1:60" outlineLevel="1" x14ac:dyDescent="0.2">
      <c r="A1482" s="203" t="s">
        <v>187</v>
      </c>
      <c r="B1482" s="175" t="s">
        <v>148</v>
      </c>
      <c r="C1482" s="199" t="s">
        <v>149</v>
      </c>
      <c r="D1482" s="179"/>
      <c r="E1482" s="183"/>
      <c r="F1482" s="316">
        <f>SUM(G1483:G1484)</f>
        <v>0</v>
      </c>
      <c r="G1482" s="317"/>
      <c r="H1482" s="187"/>
      <c r="I1482" s="187">
        <f>SUM(I1483:I1484)</f>
        <v>0</v>
      </c>
      <c r="J1482" s="187"/>
      <c r="K1482" s="187">
        <f>SUM(K1483:K1484)</f>
        <v>0</v>
      </c>
      <c r="L1482" s="241"/>
      <c r="M1482" s="206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5"/>
      <c r="Y1482" s="165"/>
      <c r="Z1482" s="165"/>
      <c r="AA1482" s="165"/>
      <c r="AB1482" s="165"/>
      <c r="AC1482" s="165"/>
      <c r="AD1482" s="165"/>
      <c r="AE1482" s="165"/>
      <c r="AF1482" s="165"/>
      <c r="AG1482" s="165"/>
      <c r="AH1482" s="165"/>
      <c r="AI1482" s="165"/>
      <c r="AJ1482" s="165"/>
      <c r="AK1482" s="165"/>
      <c r="AL1482" s="165"/>
      <c r="AM1482" s="165"/>
      <c r="AN1482" s="165"/>
      <c r="AO1482" s="165"/>
      <c r="AP1482" s="165"/>
      <c r="AQ1482" s="165"/>
      <c r="AR1482" s="165"/>
      <c r="AS1482" s="165"/>
      <c r="AT1482" s="165"/>
      <c r="AU1482" s="165"/>
      <c r="AV1482" s="165"/>
      <c r="AW1482" s="165"/>
      <c r="AX1482" s="165"/>
      <c r="AY1482" s="165"/>
      <c r="AZ1482" s="165"/>
      <c r="BA1482" s="165"/>
      <c r="BB1482" s="165"/>
      <c r="BC1482" s="165"/>
      <c r="BD1482" s="165"/>
      <c r="BE1482" s="165"/>
      <c r="BF1482" s="165"/>
      <c r="BG1482" s="165"/>
      <c r="BH1482" s="165"/>
    </row>
    <row r="1483" spans="1:60" outlineLevel="1" x14ac:dyDescent="0.2">
      <c r="A1483" s="205">
        <v>407</v>
      </c>
      <c r="B1483" s="176" t="s">
        <v>742</v>
      </c>
      <c r="C1483" s="200" t="s">
        <v>743</v>
      </c>
      <c r="D1483" s="180" t="s">
        <v>603</v>
      </c>
      <c r="E1483" s="184">
        <v>1</v>
      </c>
      <c r="F1483" s="191"/>
      <c r="G1483" s="189">
        <f>ROUND(E1483*F1483,2)</f>
        <v>0</v>
      </c>
      <c r="H1483" s="189">
        <v>0</v>
      </c>
      <c r="I1483" s="189">
        <f>ROUND(E1483*H1483,2)</f>
        <v>0</v>
      </c>
      <c r="J1483" s="189">
        <v>0</v>
      </c>
      <c r="K1483" s="189">
        <f>ROUND(E1483*J1483,2)</f>
        <v>0</v>
      </c>
      <c r="L1483" s="190"/>
      <c r="M1483" s="207" t="s">
        <v>232</v>
      </c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5"/>
      <c r="Y1483" s="165"/>
      <c r="Z1483" s="165"/>
      <c r="AA1483" s="165"/>
      <c r="AB1483" s="165"/>
      <c r="AC1483" s="165"/>
      <c r="AD1483" s="165"/>
      <c r="AE1483" s="165" t="s">
        <v>233</v>
      </c>
      <c r="AF1483" s="165" t="s">
        <v>739</v>
      </c>
      <c r="AG1483" s="165"/>
      <c r="AH1483" s="165"/>
      <c r="AI1483" s="165"/>
      <c r="AJ1483" s="165"/>
      <c r="AK1483" s="165"/>
      <c r="AL1483" s="165"/>
      <c r="AM1483" s="165">
        <v>21</v>
      </c>
      <c r="AN1483" s="165"/>
      <c r="AO1483" s="165"/>
      <c r="AP1483" s="165"/>
      <c r="AQ1483" s="165"/>
      <c r="AR1483" s="165"/>
      <c r="AS1483" s="165"/>
      <c r="AT1483" s="165"/>
      <c r="AU1483" s="165"/>
      <c r="AV1483" s="165"/>
      <c r="AW1483" s="165"/>
      <c r="AX1483" s="165"/>
      <c r="AY1483" s="165"/>
      <c r="AZ1483" s="165"/>
      <c r="BA1483" s="165"/>
      <c r="BB1483" s="165"/>
      <c r="BC1483" s="165"/>
      <c r="BD1483" s="165"/>
      <c r="BE1483" s="165"/>
      <c r="BF1483" s="165"/>
      <c r="BG1483" s="165"/>
      <c r="BH1483" s="165"/>
    </row>
    <row r="1484" spans="1:60" outlineLevel="1" x14ac:dyDescent="0.2">
      <c r="A1484" s="204"/>
      <c r="B1484" s="177"/>
      <c r="C1484" s="300"/>
      <c r="D1484" s="301"/>
      <c r="E1484" s="302"/>
      <c r="F1484" s="303"/>
      <c r="G1484" s="304"/>
      <c r="H1484" s="189"/>
      <c r="I1484" s="189"/>
      <c r="J1484" s="189"/>
      <c r="K1484" s="189"/>
      <c r="L1484" s="190"/>
      <c r="M1484" s="207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5"/>
      <c r="Y1484" s="165"/>
      <c r="Z1484" s="165"/>
      <c r="AA1484" s="165"/>
      <c r="AB1484" s="165"/>
      <c r="AC1484" s="165"/>
      <c r="AD1484" s="165"/>
      <c r="AE1484" s="165"/>
      <c r="AF1484" s="165"/>
      <c r="AG1484" s="165"/>
      <c r="AH1484" s="165"/>
      <c r="AI1484" s="165"/>
      <c r="AJ1484" s="165"/>
      <c r="AK1484" s="165"/>
      <c r="AL1484" s="165"/>
      <c r="AM1484" s="165"/>
      <c r="AN1484" s="165"/>
      <c r="AO1484" s="165"/>
      <c r="AP1484" s="165"/>
      <c r="AQ1484" s="165"/>
      <c r="AR1484" s="165"/>
      <c r="AS1484" s="165"/>
      <c r="AT1484" s="165"/>
      <c r="AU1484" s="165"/>
      <c r="AV1484" s="165"/>
      <c r="AW1484" s="165"/>
      <c r="AX1484" s="165"/>
      <c r="AY1484" s="165"/>
      <c r="AZ1484" s="165"/>
      <c r="BA1484" s="165"/>
      <c r="BB1484" s="165"/>
      <c r="BC1484" s="165"/>
      <c r="BD1484" s="165"/>
      <c r="BE1484" s="165"/>
      <c r="BF1484" s="165"/>
      <c r="BG1484" s="165"/>
      <c r="BH1484" s="165"/>
    </row>
    <row r="1485" spans="1:60" x14ac:dyDescent="0.2">
      <c r="A1485" s="203" t="s">
        <v>187</v>
      </c>
      <c r="B1485" s="175" t="s">
        <v>150</v>
      </c>
      <c r="C1485" s="199" t="s">
        <v>151</v>
      </c>
      <c r="D1485" s="179"/>
      <c r="E1485" s="183"/>
      <c r="F1485" s="316">
        <f>SUM(G1486:G1489)</f>
        <v>0</v>
      </c>
      <c r="G1485" s="317"/>
      <c r="H1485" s="187"/>
      <c r="I1485" s="187">
        <f>SUM(I1486:I1489)</f>
        <v>0</v>
      </c>
      <c r="J1485" s="187"/>
      <c r="K1485" s="187">
        <f>SUM(K1486:K1489)</f>
        <v>0</v>
      </c>
      <c r="L1485" s="241"/>
      <c r="M1485" s="206"/>
      <c r="AE1485" t="s">
        <v>188</v>
      </c>
    </row>
    <row r="1486" spans="1:60" outlineLevel="1" x14ac:dyDescent="0.2">
      <c r="A1486" s="205">
        <v>408</v>
      </c>
      <c r="B1486" s="176" t="s">
        <v>744</v>
      </c>
      <c r="C1486" s="200" t="s">
        <v>745</v>
      </c>
      <c r="D1486" s="180" t="s">
        <v>746</v>
      </c>
      <c r="E1486" s="184">
        <v>5.5</v>
      </c>
      <c r="F1486" s="191"/>
      <c r="G1486" s="189">
        <f>ROUND(E1486*F1486,2)</f>
        <v>0</v>
      </c>
      <c r="H1486" s="189">
        <v>0</v>
      </c>
      <c r="I1486" s="189">
        <f>ROUND(E1486*H1486,2)</f>
        <v>0</v>
      </c>
      <c r="J1486" s="189">
        <v>0</v>
      </c>
      <c r="K1486" s="189">
        <f>ROUND(E1486*J1486,2)</f>
        <v>0</v>
      </c>
      <c r="L1486" s="190"/>
      <c r="M1486" s="207" t="s">
        <v>232</v>
      </c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5"/>
      <c r="Y1486" s="165"/>
      <c r="Z1486" s="165"/>
      <c r="AA1486" s="165"/>
      <c r="AB1486" s="165"/>
      <c r="AC1486" s="165"/>
      <c r="AD1486" s="165"/>
      <c r="AE1486" s="165" t="s">
        <v>233</v>
      </c>
      <c r="AF1486" s="165" t="s">
        <v>739</v>
      </c>
      <c r="AG1486" s="165"/>
      <c r="AH1486" s="165"/>
      <c r="AI1486" s="165"/>
      <c r="AJ1486" s="165"/>
      <c r="AK1486" s="165"/>
      <c r="AL1486" s="165"/>
      <c r="AM1486" s="165">
        <v>21</v>
      </c>
      <c r="AN1486" s="165"/>
      <c r="AO1486" s="165"/>
      <c r="AP1486" s="165"/>
      <c r="AQ1486" s="165"/>
      <c r="AR1486" s="165"/>
      <c r="AS1486" s="165"/>
      <c r="AT1486" s="165"/>
      <c r="AU1486" s="165"/>
      <c r="AV1486" s="165"/>
      <c r="AW1486" s="165"/>
      <c r="AX1486" s="165"/>
      <c r="AY1486" s="165"/>
      <c r="AZ1486" s="165"/>
      <c r="BA1486" s="165"/>
      <c r="BB1486" s="165"/>
      <c r="BC1486" s="165"/>
      <c r="BD1486" s="165"/>
      <c r="BE1486" s="165"/>
      <c r="BF1486" s="165"/>
      <c r="BG1486" s="165"/>
      <c r="BH1486" s="165"/>
    </row>
    <row r="1487" spans="1:60" outlineLevel="1" x14ac:dyDescent="0.2">
      <c r="A1487" s="204"/>
      <c r="B1487" s="177"/>
      <c r="C1487" s="300"/>
      <c r="D1487" s="301"/>
      <c r="E1487" s="302"/>
      <c r="F1487" s="303"/>
      <c r="G1487" s="304"/>
      <c r="H1487" s="189"/>
      <c r="I1487" s="189"/>
      <c r="J1487" s="189"/>
      <c r="K1487" s="189"/>
      <c r="L1487" s="190"/>
      <c r="M1487" s="207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5"/>
      <c r="Y1487" s="165"/>
      <c r="Z1487" s="165"/>
      <c r="AA1487" s="165"/>
      <c r="AB1487" s="165"/>
      <c r="AC1487" s="165"/>
      <c r="AD1487" s="165"/>
      <c r="AE1487" s="165"/>
      <c r="AF1487" s="165"/>
      <c r="AG1487" s="165"/>
      <c r="AH1487" s="165"/>
      <c r="AI1487" s="165"/>
      <c r="AJ1487" s="165"/>
      <c r="AK1487" s="165"/>
      <c r="AL1487" s="165"/>
      <c r="AM1487" s="165"/>
      <c r="AN1487" s="165"/>
      <c r="AO1487" s="165"/>
      <c r="AP1487" s="165"/>
      <c r="AQ1487" s="165"/>
      <c r="AR1487" s="165"/>
      <c r="AS1487" s="165"/>
      <c r="AT1487" s="165"/>
      <c r="AU1487" s="165"/>
      <c r="AV1487" s="165"/>
      <c r="AW1487" s="165"/>
      <c r="AX1487" s="165"/>
      <c r="AY1487" s="165"/>
      <c r="AZ1487" s="165"/>
      <c r="BA1487" s="165"/>
      <c r="BB1487" s="165"/>
      <c r="BC1487" s="165"/>
      <c r="BD1487" s="165"/>
      <c r="BE1487" s="165"/>
      <c r="BF1487" s="165"/>
      <c r="BG1487" s="165"/>
      <c r="BH1487" s="165"/>
    </row>
    <row r="1488" spans="1:60" x14ac:dyDescent="0.2">
      <c r="A1488" s="205">
        <v>409</v>
      </c>
      <c r="B1488" s="176" t="s">
        <v>748</v>
      </c>
      <c r="C1488" s="200" t="s">
        <v>749</v>
      </c>
      <c r="D1488" s="180" t="s">
        <v>603</v>
      </c>
      <c r="E1488" s="184">
        <v>1</v>
      </c>
      <c r="F1488" s="191"/>
      <c r="G1488" s="189">
        <f>ROUND(E1488*F1488,2)</f>
        <v>0</v>
      </c>
      <c r="H1488" s="189">
        <v>0</v>
      </c>
      <c r="I1488" s="189">
        <f>ROUND(E1488*H1488,2)</f>
        <v>0</v>
      </c>
      <c r="J1488" s="189">
        <v>0</v>
      </c>
      <c r="K1488" s="189">
        <f>ROUND(E1488*J1488,2)</f>
        <v>0</v>
      </c>
      <c r="L1488" s="190"/>
      <c r="M1488" s="207" t="s">
        <v>232</v>
      </c>
      <c r="AE1488" t="s">
        <v>188</v>
      </c>
    </row>
    <row r="1489" spans="1:60" outlineLevel="1" x14ac:dyDescent="0.2">
      <c r="A1489" s="204"/>
      <c r="B1489" s="177"/>
      <c r="C1489" s="300"/>
      <c r="D1489" s="301"/>
      <c r="E1489" s="302"/>
      <c r="F1489" s="303"/>
      <c r="G1489" s="304"/>
      <c r="H1489" s="189"/>
      <c r="I1489" s="189"/>
      <c r="J1489" s="189"/>
      <c r="K1489" s="189"/>
      <c r="L1489" s="190"/>
      <c r="M1489" s="207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5"/>
      <c r="Y1489" s="165"/>
      <c r="Z1489" s="165"/>
      <c r="AA1489" s="165"/>
      <c r="AB1489" s="165"/>
      <c r="AC1489" s="165"/>
      <c r="AD1489" s="165"/>
      <c r="AE1489" s="165" t="s">
        <v>233</v>
      </c>
      <c r="AF1489" s="165" t="s">
        <v>755</v>
      </c>
      <c r="AG1489" s="165"/>
      <c r="AH1489" s="165"/>
      <c r="AI1489" s="165"/>
      <c r="AJ1489" s="165"/>
      <c r="AK1489" s="165"/>
      <c r="AL1489" s="165"/>
      <c r="AM1489" s="165">
        <v>21</v>
      </c>
      <c r="AN1489" s="165"/>
      <c r="AO1489" s="165"/>
      <c r="AP1489" s="165"/>
      <c r="AQ1489" s="165"/>
      <c r="AR1489" s="165"/>
      <c r="AS1489" s="165"/>
      <c r="AT1489" s="165"/>
      <c r="AU1489" s="165"/>
      <c r="AV1489" s="165"/>
      <c r="AW1489" s="165"/>
      <c r="AX1489" s="165"/>
      <c r="AY1489" s="165"/>
      <c r="AZ1489" s="165"/>
      <c r="BA1489" s="165"/>
      <c r="BB1489" s="165"/>
      <c r="BC1489" s="165"/>
      <c r="BD1489" s="165"/>
      <c r="BE1489" s="165"/>
      <c r="BF1489" s="165"/>
      <c r="BG1489" s="165"/>
      <c r="BH1489" s="165"/>
    </row>
    <row r="1490" spans="1:60" outlineLevel="1" x14ac:dyDescent="0.2">
      <c r="A1490" s="203" t="s">
        <v>187</v>
      </c>
      <c r="B1490" s="175" t="s">
        <v>152</v>
      </c>
      <c r="C1490" s="199" t="s">
        <v>153</v>
      </c>
      <c r="D1490" s="179"/>
      <c r="E1490" s="183"/>
      <c r="F1490" s="316">
        <f>SUM(G1491:G1492)</f>
        <v>0</v>
      </c>
      <c r="G1490" s="317"/>
      <c r="H1490" s="187"/>
      <c r="I1490" s="187">
        <f>SUM(I1491:I1492)</f>
        <v>0</v>
      </c>
      <c r="J1490" s="187"/>
      <c r="K1490" s="187">
        <f>SUM(K1491:K1492)</f>
        <v>0</v>
      </c>
      <c r="L1490" s="241"/>
      <c r="M1490" s="206"/>
      <c r="N1490" s="165"/>
      <c r="O1490" s="165"/>
      <c r="P1490" s="165"/>
      <c r="Q1490" s="165"/>
      <c r="R1490" s="165"/>
      <c r="S1490" s="165"/>
      <c r="T1490" s="165"/>
      <c r="U1490" s="165"/>
      <c r="V1490" s="165"/>
      <c r="W1490" s="165"/>
      <c r="X1490" s="165"/>
      <c r="Y1490" s="165"/>
      <c r="Z1490" s="165"/>
      <c r="AA1490" s="165"/>
      <c r="AB1490" s="165"/>
      <c r="AC1490" s="165"/>
      <c r="AD1490" s="165"/>
      <c r="AE1490" s="165"/>
      <c r="AF1490" s="165"/>
      <c r="AG1490" s="165"/>
      <c r="AH1490" s="165"/>
      <c r="AI1490" s="165"/>
      <c r="AJ1490" s="165"/>
      <c r="AK1490" s="165"/>
      <c r="AL1490" s="165"/>
      <c r="AM1490" s="165"/>
      <c r="AN1490" s="165"/>
      <c r="AO1490" s="165"/>
      <c r="AP1490" s="165"/>
      <c r="AQ1490" s="165"/>
      <c r="AR1490" s="165"/>
      <c r="AS1490" s="165"/>
      <c r="AT1490" s="165"/>
      <c r="AU1490" s="165"/>
      <c r="AV1490" s="165"/>
      <c r="AW1490" s="165"/>
      <c r="AX1490" s="165"/>
      <c r="AY1490" s="165"/>
      <c r="AZ1490" s="165"/>
      <c r="BA1490" s="165"/>
      <c r="BB1490" s="165"/>
      <c r="BC1490" s="165"/>
      <c r="BD1490" s="165"/>
      <c r="BE1490" s="165"/>
      <c r="BF1490" s="165"/>
      <c r="BG1490" s="165"/>
      <c r="BH1490" s="165"/>
    </row>
    <row r="1491" spans="1:60" outlineLevel="1" x14ac:dyDescent="0.2">
      <c r="A1491" s="205">
        <v>410</v>
      </c>
      <c r="B1491" s="176" t="s">
        <v>750</v>
      </c>
      <c r="C1491" s="200" t="s">
        <v>751</v>
      </c>
      <c r="D1491" s="180" t="s">
        <v>603</v>
      </c>
      <c r="E1491" s="184">
        <v>1</v>
      </c>
      <c r="F1491" s="191"/>
      <c r="G1491" s="189">
        <f>ROUND(E1491*F1491,2)</f>
        <v>0</v>
      </c>
      <c r="H1491" s="189">
        <v>0</v>
      </c>
      <c r="I1491" s="189">
        <f>ROUND(E1491*H1491,2)</f>
        <v>0</v>
      </c>
      <c r="J1491" s="189">
        <v>0</v>
      </c>
      <c r="K1491" s="189">
        <f>ROUND(E1491*J1491,2)</f>
        <v>0</v>
      </c>
      <c r="L1491" s="190"/>
      <c r="M1491" s="207" t="s">
        <v>232</v>
      </c>
      <c r="N1491" s="165"/>
      <c r="O1491" s="165"/>
      <c r="P1491" s="165"/>
      <c r="Q1491" s="165"/>
      <c r="R1491" s="165"/>
      <c r="S1491" s="165"/>
      <c r="T1491" s="165"/>
      <c r="U1491" s="165"/>
      <c r="V1491" s="165"/>
      <c r="W1491" s="165"/>
      <c r="X1491" s="165"/>
      <c r="Y1491" s="165"/>
      <c r="Z1491" s="165"/>
      <c r="AA1491" s="165"/>
      <c r="AB1491" s="165"/>
      <c r="AC1491" s="165"/>
      <c r="AD1491" s="165"/>
      <c r="AE1491" s="165" t="s">
        <v>233</v>
      </c>
      <c r="AF1491" s="165" t="s">
        <v>755</v>
      </c>
      <c r="AG1491" s="165"/>
      <c r="AH1491" s="165"/>
      <c r="AI1491" s="165"/>
      <c r="AJ1491" s="165"/>
      <c r="AK1491" s="165"/>
      <c r="AL1491" s="165"/>
      <c r="AM1491" s="165">
        <v>21</v>
      </c>
      <c r="AN1491" s="165"/>
      <c r="AO1491" s="165"/>
      <c r="AP1491" s="165"/>
      <c r="AQ1491" s="165"/>
      <c r="AR1491" s="165"/>
      <c r="AS1491" s="165"/>
      <c r="AT1491" s="165"/>
      <c r="AU1491" s="165"/>
      <c r="AV1491" s="165"/>
      <c r="AW1491" s="165"/>
      <c r="AX1491" s="165"/>
      <c r="AY1491" s="165"/>
      <c r="AZ1491" s="165"/>
      <c r="BA1491" s="165"/>
      <c r="BB1491" s="165"/>
      <c r="BC1491" s="165"/>
      <c r="BD1491" s="165"/>
      <c r="BE1491" s="165"/>
      <c r="BF1491" s="165"/>
      <c r="BG1491" s="165"/>
      <c r="BH1491" s="165"/>
    </row>
    <row r="1492" spans="1:60" outlineLevel="1" x14ac:dyDescent="0.2">
      <c r="A1492" s="204"/>
      <c r="B1492" s="177"/>
      <c r="C1492" s="300"/>
      <c r="D1492" s="301"/>
      <c r="E1492" s="302"/>
      <c r="F1492" s="303"/>
      <c r="G1492" s="304"/>
      <c r="H1492" s="189"/>
      <c r="I1492" s="189"/>
      <c r="J1492" s="189"/>
      <c r="K1492" s="189"/>
      <c r="L1492" s="190"/>
      <c r="M1492" s="207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5"/>
      <c r="Y1492" s="165"/>
      <c r="Z1492" s="165"/>
      <c r="AA1492" s="165"/>
      <c r="AB1492" s="165"/>
      <c r="AC1492" s="165"/>
      <c r="AD1492" s="165"/>
      <c r="AE1492" s="165"/>
      <c r="AF1492" s="165"/>
      <c r="AG1492" s="165"/>
      <c r="AH1492" s="165"/>
      <c r="AI1492" s="165"/>
      <c r="AJ1492" s="165"/>
      <c r="AK1492" s="165"/>
      <c r="AL1492" s="165"/>
      <c r="AM1492" s="165"/>
      <c r="AN1492" s="165"/>
      <c r="AO1492" s="165"/>
      <c r="AP1492" s="165"/>
      <c r="AQ1492" s="165"/>
      <c r="AR1492" s="165"/>
      <c r="AS1492" s="165"/>
      <c r="AT1492" s="165"/>
      <c r="AU1492" s="165"/>
      <c r="AV1492" s="165"/>
      <c r="AW1492" s="165"/>
      <c r="AX1492" s="165"/>
      <c r="AY1492" s="165"/>
      <c r="AZ1492" s="165"/>
      <c r="BA1492" s="165"/>
      <c r="BB1492" s="165"/>
      <c r="BC1492" s="165"/>
      <c r="BD1492" s="165"/>
      <c r="BE1492" s="165"/>
      <c r="BF1492" s="165"/>
      <c r="BG1492" s="165"/>
      <c r="BH1492" s="165"/>
    </row>
    <row r="1493" spans="1:60" outlineLevel="1" x14ac:dyDescent="0.2">
      <c r="A1493" s="203" t="s">
        <v>187</v>
      </c>
      <c r="B1493" s="175" t="s">
        <v>154</v>
      </c>
      <c r="C1493" s="199" t="s">
        <v>155</v>
      </c>
      <c r="D1493" s="179"/>
      <c r="E1493" s="183"/>
      <c r="F1493" s="316">
        <f>SUM(G1494:G1509)</f>
        <v>0</v>
      </c>
      <c r="G1493" s="317"/>
      <c r="H1493" s="187"/>
      <c r="I1493" s="187">
        <f>SUM(I1494:I1509)</f>
        <v>0</v>
      </c>
      <c r="J1493" s="187"/>
      <c r="K1493" s="187">
        <f>SUM(K1494:K1509)</f>
        <v>0</v>
      </c>
      <c r="L1493" s="241"/>
      <c r="M1493" s="206"/>
      <c r="N1493" s="165"/>
      <c r="O1493" s="165"/>
      <c r="P1493" s="165"/>
      <c r="Q1493" s="165"/>
      <c r="R1493" s="165"/>
      <c r="S1493" s="165"/>
      <c r="T1493" s="165"/>
      <c r="U1493" s="165"/>
      <c r="V1493" s="165"/>
      <c r="W1493" s="165"/>
      <c r="X1493" s="165"/>
      <c r="Y1493" s="165"/>
      <c r="Z1493" s="165"/>
      <c r="AA1493" s="165"/>
      <c r="AB1493" s="165"/>
      <c r="AC1493" s="165"/>
      <c r="AD1493" s="165"/>
      <c r="AE1493" s="165" t="s">
        <v>233</v>
      </c>
      <c r="AF1493" s="165" t="s">
        <v>755</v>
      </c>
      <c r="AG1493" s="165"/>
      <c r="AH1493" s="165"/>
      <c r="AI1493" s="165"/>
      <c r="AJ1493" s="165"/>
      <c r="AK1493" s="165"/>
      <c r="AL1493" s="165"/>
      <c r="AM1493" s="165">
        <v>21</v>
      </c>
      <c r="AN1493" s="165"/>
      <c r="AO1493" s="165"/>
      <c r="AP1493" s="165"/>
      <c r="AQ1493" s="165"/>
      <c r="AR1493" s="165"/>
      <c r="AS1493" s="165"/>
      <c r="AT1493" s="165"/>
      <c r="AU1493" s="165"/>
      <c r="AV1493" s="165"/>
      <c r="AW1493" s="165"/>
      <c r="AX1493" s="165"/>
      <c r="AY1493" s="165"/>
      <c r="AZ1493" s="165"/>
      <c r="BA1493" s="165"/>
      <c r="BB1493" s="165"/>
      <c r="BC1493" s="165"/>
      <c r="BD1493" s="165"/>
      <c r="BE1493" s="165"/>
      <c r="BF1493" s="165"/>
      <c r="BG1493" s="165"/>
      <c r="BH1493" s="165"/>
    </row>
    <row r="1494" spans="1:60" outlineLevel="1" x14ac:dyDescent="0.2">
      <c r="A1494" s="205">
        <v>411</v>
      </c>
      <c r="B1494" s="176" t="s">
        <v>752</v>
      </c>
      <c r="C1494" s="200" t="s">
        <v>753</v>
      </c>
      <c r="D1494" s="180" t="s">
        <v>754</v>
      </c>
      <c r="E1494" s="184">
        <v>1</v>
      </c>
      <c r="F1494" s="191"/>
      <c r="G1494" s="189">
        <f>ROUND(E1494*F1494,2)</f>
        <v>0</v>
      </c>
      <c r="H1494" s="189">
        <v>0</v>
      </c>
      <c r="I1494" s="189">
        <f>ROUND(E1494*H1494,2)</f>
        <v>0</v>
      </c>
      <c r="J1494" s="189">
        <v>0</v>
      </c>
      <c r="K1494" s="189">
        <f>ROUND(E1494*J1494,2)</f>
        <v>0</v>
      </c>
      <c r="L1494" s="190"/>
      <c r="M1494" s="207" t="s">
        <v>232</v>
      </c>
      <c r="N1494" s="165"/>
      <c r="O1494" s="165"/>
      <c r="P1494" s="165"/>
      <c r="Q1494" s="165"/>
      <c r="R1494" s="165"/>
      <c r="S1494" s="165"/>
      <c r="T1494" s="165"/>
      <c r="U1494" s="165"/>
      <c r="V1494" s="165"/>
      <c r="W1494" s="165"/>
      <c r="X1494" s="165"/>
      <c r="Y1494" s="165"/>
      <c r="Z1494" s="165"/>
      <c r="AA1494" s="165"/>
      <c r="AB1494" s="165"/>
      <c r="AC1494" s="165"/>
      <c r="AD1494" s="165"/>
      <c r="AE1494" s="165"/>
      <c r="AF1494" s="165"/>
      <c r="AG1494" s="165"/>
      <c r="AH1494" s="165"/>
      <c r="AI1494" s="165"/>
      <c r="AJ1494" s="165"/>
      <c r="AK1494" s="165"/>
      <c r="AL1494" s="165"/>
      <c r="AM1494" s="165"/>
      <c r="AN1494" s="165"/>
      <c r="AO1494" s="165"/>
      <c r="AP1494" s="165"/>
      <c r="AQ1494" s="165"/>
      <c r="AR1494" s="165"/>
      <c r="AS1494" s="165"/>
      <c r="AT1494" s="165"/>
      <c r="AU1494" s="165"/>
      <c r="AV1494" s="165"/>
      <c r="AW1494" s="165"/>
      <c r="AX1494" s="165"/>
      <c r="AY1494" s="165"/>
      <c r="AZ1494" s="165"/>
      <c r="BA1494" s="165"/>
      <c r="BB1494" s="165"/>
      <c r="BC1494" s="165"/>
      <c r="BD1494" s="165"/>
      <c r="BE1494" s="165"/>
      <c r="BF1494" s="165"/>
      <c r="BG1494" s="165"/>
      <c r="BH1494" s="165"/>
    </row>
    <row r="1495" spans="1:60" outlineLevel="1" x14ac:dyDescent="0.2">
      <c r="A1495" s="204"/>
      <c r="B1495" s="177"/>
      <c r="C1495" s="300"/>
      <c r="D1495" s="301"/>
      <c r="E1495" s="302"/>
      <c r="F1495" s="303"/>
      <c r="G1495" s="304"/>
      <c r="H1495" s="189"/>
      <c r="I1495" s="189"/>
      <c r="J1495" s="189"/>
      <c r="K1495" s="189"/>
      <c r="L1495" s="190"/>
      <c r="M1495" s="207"/>
      <c r="N1495" s="165"/>
      <c r="O1495" s="165"/>
      <c r="P1495" s="165"/>
      <c r="Q1495" s="165"/>
      <c r="R1495" s="165"/>
      <c r="S1495" s="165"/>
      <c r="T1495" s="165"/>
      <c r="U1495" s="165"/>
      <c r="V1495" s="165"/>
      <c r="W1495" s="165"/>
      <c r="X1495" s="165"/>
      <c r="Y1495" s="165"/>
      <c r="Z1495" s="165"/>
      <c r="AA1495" s="165"/>
      <c r="AB1495" s="165"/>
      <c r="AC1495" s="165">
        <v>0</v>
      </c>
      <c r="AD1495" s="165"/>
      <c r="AE1495" s="165"/>
      <c r="AF1495" s="165"/>
      <c r="AG1495" s="165"/>
      <c r="AH1495" s="165"/>
      <c r="AI1495" s="165"/>
      <c r="AJ1495" s="165"/>
      <c r="AK1495" s="165"/>
      <c r="AL1495" s="165"/>
      <c r="AM1495" s="165"/>
      <c r="AN1495" s="165"/>
      <c r="AO1495" s="165"/>
      <c r="AP1495" s="165"/>
      <c r="AQ1495" s="165"/>
      <c r="AR1495" s="165"/>
      <c r="AS1495" s="165"/>
      <c r="AT1495" s="165"/>
      <c r="AU1495" s="165"/>
      <c r="AV1495" s="165"/>
      <c r="AW1495" s="165"/>
      <c r="AX1495" s="165"/>
      <c r="AY1495" s="165"/>
      <c r="AZ1495" s="165"/>
      <c r="BA1495" s="165"/>
      <c r="BB1495" s="165"/>
      <c r="BC1495" s="165"/>
      <c r="BD1495" s="165"/>
      <c r="BE1495" s="165"/>
      <c r="BF1495" s="165"/>
      <c r="BG1495" s="165"/>
      <c r="BH1495" s="165"/>
    </row>
    <row r="1496" spans="1:60" outlineLevel="1" x14ac:dyDescent="0.2">
      <c r="A1496" s="205">
        <v>412</v>
      </c>
      <c r="B1496" s="176" t="s">
        <v>756</v>
      </c>
      <c r="C1496" s="200" t="s">
        <v>757</v>
      </c>
      <c r="D1496" s="180" t="s">
        <v>754</v>
      </c>
      <c r="E1496" s="184">
        <v>1</v>
      </c>
      <c r="F1496" s="191"/>
      <c r="G1496" s="189">
        <f>ROUND(E1496*F1496,2)</f>
        <v>0</v>
      </c>
      <c r="H1496" s="189">
        <v>0</v>
      </c>
      <c r="I1496" s="189">
        <f>ROUND(E1496*H1496,2)</f>
        <v>0</v>
      </c>
      <c r="J1496" s="189">
        <v>0</v>
      </c>
      <c r="K1496" s="189">
        <f>ROUND(E1496*J1496,2)</f>
        <v>0</v>
      </c>
      <c r="L1496" s="190"/>
      <c r="M1496" s="207" t="s">
        <v>232</v>
      </c>
      <c r="N1496" s="165"/>
      <c r="O1496" s="165"/>
      <c r="P1496" s="165"/>
      <c r="Q1496" s="165"/>
      <c r="R1496" s="165"/>
      <c r="S1496" s="165"/>
      <c r="T1496" s="165"/>
      <c r="U1496" s="165"/>
      <c r="V1496" s="165"/>
      <c r="W1496" s="165"/>
      <c r="X1496" s="165"/>
      <c r="Y1496" s="165"/>
      <c r="Z1496" s="165"/>
      <c r="AA1496" s="165"/>
      <c r="AB1496" s="165"/>
      <c r="AC1496" s="165"/>
      <c r="AD1496" s="165"/>
      <c r="AE1496" s="165" t="s">
        <v>194</v>
      </c>
      <c r="AF1496" s="165"/>
      <c r="AG1496" s="165"/>
      <c r="AH1496" s="165"/>
      <c r="AI1496" s="165"/>
      <c r="AJ1496" s="165"/>
      <c r="AK1496" s="165"/>
      <c r="AL1496" s="165"/>
      <c r="AM1496" s="165">
        <v>21</v>
      </c>
      <c r="AN1496" s="165"/>
      <c r="AO1496" s="165"/>
      <c r="AP1496" s="165"/>
      <c r="AQ1496" s="165"/>
      <c r="AR1496" s="165"/>
      <c r="AS1496" s="165"/>
      <c r="AT1496" s="165"/>
      <c r="AU1496" s="165"/>
      <c r="AV1496" s="165"/>
      <c r="AW1496" s="165"/>
      <c r="AX1496" s="165"/>
      <c r="AY1496" s="165"/>
      <c r="AZ1496" s="165"/>
      <c r="BA1496" s="165"/>
      <c r="BB1496" s="165"/>
      <c r="BC1496" s="165"/>
      <c r="BD1496" s="165"/>
      <c r="BE1496" s="165"/>
      <c r="BF1496" s="165"/>
      <c r="BG1496" s="165"/>
      <c r="BH1496" s="165"/>
    </row>
    <row r="1497" spans="1:60" outlineLevel="1" x14ac:dyDescent="0.2">
      <c r="A1497" s="204"/>
      <c r="B1497" s="177"/>
      <c r="C1497" s="300"/>
      <c r="D1497" s="301"/>
      <c r="E1497" s="302"/>
      <c r="F1497" s="303"/>
      <c r="G1497" s="304"/>
      <c r="H1497" s="189"/>
      <c r="I1497" s="189"/>
      <c r="J1497" s="189"/>
      <c r="K1497" s="189"/>
      <c r="L1497" s="190"/>
      <c r="M1497" s="207"/>
      <c r="N1497" s="165"/>
      <c r="O1497" s="165"/>
      <c r="P1497" s="165"/>
      <c r="Q1497" s="165"/>
      <c r="R1497" s="165"/>
      <c r="S1497" s="165"/>
      <c r="T1497" s="165"/>
      <c r="U1497" s="165"/>
      <c r="V1497" s="165"/>
      <c r="W1497" s="165"/>
      <c r="X1497" s="165"/>
      <c r="Y1497" s="165"/>
      <c r="Z1497" s="165"/>
      <c r="AA1497" s="165"/>
      <c r="AB1497" s="165"/>
      <c r="AC1497" s="165"/>
      <c r="AD1497" s="165"/>
      <c r="AE1497" s="165"/>
      <c r="AF1497" s="165"/>
      <c r="AG1497" s="165"/>
      <c r="AH1497" s="165"/>
      <c r="AI1497" s="165"/>
      <c r="AJ1497" s="165"/>
      <c r="AK1497" s="165"/>
      <c r="AL1497" s="165"/>
      <c r="AM1497" s="165"/>
      <c r="AN1497" s="165"/>
      <c r="AO1497" s="165"/>
      <c r="AP1497" s="165"/>
      <c r="AQ1497" s="165"/>
      <c r="AR1497" s="165"/>
      <c r="AS1497" s="165"/>
      <c r="AT1497" s="165"/>
      <c r="AU1497" s="165"/>
      <c r="AV1497" s="165"/>
      <c r="AW1497" s="165"/>
      <c r="AX1497" s="165"/>
      <c r="AY1497" s="165"/>
      <c r="AZ1497" s="165"/>
      <c r="BA1497" s="165"/>
      <c r="BB1497" s="165"/>
      <c r="BC1497" s="165"/>
      <c r="BD1497" s="165"/>
      <c r="BE1497" s="165"/>
      <c r="BF1497" s="165"/>
      <c r="BG1497" s="165"/>
      <c r="BH1497" s="165"/>
    </row>
    <row r="1498" spans="1:60" outlineLevel="1" x14ac:dyDescent="0.2">
      <c r="A1498" s="205">
        <v>413</v>
      </c>
      <c r="B1498" s="176" t="s">
        <v>758</v>
      </c>
      <c r="C1498" s="200" t="s">
        <v>759</v>
      </c>
      <c r="D1498" s="180" t="s">
        <v>754</v>
      </c>
      <c r="E1498" s="184">
        <v>1</v>
      </c>
      <c r="F1498" s="191"/>
      <c r="G1498" s="189">
        <f>ROUND(E1498*F1498,2)</f>
        <v>0</v>
      </c>
      <c r="H1498" s="189">
        <v>0</v>
      </c>
      <c r="I1498" s="189">
        <f>ROUND(E1498*H1498,2)</f>
        <v>0</v>
      </c>
      <c r="J1498" s="189">
        <v>0</v>
      </c>
      <c r="K1498" s="189">
        <f>ROUND(E1498*J1498,2)</f>
        <v>0</v>
      </c>
      <c r="L1498" s="190"/>
      <c r="M1498" s="207" t="s">
        <v>232</v>
      </c>
      <c r="N1498" s="165"/>
      <c r="O1498" s="165"/>
      <c r="P1498" s="165"/>
      <c r="Q1498" s="165"/>
      <c r="R1498" s="165"/>
      <c r="S1498" s="165"/>
      <c r="T1498" s="165"/>
      <c r="U1498" s="165"/>
      <c r="V1498" s="165"/>
      <c r="W1498" s="165"/>
      <c r="X1498" s="165"/>
      <c r="Y1498" s="165"/>
      <c r="Z1498" s="165"/>
      <c r="AA1498" s="165"/>
      <c r="AB1498" s="165"/>
      <c r="AC1498" s="165">
        <v>0</v>
      </c>
      <c r="AD1498" s="165"/>
      <c r="AE1498" s="165"/>
      <c r="AF1498" s="165"/>
      <c r="AG1498" s="165"/>
      <c r="AH1498" s="165"/>
      <c r="AI1498" s="165"/>
      <c r="AJ1498" s="165"/>
      <c r="AK1498" s="165"/>
      <c r="AL1498" s="165"/>
      <c r="AM1498" s="165"/>
      <c r="AN1498" s="165"/>
      <c r="AO1498" s="165"/>
      <c r="AP1498" s="165"/>
      <c r="AQ1498" s="165"/>
      <c r="AR1498" s="165"/>
      <c r="AS1498" s="165"/>
      <c r="AT1498" s="165"/>
      <c r="AU1498" s="165"/>
      <c r="AV1498" s="165"/>
      <c r="AW1498" s="165"/>
      <c r="AX1498" s="165"/>
      <c r="AY1498" s="165"/>
      <c r="AZ1498" s="165"/>
      <c r="BA1498" s="165"/>
      <c r="BB1498" s="165"/>
      <c r="BC1498" s="165"/>
      <c r="BD1498" s="165"/>
      <c r="BE1498" s="165"/>
      <c r="BF1498" s="165"/>
      <c r="BG1498" s="165"/>
      <c r="BH1498" s="165"/>
    </row>
    <row r="1499" spans="1:60" outlineLevel="1" x14ac:dyDescent="0.2">
      <c r="A1499" s="204"/>
      <c r="B1499" s="177"/>
      <c r="C1499" s="300"/>
      <c r="D1499" s="301"/>
      <c r="E1499" s="302"/>
      <c r="F1499" s="303"/>
      <c r="G1499" s="304"/>
      <c r="H1499" s="189"/>
      <c r="I1499" s="189"/>
      <c r="J1499" s="189"/>
      <c r="K1499" s="189"/>
      <c r="L1499" s="190"/>
      <c r="M1499" s="207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5"/>
      <c r="Y1499" s="165"/>
      <c r="Z1499" s="165"/>
      <c r="AA1499" s="165"/>
      <c r="AB1499" s="165"/>
      <c r="AC1499" s="165"/>
      <c r="AD1499" s="165"/>
      <c r="AE1499" s="165" t="s">
        <v>194</v>
      </c>
      <c r="AF1499" s="165"/>
      <c r="AG1499" s="165"/>
      <c r="AH1499" s="165"/>
      <c r="AI1499" s="165"/>
      <c r="AJ1499" s="165"/>
      <c r="AK1499" s="165"/>
      <c r="AL1499" s="165"/>
      <c r="AM1499" s="165">
        <v>21</v>
      </c>
      <c r="AN1499" s="165"/>
      <c r="AO1499" s="165"/>
      <c r="AP1499" s="165"/>
      <c r="AQ1499" s="165"/>
      <c r="AR1499" s="165"/>
      <c r="AS1499" s="165"/>
      <c r="AT1499" s="165"/>
      <c r="AU1499" s="165"/>
      <c r="AV1499" s="165"/>
      <c r="AW1499" s="165"/>
      <c r="AX1499" s="165"/>
      <c r="AY1499" s="165"/>
      <c r="AZ1499" s="165"/>
      <c r="BA1499" s="165"/>
      <c r="BB1499" s="165"/>
      <c r="BC1499" s="165"/>
      <c r="BD1499" s="165"/>
      <c r="BE1499" s="165"/>
      <c r="BF1499" s="165"/>
      <c r="BG1499" s="165"/>
      <c r="BH1499" s="165"/>
    </row>
    <row r="1500" spans="1:60" outlineLevel="1" x14ac:dyDescent="0.2">
      <c r="A1500" s="204"/>
      <c r="B1500" s="305" t="s">
        <v>760</v>
      </c>
      <c r="C1500" s="306"/>
      <c r="D1500" s="307"/>
      <c r="E1500" s="308"/>
      <c r="F1500" s="309"/>
      <c r="G1500" s="310"/>
      <c r="H1500" s="189"/>
      <c r="I1500" s="189"/>
      <c r="J1500" s="189"/>
      <c r="K1500" s="189"/>
      <c r="L1500" s="190"/>
      <c r="M1500" s="207"/>
      <c r="N1500" s="165"/>
      <c r="O1500" s="165"/>
      <c r="P1500" s="165"/>
      <c r="Q1500" s="165"/>
      <c r="R1500" s="165"/>
      <c r="S1500" s="165"/>
      <c r="T1500" s="165"/>
      <c r="U1500" s="165"/>
      <c r="V1500" s="165"/>
      <c r="W1500" s="165"/>
      <c r="X1500" s="165"/>
      <c r="Y1500" s="165"/>
      <c r="Z1500" s="165"/>
      <c r="AA1500" s="165"/>
      <c r="AB1500" s="165"/>
      <c r="AC1500" s="165"/>
      <c r="AD1500" s="165"/>
      <c r="AE1500" s="165"/>
      <c r="AF1500" s="165"/>
      <c r="AG1500" s="165"/>
      <c r="AH1500" s="165"/>
      <c r="AI1500" s="165"/>
      <c r="AJ1500" s="165"/>
      <c r="AK1500" s="165"/>
      <c r="AL1500" s="165"/>
      <c r="AM1500" s="165"/>
      <c r="AN1500" s="165"/>
      <c r="AO1500" s="165"/>
      <c r="AP1500" s="165"/>
      <c r="AQ1500" s="165"/>
      <c r="AR1500" s="165"/>
      <c r="AS1500" s="165"/>
      <c r="AT1500" s="165"/>
      <c r="AU1500" s="165"/>
      <c r="AV1500" s="165"/>
      <c r="AW1500" s="165"/>
      <c r="AX1500" s="165"/>
      <c r="AY1500" s="165"/>
      <c r="AZ1500" s="165"/>
      <c r="BA1500" s="165"/>
      <c r="BB1500" s="165"/>
      <c r="BC1500" s="165"/>
      <c r="BD1500" s="165"/>
      <c r="BE1500" s="165"/>
      <c r="BF1500" s="165"/>
      <c r="BG1500" s="165"/>
      <c r="BH1500" s="165"/>
    </row>
    <row r="1501" spans="1:60" outlineLevel="1" x14ac:dyDescent="0.2">
      <c r="A1501" s="205">
        <v>414</v>
      </c>
      <c r="B1501" s="176" t="s">
        <v>761</v>
      </c>
      <c r="C1501" s="200" t="s">
        <v>762</v>
      </c>
      <c r="D1501" s="180" t="s">
        <v>754</v>
      </c>
      <c r="E1501" s="184">
        <v>1</v>
      </c>
      <c r="F1501" s="191"/>
      <c r="G1501" s="189">
        <f>ROUND(E1501*F1501,2)</f>
        <v>0</v>
      </c>
      <c r="H1501" s="189">
        <v>0</v>
      </c>
      <c r="I1501" s="189">
        <f>ROUND(E1501*H1501,2)</f>
        <v>0</v>
      </c>
      <c r="J1501" s="189">
        <v>0</v>
      </c>
      <c r="K1501" s="189">
        <f>ROUND(E1501*J1501,2)</f>
        <v>0</v>
      </c>
      <c r="L1501" s="190" t="s">
        <v>763</v>
      </c>
      <c r="M1501" s="207" t="s">
        <v>193</v>
      </c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5"/>
      <c r="Y1501" s="165"/>
      <c r="Z1501" s="165"/>
      <c r="AA1501" s="165"/>
      <c r="AB1501" s="165"/>
      <c r="AC1501" s="165">
        <v>0</v>
      </c>
      <c r="AD1501" s="165"/>
      <c r="AE1501" s="165"/>
      <c r="AF1501" s="165"/>
      <c r="AG1501" s="165"/>
      <c r="AH1501" s="165"/>
      <c r="AI1501" s="165"/>
      <c r="AJ1501" s="165"/>
      <c r="AK1501" s="165"/>
      <c r="AL1501" s="165"/>
      <c r="AM1501" s="165"/>
      <c r="AN1501" s="165"/>
      <c r="AO1501" s="165"/>
      <c r="AP1501" s="165"/>
      <c r="AQ1501" s="165"/>
      <c r="AR1501" s="165"/>
      <c r="AS1501" s="165"/>
      <c r="AT1501" s="165"/>
      <c r="AU1501" s="165"/>
      <c r="AV1501" s="165"/>
      <c r="AW1501" s="165"/>
      <c r="AX1501" s="165"/>
      <c r="AY1501" s="165"/>
      <c r="AZ1501" s="165"/>
      <c r="BA1501" s="165"/>
      <c r="BB1501" s="165"/>
      <c r="BC1501" s="165"/>
      <c r="BD1501" s="165"/>
      <c r="BE1501" s="165"/>
      <c r="BF1501" s="165"/>
      <c r="BG1501" s="165"/>
      <c r="BH1501" s="165"/>
    </row>
    <row r="1502" spans="1:60" outlineLevel="1" x14ac:dyDescent="0.2">
      <c r="A1502" s="204"/>
      <c r="B1502" s="177"/>
      <c r="C1502" s="300"/>
      <c r="D1502" s="301"/>
      <c r="E1502" s="302"/>
      <c r="F1502" s="303"/>
      <c r="G1502" s="304"/>
      <c r="H1502" s="189"/>
      <c r="I1502" s="189"/>
      <c r="J1502" s="189"/>
      <c r="K1502" s="189"/>
      <c r="L1502" s="190"/>
      <c r="M1502" s="207"/>
      <c r="N1502" s="165"/>
      <c r="O1502" s="165"/>
      <c r="P1502" s="165"/>
      <c r="Q1502" s="165"/>
      <c r="R1502" s="165"/>
      <c r="S1502" s="165"/>
      <c r="T1502" s="165"/>
      <c r="U1502" s="165"/>
      <c r="V1502" s="165"/>
      <c r="W1502" s="165"/>
      <c r="X1502" s="165"/>
      <c r="Y1502" s="165"/>
      <c r="Z1502" s="165"/>
      <c r="AA1502" s="165"/>
      <c r="AB1502" s="165"/>
      <c r="AC1502" s="165"/>
      <c r="AD1502" s="165"/>
      <c r="AE1502" s="165" t="s">
        <v>198</v>
      </c>
      <c r="AF1502" s="165"/>
      <c r="AG1502" s="165"/>
      <c r="AH1502" s="165"/>
      <c r="AI1502" s="165"/>
      <c r="AJ1502" s="165"/>
      <c r="AK1502" s="165"/>
      <c r="AL1502" s="165"/>
      <c r="AM1502" s="165"/>
      <c r="AN1502" s="165"/>
      <c r="AO1502" s="165"/>
      <c r="AP1502" s="165"/>
      <c r="AQ1502" s="165"/>
      <c r="AR1502" s="165"/>
      <c r="AS1502" s="165"/>
      <c r="AT1502" s="165"/>
      <c r="AU1502" s="165"/>
      <c r="AV1502" s="165"/>
      <c r="AW1502" s="165"/>
      <c r="AX1502" s="165"/>
      <c r="AY1502" s="165"/>
      <c r="AZ1502" s="165"/>
      <c r="BA1502" s="165"/>
      <c r="BB1502" s="165"/>
      <c r="BC1502" s="165"/>
      <c r="BD1502" s="165"/>
      <c r="BE1502" s="165"/>
      <c r="BF1502" s="165"/>
      <c r="BG1502" s="165"/>
      <c r="BH1502" s="165"/>
    </row>
    <row r="1503" spans="1:60" outlineLevel="1" x14ac:dyDescent="0.2">
      <c r="A1503" s="204"/>
      <c r="B1503" s="305" t="s">
        <v>764</v>
      </c>
      <c r="C1503" s="306"/>
      <c r="D1503" s="307"/>
      <c r="E1503" s="308"/>
      <c r="F1503" s="309"/>
      <c r="G1503" s="310"/>
      <c r="H1503" s="189"/>
      <c r="I1503" s="189"/>
      <c r="J1503" s="189"/>
      <c r="K1503" s="189"/>
      <c r="L1503" s="190"/>
      <c r="M1503" s="207"/>
      <c r="N1503" s="165"/>
      <c r="O1503" s="165"/>
      <c r="P1503" s="165"/>
      <c r="Q1503" s="165"/>
      <c r="R1503" s="165"/>
      <c r="S1503" s="165"/>
      <c r="T1503" s="165"/>
      <c r="U1503" s="165"/>
      <c r="V1503" s="165"/>
      <c r="W1503" s="165"/>
      <c r="X1503" s="165"/>
      <c r="Y1503" s="165"/>
      <c r="Z1503" s="165"/>
      <c r="AA1503" s="165"/>
      <c r="AB1503" s="165"/>
      <c r="AC1503" s="165"/>
      <c r="AD1503" s="165"/>
      <c r="AE1503" s="165" t="s">
        <v>194</v>
      </c>
      <c r="AF1503" s="165"/>
      <c r="AG1503" s="165"/>
      <c r="AH1503" s="165"/>
      <c r="AI1503" s="165"/>
      <c r="AJ1503" s="165"/>
      <c r="AK1503" s="165"/>
      <c r="AL1503" s="165"/>
      <c r="AM1503" s="165">
        <v>21</v>
      </c>
      <c r="AN1503" s="165"/>
      <c r="AO1503" s="165"/>
      <c r="AP1503" s="165"/>
      <c r="AQ1503" s="165"/>
      <c r="AR1503" s="165"/>
      <c r="AS1503" s="165"/>
      <c r="AT1503" s="165"/>
      <c r="AU1503" s="165"/>
      <c r="AV1503" s="165"/>
      <c r="AW1503" s="165"/>
      <c r="AX1503" s="165"/>
      <c r="AY1503" s="165"/>
      <c r="AZ1503" s="165"/>
      <c r="BA1503" s="165"/>
      <c r="BB1503" s="165"/>
      <c r="BC1503" s="165"/>
      <c r="BD1503" s="165"/>
      <c r="BE1503" s="165"/>
      <c r="BF1503" s="165"/>
      <c r="BG1503" s="165"/>
      <c r="BH1503" s="165"/>
    </row>
    <row r="1504" spans="1:60" outlineLevel="1" x14ac:dyDescent="0.2">
      <c r="A1504" s="205">
        <v>415</v>
      </c>
      <c r="B1504" s="176" t="s">
        <v>765</v>
      </c>
      <c r="C1504" s="200" t="s">
        <v>766</v>
      </c>
      <c r="D1504" s="180" t="s">
        <v>754</v>
      </c>
      <c r="E1504" s="184">
        <v>1</v>
      </c>
      <c r="F1504" s="191"/>
      <c r="G1504" s="189">
        <f>ROUND(E1504*F1504,2)</f>
        <v>0</v>
      </c>
      <c r="H1504" s="189">
        <v>0</v>
      </c>
      <c r="I1504" s="189">
        <f>ROUND(E1504*H1504,2)</f>
        <v>0</v>
      </c>
      <c r="J1504" s="189">
        <v>0</v>
      </c>
      <c r="K1504" s="189">
        <f>ROUND(E1504*J1504,2)</f>
        <v>0</v>
      </c>
      <c r="L1504" s="190" t="s">
        <v>763</v>
      </c>
      <c r="M1504" s="207" t="s">
        <v>193</v>
      </c>
      <c r="N1504" s="165"/>
      <c r="O1504" s="165"/>
      <c r="P1504" s="165"/>
      <c r="Q1504" s="165"/>
      <c r="R1504" s="165"/>
      <c r="S1504" s="165"/>
      <c r="T1504" s="165"/>
      <c r="U1504" s="165"/>
      <c r="V1504" s="165"/>
      <c r="W1504" s="165"/>
      <c r="X1504" s="165"/>
      <c r="Y1504" s="165"/>
      <c r="Z1504" s="165"/>
      <c r="AA1504" s="165"/>
      <c r="AB1504" s="165"/>
      <c r="AC1504" s="165"/>
      <c r="AD1504" s="165"/>
      <c r="AE1504" s="165"/>
      <c r="AF1504" s="165"/>
      <c r="AG1504" s="165"/>
      <c r="AH1504" s="165"/>
      <c r="AI1504" s="165"/>
      <c r="AJ1504" s="165"/>
      <c r="AK1504" s="165"/>
      <c r="AL1504" s="165"/>
      <c r="AM1504" s="165"/>
      <c r="AN1504" s="165"/>
      <c r="AO1504" s="165"/>
      <c r="AP1504" s="165"/>
      <c r="AQ1504" s="165"/>
      <c r="AR1504" s="165"/>
      <c r="AS1504" s="165"/>
      <c r="AT1504" s="165"/>
      <c r="AU1504" s="165"/>
      <c r="AV1504" s="165"/>
      <c r="AW1504" s="165"/>
      <c r="AX1504" s="165"/>
      <c r="AY1504" s="165"/>
      <c r="AZ1504" s="165"/>
      <c r="BA1504" s="165"/>
      <c r="BB1504" s="165"/>
      <c r="BC1504" s="165"/>
      <c r="BD1504" s="165"/>
      <c r="BE1504" s="165"/>
      <c r="BF1504" s="165"/>
      <c r="BG1504" s="165"/>
      <c r="BH1504" s="165"/>
    </row>
    <row r="1505" spans="1:13" x14ac:dyDescent="0.2">
      <c r="A1505" s="204"/>
      <c r="B1505" s="177"/>
      <c r="C1505" s="300"/>
      <c r="D1505" s="301"/>
      <c r="E1505" s="302"/>
      <c r="F1505" s="303"/>
      <c r="G1505" s="304"/>
      <c r="H1505" s="189"/>
      <c r="I1505" s="189"/>
      <c r="J1505" s="189"/>
      <c r="K1505" s="189"/>
      <c r="L1505" s="190"/>
      <c r="M1505" s="207"/>
    </row>
    <row r="1506" spans="1:13" x14ac:dyDescent="0.2">
      <c r="A1506" s="204"/>
      <c r="B1506" s="305" t="s">
        <v>767</v>
      </c>
      <c r="C1506" s="306"/>
      <c r="D1506" s="307"/>
      <c r="E1506" s="308"/>
      <c r="F1506" s="309"/>
      <c r="G1506" s="310"/>
      <c r="H1506" s="189"/>
      <c r="I1506" s="189"/>
      <c r="J1506" s="189"/>
      <c r="K1506" s="189"/>
      <c r="L1506" s="190"/>
      <c r="M1506" s="207"/>
    </row>
    <row r="1507" spans="1:13" x14ac:dyDescent="0.2">
      <c r="A1507" s="204"/>
      <c r="B1507" s="305" t="s">
        <v>768</v>
      </c>
      <c r="C1507" s="306"/>
      <c r="D1507" s="307"/>
      <c r="E1507" s="308"/>
      <c r="F1507" s="309"/>
      <c r="G1507" s="310"/>
      <c r="H1507" s="189"/>
      <c r="I1507" s="189"/>
      <c r="J1507" s="189"/>
      <c r="K1507" s="189"/>
      <c r="L1507" s="190"/>
      <c r="M1507" s="207"/>
    </row>
    <row r="1508" spans="1:13" x14ac:dyDescent="0.2">
      <c r="A1508" s="205">
        <v>416</v>
      </c>
      <c r="B1508" s="176" t="s">
        <v>769</v>
      </c>
      <c r="C1508" s="200" t="s">
        <v>770</v>
      </c>
      <c r="D1508" s="180" t="s">
        <v>754</v>
      </c>
      <c r="E1508" s="184">
        <v>1</v>
      </c>
      <c r="F1508" s="191"/>
      <c r="G1508" s="189">
        <f>ROUND(E1508*F1508,2)</f>
        <v>0</v>
      </c>
      <c r="H1508" s="189">
        <v>0</v>
      </c>
      <c r="I1508" s="189">
        <f>ROUND(E1508*H1508,2)</f>
        <v>0</v>
      </c>
      <c r="J1508" s="189">
        <v>0</v>
      </c>
      <c r="K1508" s="189">
        <f>ROUND(E1508*J1508,2)</f>
        <v>0</v>
      </c>
      <c r="L1508" s="190" t="s">
        <v>763</v>
      </c>
      <c r="M1508" s="207" t="s">
        <v>193</v>
      </c>
    </row>
    <row r="1509" spans="1:13" ht="13.5" thickBot="1" x14ac:dyDescent="0.25">
      <c r="A1509" s="215"/>
      <c r="B1509" s="216"/>
      <c r="C1509" s="311"/>
      <c r="D1509" s="312"/>
      <c r="E1509" s="313"/>
      <c r="F1509" s="314"/>
      <c r="G1509" s="315"/>
      <c r="H1509" s="217"/>
      <c r="I1509" s="217"/>
      <c r="J1509" s="217"/>
      <c r="K1509" s="217"/>
      <c r="L1509" s="218"/>
      <c r="M1509" s="219"/>
    </row>
    <row r="1510" spans="1:13" x14ac:dyDescent="0.2">
      <c r="D1510" s="144"/>
    </row>
    <row r="1511" spans="1:13" x14ac:dyDescent="0.2">
      <c r="D1511" s="144"/>
    </row>
    <row r="1512" spans="1:13" x14ac:dyDescent="0.2">
      <c r="D1512" s="144"/>
    </row>
    <row r="1513" spans="1:13" x14ac:dyDescent="0.2">
      <c r="D1513" s="144"/>
    </row>
    <row r="1514" spans="1:13" x14ac:dyDescent="0.2">
      <c r="D1514" s="144"/>
    </row>
    <row r="1515" spans="1:13" x14ac:dyDescent="0.2">
      <c r="D1515" s="144"/>
    </row>
    <row r="1516" spans="1:13" x14ac:dyDescent="0.2">
      <c r="D1516" s="144"/>
    </row>
    <row r="1517" spans="1:13" x14ac:dyDescent="0.2">
      <c r="D1517" s="144"/>
    </row>
    <row r="1518" spans="1:13" x14ac:dyDescent="0.2">
      <c r="D1518" s="144"/>
    </row>
    <row r="1519" spans="1:13" x14ac:dyDescent="0.2">
      <c r="D1519" s="144"/>
    </row>
    <row r="1520" spans="1:13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  <row r="5001" spans="4:4" x14ac:dyDescent="0.2">
      <c r="D5001" s="144"/>
    </row>
    <row r="5002" spans="4:4" x14ac:dyDescent="0.2">
      <c r="D5002" s="144"/>
    </row>
    <row r="5003" spans="4:4" x14ac:dyDescent="0.2">
      <c r="D5003" s="144"/>
    </row>
    <row r="5004" spans="4:4" x14ac:dyDescent="0.2">
      <c r="D5004" s="144"/>
    </row>
    <row r="5005" spans="4:4" x14ac:dyDescent="0.2">
      <c r="D5005" s="144"/>
    </row>
    <row r="5006" spans="4:4" x14ac:dyDescent="0.2">
      <c r="D5006" s="144"/>
    </row>
    <row r="5007" spans="4:4" x14ac:dyDescent="0.2">
      <c r="D5007" s="144"/>
    </row>
    <row r="5008" spans="4:4" x14ac:dyDescent="0.2">
      <c r="D5008" s="144"/>
    </row>
  </sheetData>
  <mergeCells count="881">
    <mergeCell ref="C1446:G1446"/>
    <mergeCell ref="C1448:G1448"/>
    <mergeCell ref="B1453:G1453"/>
    <mergeCell ref="C1455:G1455"/>
    <mergeCell ref="C1457:G1457"/>
    <mergeCell ref="C1357:G1357"/>
    <mergeCell ref="C1360:G1360"/>
    <mergeCell ref="B1376:G1376"/>
    <mergeCell ref="B1377:G1377"/>
    <mergeCell ref="C1366:G1366"/>
    <mergeCell ref="B1351:G1351"/>
    <mergeCell ref="C1354:G1354"/>
    <mergeCell ref="C1363:G1363"/>
    <mergeCell ref="C1369:G1369"/>
    <mergeCell ref="C1371:G1371"/>
    <mergeCell ref="C1373:G1373"/>
    <mergeCell ref="C1375:G1375"/>
    <mergeCell ref="B1300:G1300"/>
    <mergeCell ref="C1303:G1303"/>
    <mergeCell ref="C1308:G1308"/>
    <mergeCell ref="B1288:G1288"/>
    <mergeCell ref="C1291:G1291"/>
    <mergeCell ref="B1292:G1292"/>
    <mergeCell ref="B1293:G1293"/>
    <mergeCell ref="C1295:G1295"/>
    <mergeCell ref="C1297:G1297"/>
    <mergeCell ref="C1299:G1299"/>
    <mergeCell ref="B1301:G1301"/>
    <mergeCell ref="F1304:G1304"/>
    <mergeCell ref="B1305:G1305"/>
    <mergeCell ref="B1281:G1281"/>
    <mergeCell ref="B1282:G1282"/>
    <mergeCell ref="B1287:G1287"/>
    <mergeCell ref="B1270:G1270"/>
    <mergeCell ref="B1275:G1275"/>
    <mergeCell ref="B1276:G1276"/>
    <mergeCell ref="C1273:G1273"/>
    <mergeCell ref="B1274:G1274"/>
    <mergeCell ref="C1279:G1279"/>
    <mergeCell ref="B1280:G1280"/>
    <mergeCell ref="C1285:G1285"/>
    <mergeCell ref="B1286:G1286"/>
    <mergeCell ref="B1263:G1263"/>
    <mergeCell ref="B1264:G1264"/>
    <mergeCell ref="B1269:G1269"/>
    <mergeCell ref="B1252:G1252"/>
    <mergeCell ref="B1257:G1257"/>
    <mergeCell ref="B1258:G1258"/>
    <mergeCell ref="C1255:G1255"/>
    <mergeCell ref="B1256:G1256"/>
    <mergeCell ref="C1261:G1261"/>
    <mergeCell ref="B1262:G1262"/>
    <mergeCell ref="C1267:G1267"/>
    <mergeCell ref="B1268:G1268"/>
    <mergeCell ref="B1245:G1245"/>
    <mergeCell ref="B1246:G1246"/>
    <mergeCell ref="B1251:G1251"/>
    <mergeCell ref="B1234:G1234"/>
    <mergeCell ref="B1239:G1239"/>
    <mergeCell ref="B1240:G1240"/>
    <mergeCell ref="C1237:G1237"/>
    <mergeCell ref="B1238:G1238"/>
    <mergeCell ref="C1243:G1243"/>
    <mergeCell ref="B1244:G1244"/>
    <mergeCell ref="C1249:G1249"/>
    <mergeCell ref="B1250:G1250"/>
    <mergeCell ref="B1207:G1207"/>
    <mergeCell ref="B1208:G1208"/>
    <mergeCell ref="B1227:G1227"/>
    <mergeCell ref="B1228:G1228"/>
    <mergeCell ref="B1233:G1233"/>
    <mergeCell ref="B1223:G1223"/>
    <mergeCell ref="C1211:G1211"/>
    <mergeCell ref="C1222:G1222"/>
    <mergeCell ref="B1224:G1224"/>
    <mergeCell ref="C1226:G1226"/>
    <mergeCell ref="C1230:G1230"/>
    <mergeCell ref="F1231:G1231"/>
    <mergeCell ref="B1232:G1232"/>
    <mergeCell ref="B1188:G1188"/>
    <mergeCell ref="C1190:G1190"/>
    <mergeCell ref="B1199:G1199"/>
    <mergeCell ref="B1203:G1203"/>
    <mergeCell ref="C1206:G1206"/>
    <mergeCell ref="B1191:G1191"/>
    <mergeCell ref="B1195:G1195"/>
    <mergeCell ref="B1192:G1192"/>
    <mergeCell ref="C1194:G1194"/>
    <mergeCell ref="B1196:G1196"/>
    <mergeCell ref="C1198:G1198"/>
    <mergeCell ref="B1200:G1200"/>
    <mergeCell ref="C1202:G1202"/>
    <mergeCell ref="B1204:G1204"/>
    <mergeCell ref="B1172:G1172"/>
    <mergeCell ref="C1174:G1174"/>
    <mergeCell ref="B1183:G1183"/>
    <mergeCell ref="B1187:G1187"/>
    <mergeCell ref="B1175:G1175"/>
    <mergeCell ref="B1179:G1179"/>
    <mergeCell ref="B1176:G1176"/>
    <mergeCell ref="C1178:G1178"/>
    <mergeCell ref="B1180:G1180"/>
    <mergeCell ref="C1182:G1182"/>
    <mergeCell ref="B1184:G1184"/>
    <mergeCell ref="C1186:G1186"/>
    <mergeCell ref="B1156:G1156"/>
    <mergeCell ref="C1158:G1158"/>
    <mergeCell ref="B1167:G1167"/>
    <mergeCell ref="B1171:G1171"/>
    <mergeCell ref="B1159:G1159"/>
    <mergeCell ref="B1163:G1163"/>
    <mergeCell ref="B1160:G1160"/>
    <mergeCell ref="C1162:G1162"/>
    <mergeCell ref="B1164:G1164"/>
    <mergeCell ref="C1166:G1166"/>
    <mergeCell ref="B1168:G1168"/>
    <mergeCell ref="C1170:G1170"/>
    <mergeCell ref="B1151:G1151"/>
    <mergeCell ref="B1155:G1155"/>
    <mergeCell ref="C1145:G1145"/>
    <mergeCell ref="B1147:G1147"/>
    <mergeCell ref="F1146:G1146"/>
    <mergeCell ref="B1148:G1148"/>
    <mergeCell ref="C1150:G1150"/>
    <mergeCell ref="B1152:G1152"/>
    <mergeCell ref="C1154:G1154"/>
    <mergeCell ref="B1129:G1129"/>
    <mergeCell ref="B1125:G1125"/>
    <mergeCell ref="F1128:G1128"/>
    <mergeCell ref="C1132:G1132"/>
    <mergeCell ref="B1133:G1133"/>
    <mergeCell ref="B1134:G1134"/>
    <mergeCell ref="C1136:G1136"/>
    <mergeCell ref="C1138:G1138"/>
    <mergeCell ref="B1141:G1141"/>
    <mergeCell ref="F1054:G1054"/>
    <mergeCell ref="B1055:G1055"/>
    <mergeCell ref="C1058:G1058"/>
    <mergeCell ref="C1079:G1079"/>
    <mergeCell ref="B1098:G1098"/>
    <mergeCell ref="B1099:G1099"/>
    <mergeCell ref="C1102:G1102"/>
    <mergeCell ref="B1103:G1103"/>
    <mergeCell ref="C1086:G1086"/>
    <mergeCell ref="B1087:G1087"/>
    <mergeCell ref="B1088:G1088"/>
    <mergeCell ref="C1090:G1090"/>
    <mergeCell ref="F1091:G1091"/>
    <mergeCell ref="C1093:G1093"/>
    <mergeCell ref="F1094:G1094"/>
    <mergeCell ref="C1096:G1096"/>
    <mergeCell ref="F1097:G1097"/>
    <mergeCell ref="C1061:G1061"/>
    <mergeCell ref="C1064:G1064"/>
    <mergeCell ref="C1067:G1067"/>
    <mergeCell ref="C1070:G1070"/>
    <mergeCell ref="C1073:G1073"/>
    <mergeCell ref="C1076:G1076"/>
    <mergeCell ref="B1080:G1080"/>
    <mergeCell ref="B1050:G1050"/>
    <mergeCell ref="C1053:G1053"/>
    <mergeCell ref="B1035:G1035"/>
    <mergeCell ref="C1037:G1037"/>
    <mergeCell ref="F1038:G1038"/>
    <mergeCell ref="B1039:G1039"/>
    <mergeCell ref="B1040:G1040"/>
    <mergeCell ref="C1043:G1043"/>
    <mergeCell ref="C1046:G1046"/>
    <mergeCell ref="C1049:G1049"/>
    <mergeCell ref="B1051:G1051"/>
    <mergeCell ref="B1030:G1030"/>
    <mergeCell ref="B1034:G1034"/>
    <mergeCell ref="B1015:G1015"/>
    <mergeCell ref="B1016:G1016"/>
    <mergeCell ref="C1019:G1019"/>
    <mergeCell ref="B1020:G1020"/>
    <mergeCell ref="C1024:G1024"/>
    <mergeCell ref="B1025:G1025"/>
    <mergeCell ref="B1021:G1021"/>
    <mergeCell ref="C1029:G1029"/>
    <mergeCell ref="C1033:G1033"/>
    <mergeCell ref="B1010:G1010"/>
    <mergeCell ref="B1011:G1011"/>
    <mergeCell ref="C1014:G1014"/>
    <mergeCell ref="B995:G995"/>
    <mergeCell ref="B996:G996"/>
    <mergeCell ref="C999:G999"/>
    <mergeCell ref="B1000:G1000"/>
    <mergeCell ref="B1001:G1001"/>
    <mergeCell ref="C1004:G1004"/>
    <mergeCell ref="C968:G968"/>
    <mergeCell ref="C970:G970"/>
    <mergeCell ref="B971:G971"/>
    <mergeCell ref="B990:G990"/>
    <mergeCell ref="B991:G991"/>
    <mergeCell ref="C994:G994"/>
    <mergeCell ref="B1005:G1005"/>
    <mergeCell ref="B1006:G1006"/>
    <mergeCell ref="C1009:G1009"/>
    <mergeCell ref="C974:G974"/>
    <mergeCell ref="C976:G976"/>
    <mergeCell ref="C978:G978"/>
    <mergeCell ref="C980:G980"/>
    <mergeCell ref="C982:G982"/>
    <mergeCell ref="B983:G983"/>
    <mergeCell ref="C986:G986"/>
    <mergeCell ref="C988:G988"/>
    <mergeCell ref="F989:G989"/>
    <mergeCell ref="B943:G943"/>
    <mergeCell ref="B947:G947"/>
    <mergeCell ref="B935:G935"/>
    <mergeCell ref="B939:G939"/>
    <mergeCell ref="C934:G934"/>
    <mergeCell ref="B936:G936"/>
    <mergeCell ref="C938:G938"/>
    <mergeCell ref="B940:G940"/>
    <mergeCell ref="C942:G942"/>
    <mergeCell ref="B944:G944"/>
    <mergeCell ref="C946:G946"/>
    <mergeCell ref="C924:G924"/>
    <mergeCell ref="B925:G925"/>
    <mergeCell ref="B926:G926"/>
    <mergeCell ref="C929:G929"/>
    <mergeCell ref="B930:G930"/>
    <mergeCell ref="B931:G931"/>
    <mergeCell ref="B917:G917"/>
    <mergeCell ref="B921:G921"/>
    <mergeCell ref="C920:G920"/>
    <mergeCell ref="B922:G922"/>
    <mergeCell ref="C873:G873"/>
    <mergeCell ref="C862:G862"/>
    <mergeCell ref="C871:G871"/>
    <mergeCell ref="C890:G890"/>
    <mergeCell ref="B896:G896"/>
    <mergeCell ref="C875:G875"/>
    <mergeCell ref="B876:G876"/>
    <mergeCell ref="C887:G887"/>
    <mergeCell ref="C878:G878"/>
    <mergeCell ref="C880:G880"/>
    <mergeCell ref="B881:G881"/>
    <mergeCell ref="C884:G884"/>
    <mergeCell ref="C892:G892"/>
    <mergeCell ref="C895:G895"/>
    <mergeCell ref="C869:G869"/>
    <mergeCell ref="B788:G788"/>
    <mergeCell ref="B789:G789"/>
    <mergeCell ref="C792:G792"/>
    <mergeCell ref="C795:G795"/>
    <mergeCell ref="C824:G824"/>
    <mergeCell ref="B807:G807"/>
    <mergeCell ref="C811:G811"/>
    <mergeCell ref="C843:G843"/>
    <mergeCell ref="C845:G845"/>
    <mergeCell ref="C829:G829"/>
    <mergeCell ref="C831:G831"/>
    <mergeCell ref="C834:G834"/>
    <mergeCell ref="C836:G836"/>
    <mergeCell ref="C839:G839"/>
    <mergeCell ref="B840:G840"/>
    <mergeCell ref="B841:G841"/>
    <mergeCell ref="C798:G798"/>
    <mergeCell ref="C802:G802"/>
    <mergeCell ref="C805:G805"/>
    <mergeCell ref="B806:G806"/>
    <mergeCell ref="B812:G812"/>
    <mergeCell ref="C816:G816"/>
    <mergeCell ref="C820:G820"/>
    <mergeCell ref="B825:G825"/>
    <mergeCell ref="B774:G774"/>
    <mergeCell ref="B784:G784"/>
    <mergeCell ref="C787:G787"/>
    <mergeCell ref="B775:G775"/>
    <mergeCell ref="B780:G780"/>
    <mergeCell ref="C777:G777"/>
    <mergeCell ref="C779:G779"/>
    <mergeCell ref="B781:G781"/>
    <mergeCell ref="C783:G783"/>
    <mergeCell ref="B785:G785"/>
    <mergeCell ref="C768:G768"/>
    <mergeCell ref="B769:G769"/>
    <mergeCell ref="B770:G770"/>
    <mergeCell ref="B757:G757"/>
    <mergeCell ref="B761:G761"/>
    <mergeCell ref="B762:G762"/>
    <mergeCell ref="C764:G764"/>
    <mergeCell ref="B766:G766"/>
    <mergeCell ref="C773:G773"/>
    <mergeCell ref="C734:G734"/>
    <mergeCell ref="F735:G735"/>
    <mergeCell ref="B736:G736"/>
    <mergeCell ref="C738:G738"/>
    <mergeCell ref="C751:G751"/>
    <mergeCell ref="B753:G753"/>
    <mergeCell ref="C744:G744"/>
    <mergeCell ref="C746:G746"/>
    <mergeCell ref="B765:G765"/>
    <mergeCell ref="C740:G740"/>
    <mergeCell ref="C742:G742"/>
    <mergeCell ref="B747:G747"/>
    <mergeCell ref="C749:G749"/>
    <mergeCell ref="F752:G752"/>
    <mergeCell ref="B754:G754"/>
    <mergeCell ref="C756:G756"/>
    <mergeCell ref="B758:G758"/>
    <mergeCell ref="C760:G760"/>
    <mergeCell ref="B731:G731"/>
    <mergeCell ref="B722:G722"/>
    <mergeCell ref="B723:G723"/>
    <mergeCell ref="C725:G725"/>
    <mergeCell ref="B726:G726"/>
    <mergeCell ref="B727:G727"/>
    <mergeCell ref="B728:G728"/>
    <mergeCell ref="C730:G730"/>
    <mergeCell ref="B732:G732"/>
    <mergeCell ref="C715:G715"/>
    <mergeCell ref="B716:G716"/>
    <mergeCell ref="B717:G717"/>
    <mergeCell ref="B718:G718"/>
    <mergeCell ref="C720:G720"/>
    <mergeCell ref="B721:G721"/>
    <mergeCell ref="C705:G705"/>
    <mergeCell ref="C708:G708"/>
    <mergeCell ref="B709:G709"/>
    <mergeCell ref="B710:G710"/>
    <mergeCell ref="B711:G711"/>
    <mergeCell ref="C713:G713"/>
    <mergeCell ref="B695:G695"/>
    <mergeCell ref="B696:G696"/>
    <mergeCell ref="C698:G698"/>
    <mergeCell ref="C700:G700"/>
    <mergeCell ref="B701:G701"/>
    <mergeCell ref="B702:G702"/>
    <mergeCell ref="C683:G683"/>
    <mergeCell ref="C685:G685"/>
    <mergeCell ref="C687:G687"/>
    <mergeCell ref="C689:G689"/>
    <mergeCell ref="C692:G692"/>
    <mergeCell ref="C694:G694"/>
    <mergeCell ref="B673:G673"/>
    <mergeCell ref="B674:G674"/>
    <mergeCell ref="B675:G675"/>
    <mergeCell ref="C677:G677"/>
    <mergeCell ref="C679:G679"/>
    <mergeCell ref="C681:G681"/>
    <mergeCell ref="B665:G665"/>
    <mergeCell ref="C667:G667"/>
    <mergeCell ref="B668:G668"/>
    <mergeCell ref="B669:G669"/>
    <mergeCell ref="B670:G670"/>
    <mergeCell ref="C672:G672"/>
    <mergeCell ref="B658:G658"/>
    <mergeCell ref="B659:G659"/>
    <mergeCell ref="B660:G660"/>
    <mergeCell ref="C662:G662"/>
    <mergeCell ref="B663:G663"/>
    <mergeCell ref="B664:G664"/>
    <mergeCell ref="B650:G650"/>
    <mergeCell ref="C652:G652"/>
    <mergeCell ref="B653:G653"/>
    <mergeCell ref="B654:G654"/>
    <mergeCell ref="B655:G655"/>
    <mergeCell ref="C657:G657"/>
    <mergeCell ref="C641:G641"/>
    <mergeCell ref="C644:G644"/>
    <mergeCell ref="C646:G646"/>
    <mergeCell ref="F647:G647"/>
    <mergeCell ref="B648:G648"/>
    <mergeCell ref="B649:G649"/>
    <mergeCell ref="C626:G626"/>
    <mergeCell ref="C628:G628"/>
    <mergeCell ref="C630:G630"/>
    <mergeCell ref="C632:G632"/>
    <mergeCell ref="C635:G635"/>
    <mergeCell ref="C638:G638"/>
    <mergeCell ref="B616:G616"/>
    <mergeCell ref="B617:G617"/>
    <mergeCell ref="C620:G620"/>
    <mergeCell ref="B621:G621"/>
    <mergeCell ref="B622:G622"/>
    <mergeCell ref="C624:G624"/>
    <mergeCell ref="B606:G606"/>
    <mergeCell ref="C609:G609"/>
    <mergeCell ref="B610:G610"/>
    <mergeCell ref="B611:G611"/>
    <mergeCell ref="C614:G614"/>
    <mergeCell ref="B615:G615"/>
    <mergeCell ref="C598:G598"/>
    <mergeCell ref="B599:G599"/>
    <mergeCell ref="B600:G600"/>
    <mergeCell ref="C603:G603"/>
    <mergeCell ref="B604:G604"/>
    <mergeCell ref="B605:G605"/>
    <mergeCell ref="B588:G588"/>
    <mergeCell ref="B589:G589"/>
    <mergeCell ref="C592:G592"/>
    <mergeCell ref="B593:G593"/>
    <mergeCell ref="B594:G594"/>
    <mergeCell ref="B595:G595"/>
    <mergeCell ref="C580:G580"/>
    <mergeCell ref="B581:G581"/>
    <mergeCell ref="B582:G582"/>
    <mergeCell ref="B583:G583"/>
    <mergeCell ref="C586:G586"/>
    <mergeCell ref="B587:G587"/>
    <mergeCell ref="B570:G570"/>
    <mergeCell ref="B571:G571"/>
    <mergeCell ref="B572:G572"/>
    <mergeCell ref="C575:G575"/>
    <mergeCell ref="B576:G576"/>
    <mergeCell ref="B577:G577"/>
    <mergeCell ref="B557:G557"/>
    <mergeCell ref="B558:G558"/>
    <mergeCell ref="C561:G561"/>
    <mergeCell ref="C564:G564"/>
    <mergeCell ref="C566:G566"/>
    <mergeCell ref="C569:G569"/>
    <mergeCell ref="C548:G548"/>
    <mergeCell ref="B549:G549"/>
    <mergeCell ref="B550:G550"/>
    <mergeCell ref="C552:G552"/>
    <mergeCell ref="C554:G554"/>
    <mergeCell ref="C556:G556"/>
    <mergeCell ref="B538:G538"/>
    <mergeCell ref="B539:G539"/>
    <mergeCell ref="C541:G541"/>
    <mergeCell ref="C543:G543"/>
    <mergeCell ref="B544:G544"/>
    <mergeCell ref="B545:G545"/>
    <mergeCell ref="B529:G529"/>
    <mergeCell ref="B530:G530"/>
    <mergeCell ref="C532:G532"/>
    <mergeCell ref="B533:G533"/>
    <mergeCell ref="B534:G534"/>
    <mergeCell ref="C537:G537"/>
    <mergeCell ref="B517:G517"/>
    <mergeCell ref="C520:G520"/>
    <mergeCell ref="B521:G521"/>
    <mergeCell ref="B522:G522"/>
    <mergeCell ref="C525:G525"/>
    <mergeCell ref="C528:G528"/>
    <mergeCell ref="C509:G509"/>
    <mergeCell ref="B510:G510"/>
    <mergeCell ref="B511:G511"/>
    <mergeCell ref="C514:G514"/>
    <mergeCell ref="B515:G515"/>
    <mergeCell ref="B516:G516"/>
    <mergeCell ref="B499:G499"/>
    <mergeCell ref="B500:G500"/>
    <mergeCell ref="C503:G503"/>
    <mergeCell ref="B504:G504"/>
    <mergeCell ref="B505:G505"/>
    <mergeCell ref="B506:G506"/>
    <mergeCell ref="B492:G492"/>
    <mergeCell ref="B493:G493"/>
    <mergeCell ref="B494:G494"/>
    <mergeCell ref="C496:G496"/>
    <mergeCell ref="F497:G497"/>
    <mergeCell ref="B498:G498"/>
    <mergeCell ref="C480:G480"/>
    <mergeCell ref="C482:G482"/>
    <mergeCell ref="C484:G484"/>
    <mergeCell ref="C486:G486"/>
    <mergeCell ref="C489:G489"/>
    <mergeCell ref="C491:G491"/>
    <mergeCell ref="C470:G470"/>
    <mergeCell ref="B471:G471"/>
    <mergeCell ref="B472:G472"/>
    <mergeCell ref="C474:G474"/>
    <mergeCell ref="C476:G476"/>
    <mergeCell ref="C478:G478"/>
    <mergeCell ref="C458:G458"/>
    <mergeCell ref="C461:G461"/>
    <mergeCell ref="B462:G462"/>
    <mergeCell ref="C464:G464"/>
    <mergeCell ref="C466:G466"/>
    <mergeCell ref="C468:G468"/>
    <mergeCell ref="B445:G445"/>
    <mergeCell ref="C447:G447"/>
    <mergeCell ref="F448:G448"/>
    <mergeCell ref="B449:G449"/>
    <mergeCell ref="C452:G452"/>
    <mergeCell ref="C455:G455"/>
    <mergeCell ref="C436:G436"/>
    <mergeCell ref="C438:G438"/>
    <mergeCell ref="C440:G440"/>
    <mergeCell ref="C442:G442"/>
    <mergeCell ref="B443:G443"/>
    <mergeCell ref="B444:G444"/>
    <mergeCell ref="C426:G426"/>
    <mergeCell ref="C429:G429"/>
    <mergeCell ref="C431:G431"/>
    <mergeCell ref="F432:G432"/>
    <mergeCell ref="B433:G433"/>
    <mergeCell ref="B434:G434"/>
    <mergeCell ref="C416:G416"/>
    <mergeCell ref="C418:G418"/>
    <mergeCell ref="C420:G420"/>
    <mergeCell ref="C422:G422"/>
    <mergeCell ref="B423:G423"/>
    <mergeCell ref="B424:G424"/>
    <mergeCell ref="C403:G403"/>
    <mergeCell ref="C406:G406"/>
    <mergeCell ref="C409:G409"/>
    <mergeCell ref="B410:G410"/>
    <mergeCell ref="B411:G411"/>
    <mergeCell ref="C414:G414"/>
    <mergeCell ref="B391:G391"/>
    <mergeCell ref="C394:G394"/>
    <mergeCell ref="B395:G395"/>
    <mergeCell ref="B396:G396"/>
    <mergeCell ref="C399:G399"/>
    <mergeCell ref="B400:G400"/>
    <mergeCell ref="B381:G381"/>
    <mergeCell ref="B382:G382"/>
    <mergeCell ref="C385:G385"/>
    <mergeCell ref="B386:G386"/>
    <mergeCell ref="B387:G387"/>
    <mergeCell ref="C390:G390"/>
    <mergeCell ref="C368:G368"/>
    <mergeCell ref="C370:G370"/>
    <mergeCell ref="C373:G373"/>
    <mergeCell ref="C376:G376"/>
    <mergeCell ref="C378:G378"/>
    <mergeCell ref="C380:G380"/>
    <mergeCell ref="C355:G355"/>
    <mergeCell ref="C357:G357"/>
    <mergeCell ref="C359:G359"/>
    <mergeCell ref="C361:G361"/>
    <mergeCell ref="C363:G363"/>
    <mergeCell ref="C365:G365"/>
    <mergeCell ref="C343:G343"/>
    <mergeCell ref="C345:G345"/>
    <mergeCell ref="C347:G347"/>
    <mergeCell ref="C349:G349"/>
    <mergeCell ref="C351:G351"/>
    <mergeCell ref="C353:G353"/>
    <mergeCell ref="C334:G334"/>
    <mergeCell ref="B335:G335"/>
    <mergeCell ref="B336:G336"/>
    <mergeCell ref="C338:G338"/>
    <mergeCell ref="F339:G339"/>
    <mergeCell ref="C341:G341"/>
    <mergeCell ref="C316:G316"/>
    <mergeCell ref="C319:G319"/>
    <mergeCell ref="C322:G322"/>
    <mergeCell ref="C325:G325"/>
    <mergeCell ref="C328:G328"/>
    <mergeCell ref="C331:G331"/>
    <mergeCell ref="C298:G298"/>
    <mergeCell ref="C301:G301"/>
    <mergeCell ref="C304:G304"/>
    <mergeCell ref="C307:G307"/>
    <mergeCell ref="C310:G310"/>
    <mergeCell ref="C313:G313"/>
    <mergeCell ref="C280:G280"/>
    <mergeCell ref="C283:G283"/>
    <mergeCell ref="C286:G286"/>
    <mergeCell ref="C289:G289"/>
    <mergeCell ref="C292:G292"/>
    <mergeCell ref="C295:G295"/>
    <mergeCell ref="B266:G266"/>
    <mergeCell ref="C269:G269"/>
    <mergeCell ref="B270:G270"/>
    <mergeCell ref="B271:G271"/>
    <mergeCell ref="C274:G274"/>
    <mergeCell ref="C277:G277"/>
    <mergeCell ref="C258:G258"/>
    <mergeCell ref="B259:G259"/>
    <mergeCell ref="B260:G260"/>
    <mergeCell ref="B261:G261"/>
    <mergeCell ref="C264:G264"/>
    <mergeCell ref="B265:G265"/>
    <mergeCell ref="B248:G248"/>
    <mergeCell ref="B249:G249"/>
    <mergeCell ref="B250:G250"/>
    <mergeCell ref="C253:G253"/>
    <mergeCell ref="B254:G254"/>
    <mergeCell ref="B255:G255"/>
    <mergeCell ref="B238:G238"/>
    <mergeCell ref="B239:G239"/>
    <mergeCell ref="C242:G242"/>
    <mergeCell ref="B243:G243"/>
    <mergeCell ref="B244:G244"/>
    <mergeCell ref="C247:G247"/>
    <mergeCell ref="C230:G230"/>
    <mergeCell ref="B231:G231"/>
    <mergeCell ref="B232:G232"/>
    <mergeCell ref="B233:G233"/>
    <mergeCell ref="C236:G236"/>
    <mergeCell ref="B237:G237"/>
    <mergeCell ref="B220:G220"/>
    <mergeCell ref="B221:G221"/>
    <mergeCell ref="C224:G224"/>
    <mergeCell ref="B225:G225"/>
    <mergeCell ref="B226:G226"/>
    <mergeCell ref="B227:G227"/>
    <mergeCell ref="C212:G212"/>
    <mergeCell ref="B213:G213"/>
    <mergeCell ref="B214:G214"/>
    <mergeCell ref="B215:G215"/>
    <mergeCell ref="C218:G218"/>
    <mergeCell ref="B219:G219"/>
    <mergeCell ref="B202:G202"/>
    <mergeCell ref="B203:G203"/>
    <mergeCell ref="C206:G206"/>
    <mergeCell ref="B207:G207"/>
    <mergeCell ref="B208:G208"/>
    <mergeCell ref="B209:G209"/>
    <mergeCell ref="C194:G194"/>
    <mergeCell ref="B195:G195"/>
    <mergeCell ref="B196:G196"/>
    <mergeCell ref="B197:G197"/>
    <mergeCell ref="C200:G200"/>
    <mergeCell ref="B201:G201"/>
    <mergeCell ref="B184:G184"/>
    <mergeCell ref="B185:G185"/>
    <mergeCell ref="C188:G188"/>
    <mergeCell ref="B189:G189"/>
    <mergeCell ref="B190:G190"/>
    <mergeCell ref="B191:G191"/>
    <mergeCell ref="C176:G176"/>
    <mergeCell ref="B177:G177"/>
    <mergeCell ref="B178:G178"/>
    <mergeCell ref="B179:G179"/>
    <mergeCell ref="C182:G182"/>
    <mergeCell ref="B183:G183"/>
    <mergeCell ref="B166:G166"/>
    <mergeCell ref="B167:G167"/>
    <mergeCell ref="C170:G170"/>
    <mergeCell ref="B171:G171"/>
    <mergeCell ref="B172:G172"/>
    <mergeCell ref="B173:G173"/>
    <mergeCell ref="C158:G158"/>
    <mergeCell ref="B159:G159"/>
    <mergeCell ref="B160:G160"/>
    <mergeCell ref="B161:G161"/>
    <mergeCell ref="C164:G164"/>
    <mergeCell ref="B165:G165"/>
    <mergeCell ref="B148:G148"/>
    <mergeCell ref="B149:G149"/>
    <mergeCell ref="C152:G152"/>
    <mergeCell ref="B153:G153"/>
    <mergeCell ref="B154:G154"/>
    <mergeCell ref="B155:G155"/>
    <mergeCell ref="C140:G140"/>
    <mergeCell ref="B141:G141"/>
    <mergeCell ref="B142:G142"/>
    <mergeCell ref="B143:G143"/>
    <mergeCell ref="C146:G146"/>
    <mergeCell ref="B147:G147"/>
    <mergeCell ref="B130:G130"/>
    <mergeCell ref="B131:G131"/>
    <mergeCell ref="C134:G134"/>
    <mergeCell ref="B135:G135"/>
    <mergeCell ref="B136:G136"/>
    <mergeCell ref="B137:G137"/>
    <mergeCell ref="C123:G123"/>
    <mergeCell ref="B124:G124"/>
    <mergeCell ref="B125:G125"/>
    <mergeCell ref="B126:G126"/>
    <mergeCell ref="C128:G128"/>
    <mergeCell ref="B129:G129"/>
    <mergeCell ref="B112:G112"/>
    <mergeCell ref="B113:G113"/>
    <mergeCell ref="C115:G115"/>
    <mergeCell ref="B116:G116"/>
    <mergeCell ref="B117:G117"/>
    <mergeCell ref="C120:G120"/>
    <mergeCell ref="B102:G102"/>
    <mergeCell ref="B103:G103"/>
    <mergeCell ref="C106:G106"/>
    <mergeCell ref="B107:G107"/>
    <mergeCell ref="B108:G108"/>
    <mergeCell ref="C111:G111"/>
    <mergeCell ref="B92:G92"/>
    <mergeCell ref="B93:G93"/>
    <mergeCell ref="C96:G96"/>
    <mergeCell ref="B97:G97"/>
    <mergeCell ref="B98:G98"/>
    <mergeCell ref="C101:G101"/>
    <mergeCell ref="C81:G81"/>
    <mergeCell ref="C83:G83"/>
    <mergeCell ref="C85:G85"/>
    <mergeCell ref="C87:G87"/>
    <mergeCell ref="C89:G89"/>
    <mergeCell ref="C91:G91"/>
    <mergeCell ref="C71:G71"/>
    <mergeCell ref="F72:G72"/>
    <mergeCell ref="B73:G73"/>
    <mergeCell ref="C75:G75"/>
    <mergeCell ref="C77:G77"/>
    <mergeCell ref="C79:G79"/>
    <mergeCell ref="C62:G62"/>
    <mergeCell ref="B63:G63"/>
    <mergeCell ref="B64:G64"/>
    <mergeCell ref="C67:G67"/>
    <mergeCell ref="B68:G68"/>
    <mergeCell ref="B69:G69"/>
    <mergeCell ref="B50:G50"/>
    <mergeCell ref="B51:G51"/>
    <mergeCell ref="C54:G54"/>
    <mergeCell ref="B55:G55"/>
    <mergeCell ref="B56:G56"/>
    <mergeCell ref="C59:G59"/>
    <mergeCell ref="C42:G42"/>
    <mergeCell ref="B43:G43"/>
    <mergeCell ref="B44:G44"/>
    <mergeCell ref="B45:G45"/>
    <mergeCell ref="C48:G48"/>
    <mergeCell ref="B49:G49"/>
    <mergeCell ref="B34:G34"/>
    <mergeCell ref="B35:G35"/>
    <mergeCell ref="C37:G37"/>
    <mergeCell ref="F38:G38"/>
    <mergeCell ref="B39:G39"/>
    <mergeCell ref="B40:G40"/>
    <mergeCell ref="B24:G24"/>
    <mergeCell ref="C26:G26"/>
    <mergeCell ref="B27:G27"/>
    <mergeCell ref="C29:G29"/>
    <mergeCell ref="B30:G30"/>
    <mergeCell ref="C33:G33"/>
    <mergeCell ref="B14:G14"/>
    <mergeCell ref="C18:G18"/>
    <mergeCell ref="B19:G19"/>
    <mergeCell ref="B20:G20"/>
    <mergeCell ref="C22:G22"/>
    <mergeCell ref="B23:G23"/>
    <mergeCell ref="A1:G1"/>
    <mergeCell ref="C7:G7"/>
    <mergeCell ref="F8:G8"/>
    <mergeCell ref="B9:G9"/>
    <mergeCell ref="C12:G12"/>
    <mergeCell ref="B13:G13"/>
    <mergeCell ref="C827:G827"/>
    <mergeCell ref="C850:G850"/>
    <mergeCell ref="C852:G852"/>
    <mergeCell ref="B853:G853"/>
    <mergeCell ref="B854:G854"/>
    <mergeCell ref="C856:G856"/>
    <mergeCell ref="C858:G858"/>
    <mergeCell ref="C860:G860"/>
    <mergeCell ref="C867:G867"/>
    <mergeCell ref="C848:G848"/>
    <mergeCell ref="C864:G864"/>
    <mergeCell ref="B897:G897"/>
    <mergeCell ref="C899:G899"/>
    <mergeCell ref="B901:G901"/>
    <mergeCell ref="C903:G903"/>
    <mergeCell ref="B905:G905"/>
    <mergeCell ref="C912:G912"/>
    <mergeCell ref="B914:G914"/>
    <mergeCell ref="C916:G916"/>
    <mergeCell ref="B918:G918"/>
    <mergeCell ref="C907:G907"/>
    <mergeCell ref="B908:G908"/>
    <mergeCell ref="B909:G909"/>
    <mergeCell ref="B913:G913"/>
    <mergeCell ref="B900:G900"/>
    <mergeCell ref="B904:G904"/>
    <mergeCell ref="B948:G948"/>
    <mergeCell ref="C950:G950"/>
    <mergeCell ref="B951:G951"/>
    <mergeCell ref="B952:G952"/>
    <mergeCell ref="C954:G954"/>
    <mergeCell ref="B955:G955"/>
    <mergeCell ref="C958:G958"/>
    <mergeCell ref="C964:G964"/>
    <mergeCell ref="C966:G966"/>
    <mergeCell ref="C961:G961"/>
    <mergeCell ref="B1081:G1081"/>
    <mergeCell ref="C1084:G1084"/>
    <mergeCell ref="C1310:G1310"/>
    <mergeCell ref="C1313:G1313"/>
    <mergeCell ref="C1316:G1316"/>
    <mergeCell ref="C1319:G1319"/>
    <mergeCell ref="C1322:G1322"/>
    <mergeCell ref="B1323:G1323"/>
    <mergeCell ref="C1326:G1326"/>
    <mergeCell ref="B1104:G1104"/>
    <mergeCell ref="B1108:G1108"/>
    <mergeCell ref="B1109:G1109"/>
    <mergeCell ref="C1107:G1107"/>
    <mergeCell ref="C1111:G1111"/>
    <mergeCell ref="F1112:G1112"/>
    <mergeCell ref="B1113:G1113"/>
    <mergeCell ref="B1114:G1114"/>
    <mergeCell ref="C1117:G1117"/>
    <mergeCell ref="C1120:G1120"/>
    <mergeCell ref="C1123:G1123"/>
    <mergeCell ref="C1140:G1140"/>
    <mergeCell ref="B1142:G1142"/>
    <mergeCell ref="B1124:G1124"/>
    <mergeCell ref="C1127:G1127"/>
    <mergeCell ref="C1329:G1329"/>
    <mergeCell ref="C1332:G1332"/>
    <mergeCell ref="C1338:G1338"/>
    <mergeCell ref="C1340:G1340"/>
    <mergeCell ref="C1342:G1342"/>
    <mergeCell ref="C1344:G1344"/>
    <mergeCell ref="C1348:G1348"/>
    <mergeCell ref="F1349:G1349"/>
    <mergeCell ref="B1350:G1350"/>
    <mergeCell ref="C1335:G1335"/>
    <mergeCell ref="B1336:G1336"/>
    <mergeCell ref="B1346:G1346"/>
    <mergeCell ref="B1345:G1345"/>
    <mergeCell ref="C1379:G1379"/>
    <mergeCell ref="F1380:G1380"/>
    <mergeCell ref="B1381:G1381"/>
    <mergeCell ref="B1382:G1382"/>
    <mergeCell ref="C1386:G1386"/>
    <mergeCell ref="C1389:G1389"/>
    <mergeCell ref="C1392:G1392"/>
    <mergeCell ref="B1396:G1396"/>
    <mergeCell ref="C1398:G1398"/>
    <mergeCell ref="C1395:G1395"/>
    <mergeCell ref="C1427:G1427"/>
    <mergeCell ref="B1428:G1428"/>
    <mergeCell ref="C1430:G1430"/>
    <mergeCell ref="B1431:G1431"/>
    <mergeCell ref="C1408:G1408"/>
    <mergeCell ref="C1410:G1410"/>
    <mergeCell ref="C1412:G1412"/>
    <mergeCell ref="B1413:G1413"/>
    <mergeCell ref="C1415:G1415"/>
    <mergeCell ref="B1416:G1416"/>
    <mergeCell ref="C1418:G1418"/>
    <mergeCell ref="B1419:G1419"/>
    <mergeCell ref="C1421:G1421"/>
    <mergeCell ref="B1422:G1422"/>
    <mergeCell ref="C1424:G1424"/>
    <mergeCell ref="B1425:G1425"/>
    <mergeCell ref="C1487:G1487"/>
    <mergeCell ref="C1499:G1499"/>
    <mergeCell ref="B1500:G1500"/>
    <mergeCell ref="C1502:G1502"/>
    <mergeCell ref="B1503:G1503"/>
    <mergeCell ref="C1492:G1492"/>
    <mergeCell ref="F1490:G1490"/>
    <mergeCell ref="F1493:G1493"/>
    <mergeCell ref="C1400:G1400"/>
    <mergeCell ref="C1402:G1402"/>
    <mergeCell ref="C1404:G1404"/>
    <mergeCell ref="C1406:G1406"/>
    <mergeCell ref="B1439:G1439"/>
    <mergeCell ref="B1434:G1434"/>
    <mergeCell ref="F1443:G1443"/>
    <mergeCell ref="B1444:G1444"/>
    <mergeCell ref="C1461:G1461"/>
    <mergeCell ref="C1450:G1450"/>
    <mergeCell ref="C1452:G1452"/>
    <mergeCell ref="C1433:G1433"/>
    <mergeCell ref="C1436:G1436"/>
    <mergeCell ref="F1437:G1437"/>
    <mergeCell ref="B1438:G1438"/>
    <mergeCell ref="C1442:G1442"/>
    <mergeCell ref="C1495:G1495"/>
    <mergeCell ref="C1459:G1459"/>
    <mergeCell ref="B1462:G1462"/>
    <mergeCell ref="B1463:G1463"/>
    <mergeCell ref="B1464:G1464"/>
    <mergeCell ref="C1505:G1505"/>
    <mergeCell ref="B1506:G1506"/>
    <mergeCell ref="B1507:G1507"/>
    <mergeCell ref="C1509:G1509"/>
    <mergeCell ref="C1466:G1466"/>
    <mergeCell ref="F1467:G1467"/>
    <mergeCell ref="C1470:G1470"/>
    <mergeCell ref="C1472:G1472"/>
    <mergeCell ref="B1473:G1473"/>
    <mergeCell ref="B1474:G1474"/>
    <mergeCell ref="C1481:G1481"/>
    <mergeCell ref="F1482:G1482"/>
    <mergeCell ref="C1489:G1489"/>
    <mergeCell ref="C1476:G1476"/>
    <mergeCell ref="F1477:G1477"/>
    <mergeCell ref="C1479:G1479"/>
    <mergeCell ref="C1484:G1484"/>
    <mergeCell ref="C1497:G1497"/>
    <mergeCell ref="F1485:G1485"/>
  </mergeCells>
  <pageMargins left="0.59055118110236204" right="0.39370078740157499" top="0.78740157499999996" bottom="0.78740157499999996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4"/>
  <sheetViews>
    <sheetView workbookViewId="0">
      <pane ySplit="6" topLeftCell="A7" activePane="bottomLeft" state="frozen"/>
      <selection pane="bottomLeft" activeCell="AP16" sqref="AP16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164</v>
      </c>
      <c r="C4" s="171" t="s">
        <v>165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SUMIF(AM8:AM206,AN5,G8:G206)</f>
        <v>0</v>
      </c>
      <c r="AO6">
        <f>SUMIF(AM8:AM206,AO5,G8:G206)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73</v>
      </c>
      <c r="C8" s="199" t="s">
        <v>74</v>
      </c>
      <c r="D8" s="179"/>
      <c r="E8" s="183"/>
      <c r="F8" s="330">
        <f>SUM(G9:G203)</f>
        <v>0</v>
      </c>
      <c r="G8" s="331"/>
      <c r="H8" s="187"/>
      <c r="I8" s="187">
        <f>SUM(I9:I203)</f>
        <v>8.6999999999999975</v>
      </c>
      <c r="J8" s="187"/>
      <c r="K8" s="187">
        <f>SUM(K9:K203)</f>
        <v>0</v>
      </c>
      <c r="L8" s="188"/>
      <c r="M8" s="206"/>
      <c r="AE8" t="s">
        <v>188</v>
      </c>
    </row>
    <row r="9" spans="1:60" outlineLevel="1" x14ac:dyDescent="0.2">
      <c r="A9" s="205">
        <v>1</v>
      </c>
      <c r="B9" s="176" t="s">
        <v>776</v>
      </c>
      <c r="C9" s="200" t="s">
        <v>777</v>
      </c>
      <c r="D9" s="180" t="s">
        <v>231</v>
      </c>
      <c r="E9" s="184">
        <v>2250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234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4"/>
      <c r="B10" s="177"/>
      <c r="C10" s="300"/>
      <c r="D10" s="301"/>
      <c r="E10" s="302"/>
      <c r="F10" s="303"/>
      <c r="G10" s="304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5">
        <v>2</v>
      </c>
      <c r="B11" s="176" t="s">
        <v>778</v>
      </c>
      <c r="C11" s="200" t="s">
        <v>779</v>
      </c>
      <c r="D11" s="180" t="s">
        <v>231</v>
      </c>
      <c r="E11" s="184">
        <v>2250</v>
      </c>
      <c r="F11" s="191"/>
      <c r="G11" s="189">
        <f>ROUND(E11*F11,2)</f>
        <v>0</v>
      </c>
      <c r="H11" s="189">
        <v>2.7E-4</v>
      </c>
      <c r="I11" s="189">
        <f>ROUND(E11*H11,2)</f>
        <v>0.61</v>
      </c>
      <c r="J11" s="189">
        <v>0</v>
      </c>
      <c r="K11" s="189">
        <f>ROUND(E11*J11,2)</f>
        <v>0</v>
      </c>
      <c r="L11" s="190"/>
      <c r="M11" s="207" t="s">
        <v>232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233</v>
      </c>
      <c r="AF11" s="165" t="s">
        <v>341</v>
      </c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5">
        <v>3</v>
      </c>
      <c r="B13" s="176" t="s">
        <v>780</v>
      </c>
      <c r="C13" s="200" t="s">
        <v>781</v>
      </c>
      <c r="D13" s="180" t="s">
        <v>413</v>
      </c>
      <c r="E13" s="184">
        <v>750</v>
      </c>
      <c r="F13" s="191"/>
      <c r="G13" s="189">
        <f>ROUND(E13*F13,2)</f>
        <v>0</v>
      </c>
      <c r="H13" s="189">
        <v>1.0000000000000001E-5</v>
      </c>
      <c r="I13" s="189">
        <f>ROUND(E13*H13,2)</f>
        <v>0.01</v>
      </c>
      <c r="J13" s="189">
        <v>0</v>
      </c>
      <c r="K13" s="189">
        <f>ROUND(E13*J13,2)</f>
        <v>0</v>
      </c>
      <c r="L13" s="190"/>
      <c r="M13" s="207" t="s">
        <v>232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233</v>
      </c>
      <c r="AF13" s="165" t="s">
        <v>341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177"/>
      <c r="C14" s="300"/>
      <c r="D14" s="301"/>
      <c r="E14" s="302"/>
      <c r="F14" s="303"/>
      <c r="G14" s="304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4</v>
      </c>
      <c r="B15" s="176" t="s">
        <v>782</v>
      </c>
      <c r="C15" s="200" t="s">
        <v>783</v>
      </c>
      <c r="D15" s="180" t="s">
        <v>413</v>
      </c>
      <c r="E15" s="184">
        <v>780</v>
      </c>
      <c r="F15" s="191"/>
      <c r="G15" s="189">
        <f>ROUND(E15*F15,2)</f>
        <v>0</v>
      </c>
      <c r="H15" s="189">
        <v>0</v>
      </c>
      <c r="I15" s="189">
        <f>ROUND(E15*H15,2)</f>
        <v>0</v>
      </c>
      <c r="J15" s="189">
        <v>0</v>
      </c>
      <c r="K15" s="189">
        <f>ROUND(E15*J15,2)</f>
        <v>0</v>
      </c>
      <c r="L15" s="190"/>
      <c r="M15" s="207" t="s">
        <v>232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233</v>
      </c>
      <c r="AF15" s="165" t="s">
        <v>234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00"/>
      <c r="D16" s="301"/>
      <c r="E16" s="302"/>
      <c r="F16" s="303"/>
      <c r="G16" s="304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5">
        <v>5</v>
      </c>
      <c r="B17" s="176" t="s">
        <v>784</v>
      </c>
      <c r="C17" s="200" t="s">
        <v>785</v>
      </c>
      <c r="D17" s="180" t="s">
        <v>413</v>
      </c>
      <c r="E17" s="184">
        <v>780</v>
      </c>
      <c r="F17" s="191"/>
      <c r="G17" s="189">
        <f>ROUND(E17*F17,2)</f>
        <v>0</v>
      </c>
      <c r="H17" s="189">
        <v>9.0000000000000006E-5</v>
      </c>
      <c r="I17" s="189">
        <f>ROUND(E17*H17,2)</f>
        <v>7.0000000000000007E-2</v>
      </c>
      <c r="J17" s="189">
        <v>0</v>
      </c>
      <c r="K17" s="189">
        <f>ROUND(E17*J17,2)</f>
        <v>0</v>
      </c>
      <c r="L17" s="190"/>
      <c r="M17" s="207" t="s">
        <v>232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233</v>
      </c>
      <c r="AF17" s="165" t="s">
        <v>341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ht="22.5" outlineLevel="1" x14ac:dyDescent="0.2">
      <c r="A19" s="205">
        <v>6</v>
      </c>
      <c r="B19" s="176" t="s">
        <v>786</v>
      </c>
      <c r="C19" s="200" t="s">
        <v>787</v>
      </c>
      <c r="D19" s="180" t="s">
        <v>413</v>
      </c>
      <c r="E19" s="184">
        <v>1300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234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ht="33.75" outlineLevel="1" x14ac:dyDescent="0.2">
      <c r="A21" s="205">
        <v>7</v>
      </c>
      <c r="B21" s="176" t="s">
        <v>788</v>
      </c>
      <c r="C21" s="200" t="s">
        <v>789</v>
      </c>
      <c r="D21" s="180" t="s">
        <v>413</v>
      </c>
      <c r="E21" s="184">
        <v>1300</v>
      </c>
      <c r="F21" s="191"/>
      <c r="G21" s="189">
        <f>ROUND(E21*F21,2)</f>
        <v>0</v>
      </c>
      <c r="H21" s="189">
        <v>3.0000000000000001E-5</v>
      </c>
      <c r="I21" s="189">
        <f>ROUND(E21*H21,2)</f>
        <v>0.04</v>
      </c>
      <c r="J21" s="189">
        <v>0</v>
      </c>
      <c r="K21" s="189">
        <f>ROUND(E21*J21,2)</f>
        <v>0</v>
      </c>
      <c r="L21" s="190" t="s">
        <v>790</v>
      </c>
      <c r="M21" s="207" t="s">
        <v>193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194</v>
      </c>
      <c r="AF21" s="165"/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5">
        <v>8</v>
      </c>
      <c r="B23" s="176" t="s">
        <v>791</v>
      </c>
      <c r="C23" s="200" t="s">
        <v>792</v>
      </c>
      <c r="D23" s="180" t="s">
        <v>413</v>
      </c>
      <c r="E23" s="184">
        <v>150</v>
      </c>
      <c r="F23" s="191"/>
      <c r="G23" s="189">
        <f>ROUND(E23*F23,2)</f>
        <v>0</v>
      </c>
      <c r="H23" s="189">
        <v>0</v>
      </c>
      <c r="I23" s="189">
        <f>ROUND(E23*H23,2)</f>
        <v>0</v>
      </c>
      <c r="J23" s="189">
        <v>0</v>
      </c>
      <c r="K23" s="189">
        <f>ROUND(E23*J23,2)</f>
        <v>0</v>
      </c>
      <c r="L23" s="190"/>
      <c r="M23" s="207" t="s">
        <v>232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233</v>
      </c>
      <c r="AF23" s="165" t="s">
        <v>234</v>
      </c>
      <c r="AG23" s="165"/>
      <c r="AH23" s="165"/>
      <c r="AI23" s="165"/>
      <c r="AJ23" s="165"/>
      <c r="AK23" s="165"/>
      <c r="AL23" s="165"/>
      <c r="AM23" s="165">
        <v>21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9</v>
      </c>
      <c r="B25" s="176" t="s">
        <v>793</v>
      </c>
      <c r="C25" s="200" t="s">
        <v>794</v>
      </c>
      <c r="D25" s="180" t="s">
        <v>413</v>
      </c>
      <c r="E25" s="184">
        <v>150</v>
      </c>
      <c r="F25" s="191"/>
      <c r="G25" s="189">
        <f>ROUND(E25*F25,2)</f>
        <v>0</v>
      </c>
      <c r="H25" s="189">
        <v>5.2999999999999998E-4</v>
      </c>
      <c r="I25" s="189">
        <f>ROUND(E25*H25,2)</f>
        <v>0.08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341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5">
        <v>10</v>
      </c>
      <c r="B27" s="176" t="s">
        <v>795</v>
      </c>
      <c r="C27" s="200" t="s">
        <v>796</v>
      </c>
      <c r="D27" s="180" t="s">
        <v>231</v>
      </c>
      <c r="E27" s="184">
        <v>540</v>
      </c>
      <c r="F27" s="191"/>
      <c r="G27" s="189">
        <f>ROUND(E27*F27,2)</f>
        <v>0</v>
      </c>
      <c r="H27" s="189">
        <v>0</v>
      </c>
      <c r="I27" s="189">
        <f>ROUND(E27*H27,2)</f>
        <v>0</v>
      </c>
      <c r="J27" s="189">
        <v>0</v>
      </c>
      <c r="K27" s="189">
        <f>ROUND(E27*J27,2)</f>
        <v>0</v>
      </c>
      <c r="L27" s="190"/>
      <c r="M27" s="207" t="s">
        <v>232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233</v>
      </c>
      <c r="AF27" s="165" t="s">
        <v>234</v>
      </c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00"/>
      <c r="D28" s="301"/>
      <c r="E28" s="302"/>
      <c r="F28" s="303"/>
      <c r="G28" s="304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5">
        <v>11</v>
      </c>
      <c r="B29" s="176" t="s">
        <v>797</v>
      </c>
      <c r="C29" s="200" t="s">
        <v>798</v>
      </c>
      <c r="D29" s="180" t="s">
        <v>231</v>
      </c>
      <c r="E29" s="184">
        <v>50</v>
      </c>
      <c r="F29" s="191"/>
      <c r="G29" s="189">
        <f>ROUND(E29*F29,2)</f>
        <v>0</v>
      </c>
      <c r="H29" s="189">
        <v>0</v>
      </c>
      <c r="I29" s="189">
        <f>ROUND(E29*H29,2)</f>
        <v>0</v>
      </c>
      <c r="J29" s="189">
        <v>0</v>
      </c>
      <c r="K29" s="189">
        <f>ROUND(E29*J29,2)</f>
        <v>0</v>
      </c>
      <c r="L29" s="190"/>
      <c r="M29" s="207" t="s">
        <v>232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233</v>
      </c>
      <c r="AF29" s="165" t="s">
        <v>234</v>
      </c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177"/>
      <c r="C30" s="300"/>
      <c r="D30" s="301"/>
      <c r="E30" s="302"/>
      <c r="F30" s="303"/>
      <c r="G30" s="304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5">
        <v>12</v>
      </c>
      <c r="B31" s="176" t="s">
        <v>799</v>
      </c>
      <c r="C31" s="200" t="s">
        <v>800</v>
      </c>
      <c r="D31" s="180" t="s">
        <v>413</v>
      </c>
      <c r="E31" s="184">
        <v>540</v>
      </c>
      <c r="F31" s="191"/>
      <c r="G31" s="189">
        <f>ROUND(E31*F31,2)</f>
        <v>0</v>
      </c>
      <c r="H31" s="189">
        <v>2.2499999999999998E-3</v>
      </c>
      <c r="I31" s="189">
        <f>ROUND(E31*H31,2)</f>
        <v>1.22</v>
      </c>
      <c r="J31" s="189">
        <v>0</v>
      </c>
      <c r="K31" s="189">
        <f>ROUND(E31*J31,2)</f>
        <v>0</v>
      </c>
      <c r="L31" s="190"/>
      <c r="M31" s="207" t="s">
        <v>232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233</v>
      </c>
      <c r="AF31" s="165" t="s">
        <v>341</v>
      </c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300"/>
      <c r="D32" s="301"/>
      <c r="E32" s="302"/>
      <c r="F32" s="303"/>
      <c r="G32" s="304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5">
        <v>13</v>
      </c>
      <c r="B33" s="176" t="s">
        <v>801</v>
      </c>
      <c r="C33" s="200" t="s">
        <v>802</v>
      </c>
      <c r="D33" s="180" t="s">
        <v>413</v>
      </c>
      <c r="E33" s="184">
        <v>50</v>
      </c>
      <c r="F33" s="191"/>
      <c r="G33" s="189">
        <f>ROUND(E33*F33,2)</f>
        <v>0</v>
      </c>
      <c r="H33" s="189">
        <v>3.5000000000000001E-3</v>
      </c>
      <c r="I33" s="189">
        <f>ROUND(E33*H33,2)</f>
        <v>0.18</v>
      </c>
      <c r="J33" s="189">
        <v>0</v>
      </c>
      <c r="K33" s="189">
        <f>ROUND(E33*J33,2)</f>
        <v>0</v>
      </c>
      <c r="L33" s="190"/>
      <c r="M33" s="207" t="s">
        <v>232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233</v>
      </c>
      <c r="AF33" s="165" t="s">
        <v>341</v>
      </c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177"/>
      <c r="C34" s="300"/>
      <c r="D34" s="301"/>
      <c r="E34" s="302"/>
      <c r="F34" s="303"/>
      <c r="G34" s="304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5">
        <v>14</v>
      </c>
      <c r="B35" s="176" t="s">
        <v>803</v>
      </c>
      <c r="C35" s="200" t="s">
        <v>804</v>
      </c>
      <c r="D35" s="180" t="s">
        <v>243</v>
      </c>
      <c r="E35" s="184">
        <v>0.16</v>
      </c>
      <c r="F35" s="191"/>
      <c r="G35" s="189">
        <f>ROUND(E35*F35,2)</f>
        <v>0</v>
      </c>
      <c r="H35" s="189">
        <v>1</v>
      </c>
      <c r="I35" s="189">
        <f>ROUND(E35*H35,2)</f>
        <v>0.16</v>
      </c>
      <c r="J35" s="189">
        <v>0</v>
      </c>
      <c r="K35" s="189">
        <f>ROUND(E35*J35,2)</f>
        <v>0</v>
      </c>
      <c r="L35" s="190"/>
      <c r="M35" s="207" t="s">
        <v>232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233</v>
      </c>
      <c r="AF35" s="165" t="s">
        <v>341</v>
      </c>
      <c r="AG35" s="165"/>
      <c r="AH35" s="165"/>
      <c r="AI35" s="165"/>
      <c r="AJ35" s="165"/>
      <c r="AK35" s="165"/>
      <c r="AL35" s="165"/>
      <c r="AM35" s="165">
        <v>21</v>
      </c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4"/>
      <c r="B36" s="177"/>
      <c r="C36" s="300"/>
      <c r="D36" s="301"/>
      <c r="E36" s="302"/>
      <c r="F36" s="303"/>
      <c r="G36" s="304"/>
      <c r="H36" s="189"/>
      <c r="I36" s="189"/>
      <c r="J36" s="189"/>
      <c r="K36" s="189"/>
      <c r="L36" s="190"/>
      <c r="M36" s="20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5">
        <v>15</v>
      </c>
      <c r="B37" s="176" t="s">
        <v>805</v>
      </c>
      <c r="C37" s="200" t="s">
        <v>806</v>
      </c>
      <c r="D37" s="180" t="s">
        <v>413</v>
      </c>
      <c r="E37" s="184">
        <v>1040</v>
      </c>
      <c r="F37" s="191"/>
      <c r="G37" s="189">
        <f>ROUND(E37*F37,2)</f>
        <v>0</v>
      </c>
      <c r="H37" s="189">
        <v>0</v>
      </c>
      <c r="I37" s="189">
        <f>ROUND(E37*H37,2)</f>
        <v>0</v>
      </c>
      <c r="J37" s="189">
        <v>0</v>
      </c>
      <c r="K37" s="189">
        <f>ROUND(E37*J37,2)</f>
        <v>0</v>
      </c>
      <c r="L37" s="190"/>
      <c r="M37" s="207" t="s">
        <v>232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 t="s">
        <v>233</v>
      </c>
      <c r="AF37" s="165" t="s">
        <v>234</v>
      </c>
      <c r="AG37" s="165"/>
      <c r="AH37" s="165"/>
      <c r="AI37" s="165"/>
      <c r="AJ37" s="165"/>
      <c r="AK37" s="165"/>
      <c r="AL37" s="165"/>
      <c r="AM37" s="165">
        <v>21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4"/>
      <c r="B38" s="177"/>
      <c r="C38" s="300"/>
      <c r="D38" s="301"/>
      <c r="E38" s="302"/>
      <c r="F38" s="303"/>
      <c r="G38" s="304"/>
      <c r="H38" s="189"/>
      <c r="I38" s="189"/>
      <c r="J38" s="189"/>
      <c r="K38" s="189"/>
      <c r="L38" s="190"/>
      <c r="M38" s="207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5">
        <v>16</v>
      </c>
      <c r="B39" s="176" t="s">
        <v>807</v>
      </c>
      <c r="C39" s="200" t="s">
        <v>808</v>
      </c>
      <c r="D39" s="180" t="s">
        <v>413</v>
      </c>
      <c r="E39" s="184">
        <v>520</v>
      </c>
      <c r="F39" s="191"/>
      <c r="G39" s="189">
        <f>ROUND(E39*F39,2)</f>
        <v>0</v>
      </c>
      <c r="H39" s="189">
        <v>0</v>
      </c>
      <c r="I39" s="189">
        <f>ROUND(E39*H39,2)</f>
        <v>0</v>
      </c>
      <c r="J39" s="189">
        <v>0</v>
      </c>
      <c r="K39" s="189">
        <f>ROUND(E39*J39,2)</f>
        <v>0</v>
      </c>
      <c r="L39" s="190"/>
      <c r="M39" s="207" t="s">
        <v>232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233</v>
      </c>
      <c r="AF39" s="165" t="s">
        <v>234</v>
      </c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177"/>
      <c r="C40" s="300"/>
      <c r="D40" s="301"/>
      <c r="E40" s="302"/>
      <c r="F40" s="303"/>
      <c r="G40" s="304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5">
        <v>17</v>
      </c>
      <c r="B41" s="176" t="s">
        <v>809</v>
      </c>
      <c r="C41" s="200" t="s">
        <v>810</v>
      </c>
      <c r="D41" s="180" t="s">
        <v>413</v>
      </c>
      <c r="E41" s="184">
        <v>40</v>
      </c>
      <c r="F41" s="191"/>
      <c r="G41" s="189">
        <f>ROUND(E41*F41,2)</f>
        <v>0</v>
      </c>
      <c r="H41" s="189">
        <v>0</v>
      </c>
      <c r="I41" s="189">
        <f>ROUND(E41*H41,2)</f>
        <v>0</v>
      </c>
      <c r="J41" s="189">
        <v>0</v>
      </c>
      <c r="K41" s="189">
        <f>ROUND(E41*J41,2)</f>
        <v>0</v>
      </c>
      <c r="L41" s="190"/>
      <c r="M41" s="207" t="s">
        <v>232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233</v>
      </c>
      <c r="AF41" s="165" t="s">
        <v>234</v>
      </c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4"/>
      <c r="B42" s="177"/>
      <c r="C42" s="300"/>
      <c r="D42" s="301"/>
      <c r="E42" s="302"/>
      <c r="F42" s="303"/>
      <c r="G42" s="304"/>
      <c r="H42" s="189"/>
      <c r="I42" s="189"/>
      <c r="J42" s="189"/>
      <c r="K42" s="189"/>
      <c r="L42" s="190"/>
      <c r="M42" s="207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5">
        <v>18</v>
      </c>
      <c r="B43" s="176" t="s">
        <v>811</v>
      </c>
      <c r="C43" s="200" t="s">
        <v>812</v>
      </c>
      <c r="D43" s="180" t="s">
        <v>413</v>
      </c>
      <c r="E43" s="184">
        <v>10</v>
      </c>
      <c r="F43" s="191"/>
      <c r="G43" s="189">
        <f>ROUND(E43*F43,2)</f>
        <v>0</v>
      </c>
      <c r="H43" s="189">
        <v>0</v>
      </c>
      <c r="I43" s="189">
        <f>ROUND(E43*H43,2)</f>
        <v>0</v>
      </c>
      <c r="J43" s="189">
        <v>0</v>
      </c>
      <c r="K43" s="189">
        <f>ROUND(E43*J43,2)</f>
        <v>0</v>
      </c>
      <c r="L43" s="190"/>
      <c r="M43" s="207" t="s">
        <v>232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 t="s">
        <v>233</v>
      </c>
      <c r="AF43" s="165" t="s">
        <v>234</v>
      </c>
      <c r="AG43" s="165"/>
      <c r="AH43" s="165"/>
      <c r="AI43" s="165"/>
      <c r="AJ43" s="165"/>
      <c r="AK43" s="165"/>
      <c r="AL43" s="165"/>
      <c r="AM43" s="165">
        <v>21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4"/>
      <c r="B44" s="177"/>
      <c r="C44" s="300"/>
      <c r="D44" s="301"/>
      <c r="E44" s="302"/>
      <c r="F44" s="303"/>
      <c r="G44" s="304"/>
      <c r="H44" s="189"/>
      <c r="I44" s="189"/>
      <c r="J44" s="189"/>
      <c r="K44" s="189"/>
      <c r="L44" s="190"/>
      <c r="M44" s="207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5">
        <v>19</v>
      </c>
      <c r="B45" s="176" t="s">
        <v>813</v>
      </c>
      <c r="C45" s="200" t="s">
        <v>814</v>
      </c>
      <c r="D45" s="180" t="s">
        <v>413</v>
      </c>
      <c r="E45" s="184">
        <v>10</v>
      </c>
      <c r="F45" s="191"/>
      <c r="G45" s="189">
        <f>ROUND(E45*F45,2)</f>
        <v>0</v>
      </c>
      <c r="H45" s="189">
        <v>0</v>
      </c>
      <c r="I45" s="189">
        <f>ROUND(E45*H45,2)</f>
        <v>0</v>
      </c>
      <c r="J45" s="189">
        <v>0</v>
      </c>
      <c r="K45" s="189">
        <f>ROUND(E45*J45,2)</f>
        <v>0</v>
      </c>
      <c r="L45" s="190"/>
      <c r="M45" s="207" t="s">
        <v>232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233</v>
      </c>
      <c r="AF45" s="165" t="s">
        <v>234</v>
      </c>
      <c r="AG45" s="165"/>
      <c r="AH45" s="165"/>
      <c r="AI45" s="165"/>
      <c r="AJ45" s="165"/>
      <c r="AK45" s="165"/>
      <c r="AL45" s="165"/>
      <c r="AM45" s="165">
        <v>21</v>
      </c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4"/>
      <c r="B46" s="177"/>
      <c r="C46" s="300"/>
      <c r="D46" s="301"/>
      <c r="E46" s="302"/>
      <c r="F46" s="303"/>
      <c r="G46" s="304"/>
      <c r="H46" s="189"/>
      <c r="I46" s="189"/>
      <c r="J46" s="189"/>
      <c r="K46" s="189"/>
      <c r="L46" s="190"/>
      <c r="M46" s="207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5">
        <v>20</v>
      </c>
      <c r="B47" s="176" t="s">
        <v>815</v>
      </c>
      <c r="C47" s="200" t="s">
        <v>816</v>
      </c>
      <c r="D47" s="180" t="s">
        <v>413</v>
      </c>
      <c r="E47" s="184">
        <v>2</v>
      </c>
      <c r="F47" s="191"/>
      <c r="G47" s="189">
        <f>ROUND(E47*F47,2)</f>
        <v>0</v>
      </c>
      <c r="H47" s="189">
        <v>0</v>
      </c>
      <c r="I47" s="189">
        <f>ROUND(E47*H47,2)</f>
        <v>0</v>
      </c>
      <c r="J47" s="189">
        <v>0</v>
      </c>
      <c r="K47" s="189">
        <f>ROUND(E47*J47,2)</f>
        <v>0</v>
      </c>
      <c r="L47" s="190"/>
      <c r="M47" s="207" t="s">
        <v>232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233</v>
      </c>
      <c r="AF47" s="165" t="s">
        <v>234</v>
      </c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00"/>
      <c r="D48" s="301"/>
      <c r="E48" s="302"/>
      <c r="F48" s="303"/>
      <c r="G48" s="304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5">
        <v>21</v>
      </c>
      <c r="B49" s="176" t="s">
        <v>817</v>
      </c>
      <c r="C49" s="200" t="s">
        <v>818</v>
      </c>
      <c r="D49" s="180" t="s">
        <v>413</v>
      </c>
      <c r="E49" s="184">
        <v>6</v>
      </c>
      <c r="F49" s="191"/>
      <c r="G49" s="189">
        <f>ROUND(E49*F49,2)</f>
        <v>0</v>
      </c>
      <c r="H49" s="189">
        <v>0</v>
      </c>
      <c r="I49" s="189">
        <f>ROUND(E49*H49,2)</f>
        <v>0</v>
      </c>
      <c r="J49" s="189">
        <v>0</v>
      </c>
      <c r="K49" s="189">
        <f>ROUND(E49*J49,2)</f>
        <v>0</v>
      </c>
      <c r="L49" s="190"/>
      <c r="M49" s="207" t="s">
        <v>232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 t="s">
        <v>233</v>
      </c>
      <c r="AF49" s="165" t="s">
        <v>234</v>
      </c>
      <c r="AG49" s="165"/>
      <c r="AH49" s="165"/>
      <c r="AI49" s="165"/>
      <c r="AJ49" s="165"/>
      <c r="AK49" s="165"/>
      <c r="AL49" s="165"/>
      <c r="AM49" s="165">
        <v>21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4"/>
      <c r="B50" s="177"/>
      <c r="C50" s="300"/>
      <c r="D50" s="301"/>
      <c r="E50" s="302"/>
      <c r="F50" s="303"/>
      <c r="G50" s="304"/>
      <c r="H50" s="189"/>
      <c r="I50" s="189"/>
      <c r="J50" s="189"/>
      <c r="K50" s="189"/>
      <c r="L50" s="190"/>
      <c r="M50" s="207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5">
        <v>22</v>
      </c>
      <c r="B51" s="176" t="s">
        <v>819</v>
      </c>
      <c r="C51" s="200" t="s">
        <v>820</v>
      </c>
      <c r="D51" s="180" t="s">
        <v>413</v>
      </c>
      <c r="E51" s="184">
        <v>560</v>
      </c>
      <c r="F51" s="191"/>
      <c r="G51" s="189">
        <f>ROUND(E51*F51,2)</f>
        <v>0</v>
      </c>
      <c r="H51" s="189">
        <v>0</v>
      </c>
      <c r="I51" s="189">
        <f>ROUND(E51*H51,2)</f>
        <v>0</v>
      </c>
      <c r="J51" s="189">
        <v>0</v>
      </c>
      <c r="K51" s="189">
        <f>ROUND(E51*J51,2)</f>
        <v>0</v>
      </c>
      <c r="L51" s="190"/>
      <c r="M51" s="207" t="s">
        <v>232</v>
      </c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233</v>
      </c>
      <c r="AF51" s="165" t="s">
        <v>234</v>
      </c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4"/>
      <c r="B52" s="177"/>
      <c r="C52" s="300"/>
      <c r="D52" s="301"/>
      <c r="E52" s="302"/>
      <c r="F52" s="303"/>
      <c r="G52" s="304"/>
      <c r="H52" s="189"/>
      <c r="I52" s="189"/>
      <c r="J52" s="189"/>
      <c r="K52" s="189"/>
      <c r="L52" s="190"/>
      <c r="M52" s="207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ht="22.5" outlineLevel="1" x14ac:dyDescent="0.2">
      <c r="A53" s="205">
        <v>23</v>
      </c>
      <c r="B53" s="176" t="s">
        <v>821</v>
      </c>
      <c r="C53" s="200" t="s">
        <v>822</v>
      </c>
      <c r="D53" s="180" t="s">
        <v>413</v>
      </c>
      <c r="E53" s="184">
        <v>10</v>
      </c>
      <c r="F53" s="191"/>
      <c r="G53" s="189">
        <f>ROUND(E53*F53,2)</f>
        <v>0</v>
      </c>
      <c r="H53" s="189">
        <v>0</v>
      </c>
      <c r="I53" s="189">
        <f>ROUND(E53*H53,2)</f>
        <v>0</v>
      </c>
      <c r="J53" s="189">
        <v>0</v>
      </c>
      <c r="K53" s="189">
        <f>ROUND(E53*J53,2)</f>
        <v>0</v>
      </c>
      <c r="L53" s="190"/>
      <c r="M53" s="207" t="s">
        <v>232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s">
        <v>233</v>
      </c>
      <c r="AF53" s="165" t="s">
        <v>234</v>
      </c>
      <c r="AG53" s="165"/>
      <c r="AH53" s="165"/>
      <c r="AI53" s="165"/>
      <c r="AJ53" s="165"/>
      <c r="AK53" s="165"/>
      <c r="AL53" s="165"/>
      <c r="AM53" s="165">
        <v>21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4"/>
      <c r="B54" s="177"/>
      <c r="C54" s="300"/>
      <c r="D54" s="301"/>
      <c r="E54" s="302"/>
      <c r="F54" s="303"/>
      <c r="G54" s="304"/>
      <c r="H54" s="189"/>
      <c r="I54" s="189"/>
      <c r="J54" s="189"/>
      <c r="K54" s="189"/>
      <c r="L54" s="190"/>
      <c r="M54" s="207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t="22.5" outlineLevel="1" x14ac:dyDescent="0.2">
      <c r="A55" s="205">
        <v>24</v>
      </c>
      <c r="B55" s="176" t="s">
        <v>823</v>
      </c>
      <c r="C55" s="200" t="s">
        <v>824</v>
      </c>
      <c r="D55" s="180" t="s">
        <v>413</v>
      </c>
      <c r="E55" s="184">
        <v>315</v>
      </c>
      <c r="F55" s="191"/>
      <c r="G55" s="189">
        <f>ROUND(E55*F55,2)</f>
        <v>0</v>
      </c>
      <c r="H55" s="189">
        <v>0</v>
      </c>
      <c r="I55" s="189">
        <f>ROUND(E55*H55,2)</f>
        <v>0</v>
      </c>
      <c r="J55" s="189">
        <v>0</v>
      </c>
      <c r="K55" s="189">
        <f>ROUND(E55*J55,2)</f>
        <v>0</v>
      </c>
      <c r="L55" s="190"/>
      <c r="M55" s="207" t="s">
        <v>232</v>
      </c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 t="s">
        <v>233</v>
      </c>
      <c r="AF55" s="165" t="s">
        <v>234</v>
      </c>
      <c r="AG55" s="165"/>
      <c r="AH55" s="165"/>
      <c r="AI55" s="165"/>
      <c r="AJ55" s="165"/>
      <c r="AK55" s="165"/>
      <c r="AL55" s="165"/>
      <c r="AM55" s="165">
        <v>21</v>
      </c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4"/>
      <c r="B56" s="177"/>
      <c r="C56" s="300"/>
      <c r="D56" s="301"/>
      <c r="E56" s="302"/>
      <c r="F56" s="303"/>
      <c r="G56" s="304"/>
      <c r="H56" s="189"/>
      <c r="I56" s="189"/>
      <c r="J56" s="189"/>
      <c r="K56" s="189"/>
      <c r="L56" s="190"/>
      <c r="M56" s="20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ht="22.5" outlineLevel="1" x14ac:dyDescent="0.2">
      <c r="A57" s="205">
        <v>25</v>
      </c>
      <c r="B57" s="176" t="s">
        <v>825</v>
      </c>
      <c r="C57" s="200" t="s">
        <v>826</v>
      </c>
      <c r="D57" s="180" t="s">
        <v>413</v>
      </c>
      <c r="E57" s="184">
        <v>20</v>
      </c>
      <c r="F57" s="191"/>
      <c r="G57" s="189">
        <f>ROUND(E57*F57,2)</f>
        <v>0</v>
      </c>
      <c r="H57" s="189">
        <v>0</v>
      </c>
      <c r="I57" s="189">
        <f>ROUND(E57*H57,2)</f>
        <v>0</v>
      </c>
      <c r="J57" s="189">
        <v>0</v>
      </c>
      <c r="K57" s="189">
        <f>ROUND(E57*J57,2)</f>
        <v>0</v>
      </c>
      <c r="L57" s="190"/>
      <c r="M57" s="207" t="s">
        <v>232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233</v>
      </c>
      <c r="AF57" s="165" t="s">
        <v>234</v>
      </c>
      <c r="AG57" s="165"/>
      <c r="AH57" s="165"/>
      <c r="AI57" s="165"/>
      <c r="AJ57" s="165"/>
      <c r="AK57" s="165"/>
      <c r="AL57" s="165"/>
      <c r="AM57" s="165">
        <v>21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4"/>
      <c r="B58" s="177"/>
      <c r="C58" s="300"/>
      <c r="D58" s="301"/>
      <c r="E58" s="302"/>
      <c r="F58" s="303"/>
      <c r="G58" s="304"/>
      <c r="H58" s="189"/>
      <c r="I58" s="189"/>
      <c r="J58" s="189"/>
      <c r="K58" s="189"/>
      <c r="L58" s="190"/>
      <c r="M58" s="207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ht="22.5" outlineLevel="1" x14ac:dyDescent="0.2">
      <c r="A59" s="205">
        <v>26</v>
      </c>
      <c r="B59" s="176" t="s">
        <v>827</v>
      </c>
      <c r="C59" s="200" t="s">
        <v>828</v>
      </c>
      <c r="D59" s="180" t="s">
        <v>413</v>
      </c>
      <c r="E59" s="184">
        <v>2</v>
      </c>
      <c r="F59" s="191"/>
      <c r="G59" s="189">
        <f>ROUND(E59*F59,2)</f>
        <v>0</v>
      </c>
      <c r="H59" s="189">
        <v>0</v>
      </c>
      <c r="I59" s="189">
        <f>ROUND(E59*H59,2)</f>
        <v>0</v>
      </c>
      <c r="J59" s="189">
        <v>0</v>
      </c>
      <c r="K59" s="189">
        <f>ROUND(E59*J59,2)</f>
        <v>0</v>
      </c>
      <c r="L59" s="190"/>
      <c r="M59" s="207" t="s">
        <v>232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233</v>
      </c>
      <c r="AF59" s="165" t="s">
        <v>234</v>
      </c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4"/>
      <c r="B60" s="177"/>
      <c r="C60" s="300"/>
      <c r="D60" s="301"/>
      <c r="E60" s="302"/>
      <c r="F60" s="303"/>
      <c r="G60" s="304"/>
      <c r="H60" s="189"/>
      <c r="I60" s="189"/>
      <c r="J60" s="189"/>
      <c r="K60" s="189"/>
      <c r="L60" s="190"/>
      <c r="M60" s="207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ht="22.5" outlineLevel="1" x14ac:dyDescent="0.2">
      <c r="A61" s="205">
        <v>27</v>
      </c>
      <c r="B61" s="176" t="s">
        <v>829</v>
      </c>
      <c r="C61" s="200" t="s">
        <v>830</v>
      </c>
      <c r="D61" s="180" t="s">
        <v>413</v>
      </c>
      <c r="E61" s="184">
        <v>4</v>
      </c>
      <c r="F61" s="191"/>
      <c r="G61" s="189">
        <f>ROUND(E61*F61,2)</f>
        <v>0</v>
      </c>
      <c r="H61" s="189">
        <v>0</v>
      </c>
      <c r="I61" s="189">
        <f>ROUND(E61*H61,2)</f>
        <v>0</v>
      </c>
      <c r="J61" s="189">
        <v>0</v>
      </c>
      <c r="K61" s="189">
        <f>ROUND(E61*J61,2)</f>
        <v>0</v>
      </c>
      <c r="L61" s="190"/>
      <c r="M61" s="207" t="s">
        <v>232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233</v>
      </c>
      <c r="AF61" s="165" t="s">
        <v>234</v>
      </c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ht="22.5" outlineLevel="1" x14ac:dyDescent="0.2">
      <c r="A63" s="205">
        <v>28</v>
      </c>
      <c r="B63" s="176" t="s">
        <v>831</v>
      </c>
      <c r="C63" s="200" t="s">
        <v>832</v>
      </c>
      <c r="D63" s="180" t="s">
        <v>413</v>
      </c>
      <c r="E63" s="184">
        <v>2</v>
      </c>
      <c r="F63" s="191"/>
      <c r="G63" s="189">
        <f>ROUND(E63*F63,2)</f>
        <v>0</v>
      </c>
      <c r="H63" s="189">
        <v>0</v>
      </c>
      <c r="I63" s="189">
        <f>ROUND(E63*H63,2)</f>
        <v>0</v>
      </c>
      <c r="J63" s="189">
        <v>0</v>
      </c>
      <c r="K63" s="189">
        <f>ROUND(E63*J63,2)</f>
        <v>0</v>
      </c>
      <c r="L63" s="190"/>
      <c r="M63" s="207" t="s">
        <v>232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233</v>
      </c>
      <c r="AF63" s="165" t="s">
        <v>234</v>
      </c>
      <c r="AG63" s="165"/>
      <c r="AH63" s="165"/>
      <c r="AI63" s="165"/>
      <c r="AJ63" s="165"/>
      <c r="AK63" s="165"/>
      <c r="AL63" s="165"/>
      <c r="AM63" s="165">
        <v>21</v>
      </c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177"/>
      <c r="C64" s="300"/>
      <c r="D64" s="301"/>
      <c r="E64" s="302"/>
      <c r="F64" s="303"/>
      <c r="G64" s="304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5">
        <v>29</v>
      </c>
      <c r="B65" s="176" t="s">
        <v>833</v>
      </c>
      <c r="C65" s="200" t="s">
        <v>834</v>
      </c>
      <c r="D65" s="180" t="s">
        <v>413</v>
      </c>
      <c r="E65" s="184">
        <v>2</v>
      </c>
      <c r="F65" s="191"/>
      <c r="G65" s="189">
        <f>ROUND(E65*F65,2)</f>
        <v>0</v>
      </c>
      <c r="H65" s="189">
        <v>8.0999999999999996E-3</v>
      </c>
      <c r="I65" s="189">
        <f>ROUND(E65*H65,2)</f>
        <v>0.02</v>
      </c>
      <c r="J65" s="189">
        <v>0</v>
      </c>
      <c r="K65" s="189">
        <f>ROUND(E65*J65,2)</f>
        <v>0</v>
      </c>
      <c r="L65" s="190"/>
      <c r="M65" s="207" t="s">
        <v>232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233</v>
      </c>
      <c r="AF65" s="165" t="s">
        <v>341</v>
      </c>
      <c r="AG65" s="165"/>
      <c r="AH65" s="165"/>
      <c r="AI65" s="165"/>
      <c r="AJ65" s="165"/>
      <c r="AK65" s="165"/>
      <c r="AL65" s="165"/>
      <c r="AM65" s="165">
        <v>21</v>
      </c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4"/>
      <c r="B66" s="177"/>
      <c r="C66" s="300"/>
      <c r="D66" s="301"/>
      <c r="E66" s="302"/>
      <c r="F66" s="303"/>
      <c r="G66" s="304"/>
      <c r="H66" s="189"/>
      <c r="I66" s="189"/>
      <c r="J66" s="189"/>
      <c r="K66" s="189"/>
      <c r="L66" s="190"/>
      <c r="M66" s="207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5">
        <v>30</v>
      </c>
      <c r="B67" s="176" t="s">
        <v>835</v>
      </c>
      <c r="C67" s="200" t="s">
        <v>836</v>
      </c>
      <c r="D67" s="180" t="s">
        <v>413</v>
      </c>
      <c r="E67" s="184">
        <v>22</v>
      </c>
      <c r="F67" s="191"/>
      <c r="G67" s="189">
        <f>ROUND(E67*F67,2)</f>
        <v>0</v>
      </c>
      <c r="H67" s="189">
        <v>0</v>
      </c>
      <c r="I67" s="189">
        <f>ROUND(E67*H67,2)</f>
        <v>0</v>
      </c>
      <c r="J67" s="189">
        <v>0</v>
      </c>
      <c r="K67" s="189">
        <f>ROUND(E67*J67,2)</f>
        <v>0</v>
      </c>
      <c r="L67" s="190"/>
      <c r="M67" s="207" t="s">
        <v>232</v>
      </c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233</v>
      </c>
      <c r="AF67" s="165" t="s">
        <v>234</v>
      </c>
      <c r="AG67" s="165"/>
      <c r="AH67" s="165"/>
      <c r="AI67" s="165"/>
      <c r="AJ67" s="165"/>
      <c r="AK67" s="165"/>
      <c r="AL67" s="165"/>
      <c r="AM67" s="165">
        <v>21</v>
      </c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4"/>
      <c r="B68" s="177"/>
      <c r="C68" s="300"/>
      <c r="D68" s="301"/>
      <c r="E68" s="302"/>
      <c r="F68" s="303"/>
      <c r="G68" s="304"/>
      <c r="H68" s="189"/>
      <c r="I68" s="189"/>
      <c r="J68" s="189"/>
      <c r="K68" s="189"/>
      <c r="L68" s="190"/>
      <c r="M68" s="207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5">
        <v>31</v>
      </c>
      <c r="B69" s="176" t="s">
        <v>837</v>
      </c>
      <c r="C69" s="200" t="s">
        <v>838</v>
      </c>
      <c r="D69" s="180" t="s">
        <v>413</v>
      </c>
      <c r="E69" s="184">
        <v>22</v>
      </c>
      <c r="F69" s="191"/>
      <c r="G69" s="189">
        <f>ROUND(E69*F69,2)</f>
        <v>0</v>
      </c>
      <c r="H69" s="189">
        <v>5.0000000000000002E-5</v>
      </c>
      <c r="I69" s="189">
        <f>ROUND(E69*H69,2)</f>
        <v>0</v>
      </c>
      <c r="J69" s="189">
        <v>0</v>
      </c>
      <c r="K69" s="189">
        <f>ROUND(E69*J69,2)</f>
        <v>0</v>
      </c>
      <c r="L69" s="190"/>
      <c r="M69" s="207" t="s">
        <v>232</v>
      </c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233</v>
      </c>
      <c r="AF69" s="165" t="s">
        <v>341</v>
      </c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4"/>
      <c r="B70" s="177"/>
      <c r="C70" s="300"/>
      <c r="D70" s="301"/>
      <c r="E70" s="302"/>
      <c r="F70" s="303"/>
      <c r="G70" s="304"/>
      <c r="H70" s="189"/>
      <c r="I70" s="189"/>
      <c r="J70" s="189"/>
      <c r="K70" s="189"/>
      <c r="L70" s="190"/>
      <c r="M70" s="207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5">
        <v>32</v>
      </c>
      <c r="B71" s="176" t="s">
        <v>839</v>
      </c>
      <c r="C71" s="200" t="s">
        <v>840</v>
      </c>
      <c r="D71" s="180" t="s">
        <v>413</v>
      </c>
      <c r="E71" s="184">
        <v>95</v>
      </c>
      <c r="F71" s="191"/>
      <c r="G71" s="189">
        <f>ROUND(E71*F71,2)</f>
        <v>0</v>
      </c>
      <c r="H71" s="189">
        <v>0</v>
      </c>
      <c r="I71" s="189">
        <f>ROUND(E71*H71,2)</f>
        <v>0</v>
      </c>
      <c r="J71" s="189">
        <v>0</v>
      </c>
      <c r="K71" s="189">
        <f>ROUND(E71*J71,2)</f>
        <v>0</v>
      </c>
      <c r="L71" s="190"/>
      <c r="M71" s="207" t="s">
        <v>232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233</v>
      </c>
      <c r="AF71" s="165" t="s">
        <v>234</v>
      </c>
      <c r="AG71" s="165"/>
      <c r="AH71" s="165"/>
      <c r="AI71" s="165"/>
      <c r="AJ71" s="165"/>
      <c r="AK71" s="165"/>
      <c r="AL71" s="165"/>
      <c r="AM71" s="165">
        <v>21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4"/>
      <c r="B72" s="177"/>
      <c r="C72" s="300"/>
      <c r="D72" s="301"/>
      <c r="E72" s="302"/>
      <c r="F72" s="303"/>
      <c r="G72" s="304"/>
      <c r="H72" s="189"/>
      <c r="I72" s="189"/>
      <c r="J72" s="189"/>
      <c r="K72" s="189"/>
      <c r="L72" s="190"/>
      <c r="M72" s="207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5">
        <v>33</v>
      </c>
      <c r="B73" s="176" t="s">
        <v>841</v>
      </c>
      <c r="C73" s="200" t="s">
        <v>842</v>
      </c>
      <c r="D73" s="180" t="s">
        <v>413</v>
      </c>
      <c r="E73" s="184">
        <v>95</v>
      </c>
      <c r="F73" s="191"/>
      <c r="G73" s="189">
        <f>ROUND(E73*F73,2)</f>
        <v>0</v>
      </c>
      <c r="H73" s="189">
        <v>5.0000000000000002E-5</v>
      </c>
      <c r="I73" s="189">
        <f>ROUND(E73*H73,2)</f>
        <v>0</v>
      </c>
      <c r="J73" s="189">
        <v>0</v>
      </c>
      <c r="K73" s="189">
        <f>ROUND(E73*J73,2)</f>
        <v>0</v>
      </c>
      <c r="L73" s="190"/>
      <c r="M73" s="207" t="s">
        <v>232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 t="s">
        <v>233</v>
      </c>
      <c r="AF73" s="165" t="s">
        <v>341</v>
      </c>
      <c r="AG73" s="165"/>
      <c r="AH73" s="165"/>
      <c r="AI73" s="165"/>
      <c r="AJ73" s="165"/>
      <c r="AK73" s="165"/>
      <c r="AL73" s="165"/>
      <c r="AM73" s="165">
        <v>21</v>
      </c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4"/>
      <c r="B74" s="177"/>
      <c r="C74" s="300"/>
      <c r="D74" s="301"/>
      <c r="E74" s="302"/>
      <c r="F74" s="303"/>
      <c r="G74" s="304"/>
      <c r="H74" s="189"/>
      <c r="I74" s="189"/>
      <c r="J74" s="189"/>
      <c r="K74" s="189"/>
      <c r="L74" s="190"/>
      <c r="M74" s="207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5">
        <v>34</v>
      </c>
      <c r="B75" s="176" t="s">
        <v>843</v>
      </c>
      <c r="C75" s="200" t="s">
        <v>844</v>
      </c>
      <c r="D75" s="180" t="s">
        <v>413</v>
      </c>
      <c r="E75" s="184">
        <v>22</v>
      </c>
      <c r="F75" s="191"/>
      <c r="G75" s="189">
        <f>ROUND(E75*F75,2)</f>
        <v>0</v>
      </c>
      <c r="H75" s="189">
        <v>0</v>
      </c>
      <c r="I75" s="189">
        <f>ROUND(E75*H75,2)</f>
        <v>0</v>
      </c>
      <c r="J75" s="189">
        <v>0</v>
      </c>
      <c r="K75" s="189">
        <f>ROUND(E75*J75,2)</f>
        <v>0</v>
      </c>
      <c r="L75" s="190"/>
      <c r="M75" s="207" t="s">
        <v>232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233</v>
      </c>
      <c r="AF75" s="165" t="s">
        <v>234</v>
      </c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4"/>
      <c r="B76" s="177"/>
      <c r="C76" s="300"/>
      <c r="D76" s="301"/>
      <c r="E76" s="302"/>
      <c r="F76" s="303"/>
      <c r="G76" s="304"/>
      <c r="H76" s="189"/>
      <c r="I76" s="189"/>
      <c r="J76" s="189"/>
      <c r="K76" s="189"/>
      <c r="L76" s="190"/>
      <c r="M76" s="207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5">
        <v>35</v>
      </c>
      <c r="B77" s="176" t="s">
        <v>845</v>
      </c>
      <c r="C77" s="200" t="s">
        <v>846</v>
      </c>
      <c r="D77" s="180" t="s">
        <v>413</v>
      </c>
      <c r="E77" s="184">
        <v>22</v>
      </c>
      <c r="F77" s="191"/>
      <c r="G77" s="189">
        <f>ROUND(E77*F77,2)</f>
        <v>0</v>
      </c>
      <c r="H77" s="189">
        <v>5.0000000000000002E-5</v>
      </c>
      <c r="I77" s="189">
        <f>ROUND(E77*H77,2)</f>
        <v>0</v>
      </c>
      <c r="J77" s="189">
        <v>0</v>
      </c>
      <c r="K77" s="189">
        <f>ROUND(E77*J77,2)</f>
        <v>0</v>
      </c>
      <c r="L77" s="190"/>
      <c r="M77" s="207" t="s">
        <v>232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233</v>
      </c>
      <c r="AF77" s="165" t="s">
        <v>341</v>
      </c>
      <c r="AG77" s="165"/>
      <c r="AH77" s="165"/>
      <c r="AI77" s="165"/>
      <c r="AJ77" s="165"/>
      <c r="AK77" s="165"/>
      <c r="AL77" s="165"/>
      <c r="AM77" s="165">
        <v>21</v>
      </c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4"/>
      <c r="B78" s="177"/>
      <c r="C78" s="300"/>
      <c r="D78" s="301"/>
      <c r="E78" s="302"/>
      <c r="F78" s="303"/>
      <c r="G78" s="304"/>
      <c r="H78" s="189"/>
      <c r="I78" s="189"/>
      <c r="J78" s="189"/>
      <c r="K78" s="189"/>
      <c r="L78" s="190"/>
      <c r="M78" s="207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5">
        <v>36</v>
      </c>
      <c r="B79" s="176" t="s">
        <v>847</v>
      </c>
      <c r="C79" s="200" t="s">
        <v>848</v>
      </c>
      <c r="D79" s="180" t="s">
        <v>413</v>
      </c>
      <c r="E79" s="184">
        <v>3</v>
      </c>
      <c r="F79" s="191"/>
      <c r="G79" s="189">
        <f>ROUND(E79*F79,2)</f>
        <v>0</v>
      </c>
      <c r="H79" s="189">
        <v>0</v>
      </c>
      <c r="I79" s="189">
        <f>ROUND(E79*H79,2)</f>
        <v>0</v>
      </c>
      <c r="J79" s="189">
        <v>0</v>
      </c>
      <c r="K79" s="189">
        <f>ROUND(E79*J79,2)</f>
        <v>0</v>
      </c>
      <c r="L79" s="190"/>
      <c r="M79" s="207" t="s">
        <v>232</v>
      </c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233</v>
      </c>
      <c r="AF79" s="165" t="s">
        <v>234</v>
      </c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4"/>
      <c r="B80" s="177"/>
      <c r="C80" s="300"/>
      <c r="D80" s="301"/>
      <c r="E80" s="302"/>
      <c r="F80" s="303"/>
      <c r="G80" s="304"/>
      <c r="H80" s="189"/>
      <c r="I80" s="189"/>
      <c r="J80" s="189"/>
      <c r="K80" s="189"/>
      <c r="L80" s="190"/>
      <c r="M80" s="207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5">
        <v>37</v>
      </c>
      <c r="B81" s="176" t="s">
        <v>849</v>
      </c>
      <c r="C81" s="200" t="s">
        <v>850</v>
      </c>
      <c r="D81" s="180" t="s">
        <v>413</v>
      </c>
      <c r="E81" s="184">
        <v>3</v>
      </c>
      <c r="F81" s="191"/>
      <c r="G81" s="189">
        <f>ROUND(E81*F81,2)</f>
        <v>0</v>
      </c>
      <c r="H81" s="189">
        <v>5.0000000000000002E-5</v>
      </c>
      <c r="I81" s="189">
        <f>ROUND(E81*H81,2)</f>
        <v>0</v>
      </c>
      <c r="J81" s="189">
        <v>0</v>
      </c>
      <c r="K81" s="189">
        <f>ROUND(E81*J81,2)</f>
        <v>0</v>
      </c>
      <c r="L81" s="190"/>
      <c r="M81" s="207" t="s">
        <v>232</v>
      </c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233</v>
      </c>
      <c r="AF81" s="165" t="s">
        <v>341</v>
      </c>
      <c r="AG81" s="165"/>
      <c r="AH81" s="165"/>
      <c r="AI81" s="165"/>
      <c r="AJ81" s="165"/>
      <c r="AK81" s="165"/>
      <c r="AL81" s="165"/>
      <c r="AM81" s="165">
        <v>21</v>
      </c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4"/>
      <c r="B82" s="177"/>
      <c r="C82" s="300"/>
      <c r="D82" s="301"/>
      <c r="E82" s="302"/>
      <c r="F82" s="303"/>
      <c r="G82" s="304"/>
      <c r="H82" s="189"/>
      <c r="I82" s="189"/>
      <c r="J82" s="189"/>
      <c r="K82" s="189"/>
      <c r="L82" s="190"/>
      <c r="M82" s="207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5">
        <v>38</v>
      </c>
      <c r="B83" s="176" t="s">
        <v>851</v>
      </c>
      <c r="C83" s="200" t="s">
        <v>852</v>
      </c>
      <c r="D83" s="180" t="s">
        <v>413</v>
      </c>
      <c r="E83" s="184">
        <v>206</v>
      </c>
      <c r="F83" s="191"/>
      <c r="G83" s="189">
        <f>ROUND(E83*F83,2)</f>
        <v>0</v>
      </c>
      <c r="H83" s="189">
        <v>0</v>
      </c>
      <c r="I83" s="189">
        <f>ROUND(E83*H83,2)</f>
        <v>0</v>
      </c>
      <c r="J83" s="189">
        <v>0</v>
      </c>
      <c r="K83" s="189">
        <f>ROUND(E83*J83,2)</f>
        <v>0</v>
      </c>
      <c r="L83" s="190"/>
      <c r="M83" s="207" t="s">
        <v>232</v>
      </c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233</v>
      </c>
      <c r="AF83" s="165" t="s">
        <v>234</v>
      </c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4"/>
      <c r="B84" s="177"/>
      <c r="C84" s="300"/>
      <c r="D84" s="301"/>
      <c r="E84" s="302"/>
      <c r="F84" s="303"/>
      <c r="G84" s="304"/>
      <c r="H84" s="189"/>
      <c r="I84" s="189"/>
      <c r="J84" s="189"/>
      <c r="K84" s="189"/>
      <c r="L84" s="190"/>
      <c r="M84" s="207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5">
        <v>39</v>
      </c>
      <c r="B85" s="176" t="s">
        <v>853</v>
      </c>
      <c r="C85" s="200" t="s">
        <v>854</v>
      </c>
      <c r="D85" s="180" t="s">
        <v>413</v>
      </c>
      <c r="E85" s="184">
        <v>206</v>
      </c>
      <c r="F85" s="191"/>
      <c r="G85" s="189">
        <f>ROUND(E85*F85,2)</f>
        <v>0</v>
      </c>
      <c r="H85" s="189">
        <v>6.4999999999999997E-4</v>
      </c>
      <c r="I85" s="189">
        <f>ROUND(E85*H85,2)</f>
        <v>0.13</v>
      </c>
      <c r="J85" s="189">
        <v>0</v>
      </c>
      <c r="K85" s="189">
        <f>ROUND(E85*J85,2)</f>
        <v>0</v>
      </c>
      <c r="L85" s="190"/>
      <c r="M85" s="207" t="s">
        <v>232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233</v>
      </c>
      <c r="AF85" s="165" t="s">
        <v>234</v>
      </c>
      <c r="AG85" s="165"/>
      <c r="AH85" s="165"/>
      <c r="AI85" s="165"/>
      <c r="AJ85" s="165"/>
      <c r="AK85" s="165"/>
      <c r="AL85" s="165"/>
      <c r="AM85" s="165">
        <v>21</v>
      </c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4"/>
      <c r="B86" s="177"/>
      <c r="C86" s="300"/>
      <c r="D86" s="301"/>
      <c r="E86" s="302"/>
      <c r="F86" s="303"/>
      <c r="G86" s="304"/>
      <c r="H86" s="189"/>
      <c r="I86" s="189"/>
      <c r="J86" s="189"/>
      <c r="K86" s="189"/>
      <c r="L86" s="190"/>
      <c r="M86" s="207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5">
        <v>40</v>
      </c>
      <c r="B87" s="176" t="s">
        <v>855</v>
      </c>
      <c r="C87" s="200" t="s">
        <v>856</v>
      </c>
      <c r="D87" s="180" t="s">
        <v>413</v>
      </c>
      <c r="E87" s="184">
        <v>951</v>
      </c>
      <c r="F87" s="191"/>
      <c r="G87" s="189">
        <f>ROUND(E87*F87,2)</f>
        <v>0</v>
      </c>
      <c r="H87" s="189">
        <v>0</v>
      </c>
      <c r="I87" s="189">
        <f>ROUND(E87*H87,2)</f>
        <v>0</v>
      </c>
      <c r="J87" s="189">
        <v>0</v>
      </c>
      <c r="K87" s="189">
        <f>ROUND(E87*J87,2)</f>
        <v>0</v>
      </c>
      <c r="L87" s="190"/>
      <c r="M87" s="207" t="s">
        <v>232</v>
      </c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233</v>
      </c>
      <c r="AF87" s="165" t="s">
        <v>234</v>
      </c>
      <c r="AG87" s="165"/>
      <c r="AH87" s="165"/>
      <c r="AI87" s="165"/>
      <c r="AJ87" s="165"/>
      <c r="AK87" s="165"/>
      <c r="AL87" s="165"/>
      <c r="AM87" s="165">
        <v>21</v>
      </c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4"/>
      <c r="B88" s="177"/>
      <c r="C88" s="300"/>
      <c r="D88" s="301"/>
      <c r="E88" s="302"/>
      <c r="F88" s="303"/>
      <c r="G88" s="304"/>
      <c r="H88" s="189"/>
      <c r="I88" s="189"/>
      <c r="J88" s="189"/>
      <c r="K88" s="189"/>
      <c r="L88" s="190"/>
      <c r="M88" s="207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5">
        <v>41</v>
      </c>
      <c r="B89" s="176" t="s">
        <v>857</v>
      </c>
      <c r="C89" s="200" t="s">
        <v>858</v>
      </c>
      <c r="D89" s="180" t="s">
        <v>413</v>
      </c>
      <c r="E89" s="184">
        <v>951</v>
      </c>
      <c r="F89" s="191"/>
      <c r="G89" s="189">
        <f>ROUND(E89*F89,2)</f>
        <v>0</v>
      </c>
      <c r="H89" s="189">
        <v>5.9999999999999995E-4</v>
      </c>
      <c r="I89" s="189">
        <f>ROUND(E89*H89,2)</f>
        <v>0.56999999999999995</v>
      </c>
      <c r="J89" s="189">
        <v>0</v>
      </c>
      <c r="K89" s="189">
        <f>ROUND(E89*J89,2)</f>
        <v>0</v>
      </c>
      <c r="L89" s="190"/>
      <c r="M89" s="207" t="s">
        <v>232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233</v>
      </c>
      <c r="AF89" s="165" t="s">
        <v>341</v>
      </c>
      <c r="AG89" s="165"/>
      <c r="AH89" s="165"/>
      <c r="AI89" s="165"/>
      <c r="AJ89" s="165"/>
      <c r="AK89" s="165"/>
      <c r="AL89" s="165"/>
      <c r="AM89" s="165">
        <v>21</v>
      </c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4"/>
      <c r="B90" s="177"/>
      <c r="C90" s="300"/>
      <c r="D90" s="301"/>
      <c r="E90" s="302"/>
      <c r="F90" s="303"/>
      <c r="G90" s="304"/>
      <c r="H90" s="189"/>
      <c r="I90" s="189"/>
      <c r="J90" s="189"/>
      <c r="K90" s="189"/>
      <c r="L90" s="190"/>
      <c r="M90" s="207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5">
        <v>42</v>
      </c>
      <c r="B91" s="176" t="s">
        <v>859</v>
      </c>
      <c r="C91" s="200" t="s">
        <v>860</v>
      </c>
      <c r="D91" s="180" t="s">
        <v>413</v>
      </c>
      <c r="E91" s="184">
        <v>4</v>
      </c>
      <c r="F91" s="191"/>
      <c r="G91" s="189">
        <f>ROUND(E91*F91,2)</f>
        <v>0</v>
      </c>
      <c r="H91" s="189">
        <v>0</v>
      </c>
      <c r="I91" s="189">
        <f>ROUND(E91*H91,2)</f>
        <v>0</v>
      </c>
      <c r="J91" s="189">
        <v>0</v>
      </c>
      <c r="K91" s="189">
        <f>ROUND(E91*J91,2)</f>
        <v>0</v>
      </c>
      <c r="L91" s="190"/>
      <c r="M91" s="207" t="s">
        <v>232</v>
      </c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 t="s">
        <v>233</v>
      </c>
      <c r="AF91" s="165" t="s">
        <v>234</v>
      </c>
      <c r="AG91" s="165"/>
      <c r="AH91" s="165"/>
      <c r="AI91" s="165"/>
      <c r="AJ91" s="165"/>
      <c r="AK91" s="165"/>
      <c r="AL91" s="165"/>
      <c r="AM91" s="165">
        <v>21</v>
      </c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4"/>
      <c r="B92" s="177"/>
      <c r="C92" s="300"/>
      <c r="D92" s="301"/>
      <c r="E92" s="302"/>
      <c r="F92" s="303"/>
      <c r="G92" s="304"/>
      <c r="H92" s="189"/>
      <c r="I92" s="189"/>
      <c r="J92" s="189"/>
      <c r="K92" s="189"/>
      <c r="L92" s="190"/>
      <c r="M92" s="207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5">
        <v>43</v>
      </c>
      <c r="B93" s="176" t="s">
        <v>861</v>
      </c>
      <c r="C93" s="200" t="s">
        <v>862</v>
      </c>
      <c r="D93" s="180" t="s">
        <v>413</v>
      </c>
      <c r="E93" s="184">
        <v>4</v>
      </c>
      <c r="F93" s="191"/>
      <c r="G93" s="189">
        <f>ROUND(E93*F93,2)</f>
        <v>0</v>
      </c>
      <c r="H93" s="189">
        <v>6.0000000000000002E-5</v>
      </c>
      <c r="I93" s="189">
        <f>ROUND(E93*H93,2)</f>
        <v>0</v>
      </c>
      <c r="J93" s="189">
        <v>0</v>
      </c>
      <c r="K93" s="189">
        <f>ROUND(E93*J93,2)</f>
        <v>0</v>
      </c>
      <c r="L93" s="190"/>
      <c r="M93" s="207" t="s">
        <v>232</v>
      </c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233</v>
      </c>
      <c r="AF93" s="165" t="s">
        <v>234</v>
      </c>
      <c r="AG93" s="165"/>
      <c r="AH93" s="165"/>
      <c r="AI93" s="165"/>
      <c r="AJ93" s="165"/>
      <c r="AK93" s="165"/>
      <c r="AL93" s="165"/>
      <c r="AM93" s="165">
        <v>21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4"/>
      <c r="B94" s="177"/>
      <c r="C94" s="300"/>
      <c r="D94" s="301"/>
      <c r="E94" s="302"/>
      <c r="F94" s="303"/>
      <c r="G94" s="304"/>
      <c r="H94" s="189"/>
      <c r="I94" s="189"/>
      <c r="J94" s="189"/>
      <c r="K94" s="189"/>
      <c r="L94" s="190"/>
      <c r="M94" s="207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5">
        <v>44</v>
      </c>
      <c r="B95" s="176" t="s">
        <v>863</v>
      </c>
      <c r="C95" s="200" t="s">
        <v>864</v>
      </c>
      <c r="D95" s="180" t="s">
        <v>413</v>
      </c>
      <c r="E95" s="184">
        <v>4</v>
      </c>
      <c r="F95" s="191"/>
      <c r="G95" s="189">
        <f>ROUND(E95*F95,2)</f>
        <v>0</v>
      </c>
      <c r="H95" s="189">
        <v>0</v>
      </c>
      <c r="I95" s="189">
        <f>ROUND(E95*H95,2)</f>
        <v>0</v>
      </c>
      <c r="J95" s="189">
        <v>0</v>
      </c>
      <c r="K95" s="189">
        <f>ROUND(E95*J95,2)</f>
        <v>0</v>
      </c>
      <c r="L95" s="190"/>
      <c r="M95" s="207" t="s">
        <v>232</v>
      </c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233</v>
      </c>
      <c r="AF95" s="165" t="s">
        <v>234</v>
      </c>
      <c r="AG95" s="165"/>
      <c r="AH95" s="165"/>
      <c r="AI95" s="165"/>
      <c r="AJ95" s="165"/>
      <c r="AK95" s="165"/>
      <c r="AL95" s="165"/>
      <c r="AM95" s="165">
        <v>21</v>
      </c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4"/>
      <c r="B96" s="177"/>
      <c r="C96" s="300"/>
      <c r="D96" s="301"/>
      <c r="E96" s="302"/>
      <c r="F96" s="303"/>
      <c r="G96" s="304"/>
      <c r="H96" s="189"/>
      <c r="I96" s="189"/>
      <c r="J96" s="189"/>
      <c r="K96" s="189"/>
      <c r="L96" s="190"/>
      <c r="M96" s="207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5">
        <v>45</v>
      </c>
      <c r="B97" s="176" t="s">
        <v>865</v>
      </c>
      <c r="C97" s="200" t="s">
        <v>866</v>
      </c>
      <c r="D97" s="180" t="s">
        <v>413</v>
      </c>
      <c r="E97" s="184">
        <v>4</v>
      </c>
      <c r="F97" s="191"/>
      <c r="G97" s="189">
        <f>ROUND(E97*F97,2)</f>
        <v>0</v>
      </c>
      <c r="H97" s="189">
        <v>9.1E-4</v>
      </c>
      <c r="I97" s="189">
        <f>ROUND(E97*H97,2)</f>
        <v>0</v>
      </c>
      <c r="J97" s="189">
        <v>0</v>
      </c>
      <c r="K97" s="189">
        <f>ROUND(E97*J97,2)</f>
        <v>0</v>
      </c>
      <c r="L97" s="190"/>
      <c r="M97" s="207" t="s">
        <v>232</v>
      </c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 t="s">
        <v>233</v>
      </c>
      <c r="AF97" s="165" t="s">
        <v>234</v>
      </c>
      <c r="AG97" s="165"/>
      <c r="AH97" s="165"/>
      <c r="AI97" s="165"/>
      <c r="AJ97" s="165"/>
      <c r="AK97" s="165"/>
      <c r="AL97" s="165"/>
      <c r="AM97" s="165">
        <v>21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4"/>
      <c r="B98" s="177"/>
      <c r="C98" s="300"/>
      <c r="D98" s="301"/>
      <c r="E98" s="302"/>
      <c r="F98" s="303"/>
      <c r="G98" s="304"/>
      <c r="H98" s="189"/>
      <c r="I98" s="189"/>
      <c r="J98" s="189"/>
      <c r="K98" s="189"/>
      <c r="L98" s="190"/>
      <c r="M98" s="20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4"/>
      <c r="B99" s="305" t="s">
        <v>867</v>
      </c>
      <c r="C99" s="306"/>
      <c r="D99" s="307"/>
      <c r="E99" s="308"/>
      <c r="F99" s="309"/>
      <c r="G99" s="310"/>
      <c r="H99" s="189"/>
      <c r="I99" s="189"/>
      <c r="J99" s="189"/>
      <c r="K99" s="189"/>
      <c r="L99" s="190"/>
      <c r="M99" s="207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>
        <v>0</v>
      </c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5">
        <v>46</v>
      </c>
      <c r="B100" s="176" t="s">
        <v>868</v>
      </c>
      <c r="C100" s="200" t="s">
        <v>869</v>
      </c>
      <c r="D100" s="180" t="s">
        <v>413</v>
      </c>
      <c r="E100" s="184">
        <v>96</v>
      </c>
      <c r="F100" s="191"/>
      <c r="G100" s="189">
        <f>ROUND(E100*F100,2)</f>
        <v>0</v>
      </c>
      <c r="H100" s="189">
        <v>0</v>
      </c>
      <c r="I100" s="189">
        <f>ROUND(E100*H100,2)</f>
        <v>0</v>
      </c>
      <c r="J100" s="189">
        <v>0</v>
      </c>
      <c r="K100" s="189">
        <f>ROUND(E100*J100,2)</f>
        <v>0</v>
      </c>
      <c r="L100" s="190" t="s">
        <v>147</v>
      </c>
      <c r="M100" s="207" t="s">
        <v>193</v>
      </c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 t="s">
        <v>194</v>
      </c>
      <c r="AF100" s="165"/>
      <c r="AG100" s="165"/>
      <c r="AH100" s="165"/>
      <c r="AI100" s="165"/>
      <c r="AJ100" s="165"/>
      <c r="AK100" s="165"/>
      <c r="AL100" s="165"/>
      <c r="AM100" s="165">
        <v>21</v>
      </c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4"/>
      <c r="B101" s="177"/>
      <c r="C101" s="300"/>
      <c r="D101" s="301"/>
      <c r="E101" s="302"/>
      <c r="F101" s="303"/>
      <c r="G101" s="304"/>
      <c r="H101" s="189"/>
      <c r="I101" s="189"/>
      <c r="J101" s="189"/>
      <c r="K101" s="189"/>
      <c r="L101" s="190"/>
      <c r="M101" s="207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205">
        <v>47</v>
      </c>
      <c r="B102" s="176" t="s">
        <v>870</v>
      </c>
      <c r="C102" s="200" t="s">
        <v>871</v>
      </c>
      <c r="D102" s="180" t="s">
        <v>413</v>
      </c>
      <c r="E102" s="184">
        <v>100</v>
      </c>
      <c r="F102" s="191"/>
      <c r="G102" s="189">
        <f>ROUND(E102*F102,2)</f>
        <v>0</v>
      </c>
      <c r="H102" s="189">
        <v>0</v>
      </c>
      <c r="I102" s="189">
        <f>ROUND(E102*H102,2)</f>
        <v>0</v>
      </c>
      <c r="J102" s="189">
        <v>0</v>
      </c>
      <c r="K102" s="189">
        <f>ROUND(E102*J102,2)</f>
        <v>0</v>
      </c>
      <c r="L102" s="190"/>
      <c r="M102" s="207" t="s">
        <v>232</v>
      </c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 t="s">
        <v>233</v>
      </c>
      <c r="AF102" s="165" t="s">
        <v>234</v>
      </c>
      <c r="AG102" s="165"/>
      <c r="AH102" s="165"/>
      <c r="AI102" s="165"/>
      <c r="AJ102" s="165"/>
      <c r="AK102" s="165"/>
      <c r="AL102" s="165"/>
      <c r="AM102" s="165">
        <v>21</v>
      </c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204"/>
      <c r="B103" s="177"/>
      <c r="C103" s="300"/>
      <c r="D103" s="301"/>
      <c r="E103" s="302"/>
      <c r="F103" s="303"/>
      <c r="G103" s="304"/>
      <c r="H103" s="189"/>
      <c r="I103" s="189"/>
      <c r="J103" s="189"/>
      <c r="K103" s="189"/>
      <c r="L103" s="190"/>
      <c r="M103" s="207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5">
        <v>48</v>
      </c>
      <c r="B104" s="176" t="s">
        <v>872</v>
      </c>
      <c r="C104" s="200" t="s">
        <v>1580</v>
      </c>
      <c r="D104" s="180" t="s">
        <v>413</v>
      </c>
      <c r="E104" s="184">
        <v>90</v>
      </c>
      <c r="F104" s="191"/>
      <c r="G104" s="189">
        <f>ROUND(E104*F104,2)</f>
        <v>0</v>
      </c>
      <c r="H104" s="189">
        <v>1.2E-2</v>
      </c>
      <c r="I104" s="189">
        <f>ROUND(E104*H104,2)</f>
        <v>1.08</v>
      </c>
      <c r="J104" s="189">
        <v>0</v>
      </c>
      <c r="K104" s="189">
        <f>ROUND(E104*J104,2)</f>
        <v>0</v>
      </c>
      <c r="L104" s="190"/>
      <c r="M104" s="207" t="s">
        <v>232</v>
      </c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 t="s">
        <v>233</v>
      </c>
      <c r="AF104" s="165" t="s">
        <v>234</v>
      </c>
      <c r="AG104" s="165"/>
      <c r="AH104" s="165"/>
      <c r="AI104" s="165"/>
      <c r="AJ104" s="165"/>
      <c r="AK104" s="165"/>
      <c r="AL104" s="165"/>
      <c r="AM104" s="165">
        <v>21</v>
      </c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5"/>
      <c r="B105" s="177"/>
      <c r="C105" s="300"/>
      <c r="D105" s="301"/>
      <c r="E105" s="302"/>
      <c r="F105" s="303"/>
      <c r="G105" s="304"/>
      <c r="H105" s="189"/>
      <c r="I105" s="189"/>
      <c r="J105" s="189"/>
      <c r="K105" s="189"/>
      <c r="L105" s="190"/>
      <c r="M105" s="207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5"/>
      <c r="B106" s="176" t="s">
        <v>872</v>
      </c>
      <c r="C106" s="200" t="s">
        <v>1581</v>
      </c>
      <c r="D106" s="180" t="s">
        <v>413</v>
      </c>
      <c r="E106" s="184">
        <v>3</v>
      </c>
      <c r="F106" s="191"/>
      <c r="G106" s="189">
        <f>ROUND(E106*F106,2)</f>
        <v>0</v>
      </c>
      <c r="H106" s="189">
        <v>1.2E-2</v>
      </c>
      <c r="I106" s="189">
        <f>ROUND(E106*H106,2)</f>
        <v>0.04</v>
      </c>
      <c r="J106" s="189">
        <v>0</v>
      </c>
      <c r="K106" s="189">
        <f>ROUND(E106*J106,2)</f>
        <v>0</v>
      </c>
      <c r="L106" s="190"/>
      <c r="M106" s="207" t="s">
        <v>232</v>
      </c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205"/>
      <c r="B107" s="177"/>
      <c r="C107" s="300"/>
      <c r="D107" s="301"/>
      <c r="E107" s="302"/>
      <c r="F107" s="303"/>
      <c r="G107" s="304"/>
      <c r="H107" s="189"/>
      <c r="I107" s="189"/>
      <c r="J107" s="189"/>
      <c r="K107" s="189"/>
      <c r="L107" s="190"/>
      <c r="M107" s="207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5"/>
      <c r="B108" s="176" t="s">
        <v>872</v>
      </c>
      <c r="C108" s="200" t="s">
        <v>1582</v>
      </c>
      <c r="D108" s="180" t="s">
        <v>413</v>
      </c>
      <c r="E108" s="184">
        <v>3</v>
      </c>
      <c r="F108" s="191"/>
      <c r="G108" s="189">
        <f>ROUND(E108*F108,2)</f>
        <v>0</v>
      </c>
      <c r="H108" s="189">
        <v>1.2E-2</v>
      </c>
      <c r="I108" s="189">
        <f>ROUND(E108*H108,2)</f>
        <v>0.04</v>
      </c>
      <c r="J108" s="189">
        <v>0</v>
      </c>
      <c r="K108" s="189">
        <f>ROUND(E108*J108,2)</f>
        <v>0</v>
      </c>
      <c r="L108" s="190"/>
      <c r="M108" s="207" t="s">
        <v>232</v>
      </c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4"/>
      <c r="B109" s="177"/>
      <c r="C109" s="300"/>
      <c r="D109" s="301"/>
      <c r="E109" s="302"/>
      <c r="F109" s="303"/>
      <c r="G109" s="304"/>
      <c r="H109" s="189"/>
      <c r="I109" s="189"/>
      <c r="J109" s="189"/>
      <c r="K109" s="189"/>
      <c r="L109" s="190"/>
      <c r="M109" s="207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5">
        <v>49</v>
      </c>
      <c r="B110" s="176" t="s">
        <v>873</v>
      </c>
      <c r="C110" s="200" t="s">
        <v>874</v>
      </c>
      <c r="D110" s="180" t="s">
        <v>413</v>
      </c>
      <c r="E110" s="184">
        <v>1</v>
      </c>
      <c r="F110" s="191"/>
      <c r="G110" s="189">
        <f>ROUND(E110*F110,2)</f>
        <v>0</v>
      </c>
      <c r="H110" s="189">
        <v>1.2E-2</v>
      </c>
      <c r="I110" s="189">
        <f>ROUND(E110*H110,2)</f>
        <v>0.01</v>
      </c>
      <c r="J110" s="189">
        <v>0</v>
      </c>
      <c r="K110" s="189">
        <f>ROUND(E110*J110,2)</f>
        <v>0</v>
      </c>
      <c r="L110" s="190"/>
      <c r="M110" s="207" t="s">
        <v>232</v>
      </c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 t="s">
        <v>233</v>
      </c>
      <c r="AF110" s="165" t="s">
        <v>234</v>
      </c>
      <c r="AG110" s="165"/>
      <c r="AH110" s="165"/>
      <c r="AI110" s="165"/>
      <c r="AJ110" s="165"/>
      <c r="AK110" s="165"/>
      <c r="AL110" s="165"/>
      <c r="AM110" s="165">
        <v>21</v>
      </c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4"/>
      <c r="B111" s="177"/>
      <c r="C111" s="300"/>
      <c r="D111" s="301"/>
      <c r="E111" s="302"/>
      <c r="F111" s="303"/>
      <c r="G111" s="304"/>
      <c r="H111" s="189"/>
      <c r="I111" s="189"/>
      <c r="J111" s="189"/>
      <c r="K111" s="189"/>
      <c r="L111" s="190"/>
      <c r="M111" s="207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5">
        <v>50</v>
      </c>
      <c r="B112" s="176" t="s">
        <v>875</v>
      </c>
      <c r="C112" s="200" t="s">
        <v>876</v>
      </c>
      <c r="D112" s="180" t="s">
        <v>413</v>
      </c>
      <c r="E112" s="184">
        <v>1</v>
      </c>
      <c r="F112" s="191"/>
      <c r="G112" s="189">
        <f>ROUND(E112*F112,2)</f>
        <v>0</v>
      </c>
      <c r="H112" s="189">
        <v>0.01</v>
      </c>
      <c r="I112" s="189">
        <f>ROUND(E112*H112,2)</f>
        <v>0.01</v>
      </c>
      <c r="J112" s="189">
        <v>0</v>
      </c>
      <c r="K112" s="189">
        <f>ROUND(E112*J112,2)</f>
        <v>0</v>
      </c>
      <c r="L112" s="190"/>
      <c r="M112" s="207" t="s">
        <v>232</v>
      </c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 t="s">
        <v>233</v>
      </c>
      <c r="AF112" s="165" t="s">
        <v>234</v>
      </c>
      <c r="AG112" s="165"/>
      <c r="AH112" s="165"/>
      <c r="AI112" s="165"/>
      <c r="AJ112" s="165"/>
      <c r="AK112" s="165"/>
      <c r="AL112" s="165"/>
      <c r="AM112" s="165">
        <v>21</v>
      </c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4"/>
      <c r="B113" s="177"/>
      <c r="C113" s="300"/>
      <c r="D113" s="301"/>
      <c r="E113" s="302"/>
      <c r="F113" s="303"/>
      <c r="G113" s="304"/>
      <c r="H113" s="189"/>
      <c r="I113" s="189"/>
      <c r="J113" s="189"/>
      <c r="K113" s="189"/>
      <c r="L113" s="190"/>
      <c r="M113" s="207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5">
        <v>51</v>
      </c>
      <c r="B114" s="176" t="s">
        <v>877</v>
      </c>
      <c r="C114" s="200" t="s">
        <v>878</v>
      </c>
      <c r="D114" s="180" t="s">
        <v>413</v>
      </c>
      <c r="E114" s="184">
        <v>3</v>
      </c>
      <c r="F114" s="191"/>
      <c r="G114" s="189">
        <f>ROUND(E114*F114,2)</f>
        <v>0</v>
      </c>
      <c r="H114" s="189">
        <v>1.0999999999999999E-2</v>
      </c>
      <c r="I114" s="189">
        <f>ROUND(E114*H114,2)</f>
        <v>0.03</v>
      </c>
      <c r="J114" s="189">
        <v>0</v>
      </c>
      <c r="K114" s="189">
        <f>ROUND(E114*J114,2)</f>
        <v>0</v>
      </c>
      <c r="L114" s="190"/>
      <c r="M114" s="207" t="s">
        <v>232</v>
      </c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 t="s">
        <v>233</v>
      </c>
      <c r="AF114" s="165" t="s">
        <v>234</v>
      </c>
      <c r="AG114" s="165"/>
      <c r="AH114" s="165"/>
      <c r="AI114" s="165"/>
      <c r="AJ114" s="165"/>
      <c r="AK114" s="165"/>
      <c r="AL114" s="165"/>
      <c r="AM114" s="165">
        <v>21</v>
      </c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4"/>
      <c r="B115" s="177"/>
      <c r="C115" s="300"/>
      <c r="D115" s="301"/>
      <c r="E115" s="302"/>
      <c r="F115" s="303"/>
      <c r="G115" s="304"/>
      <c r="H115" s="189"/>
      <c r="I115" s="189"/>
      <c r="J115" s="189"/>
      <c r="K115" s="189"/>
      <c r="L115" s="190"/>
      <c r="M115" s="207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5">
        <v>52</v>
      </c>
      <c r="B116" s="176" t="s">
        <v>879</v>
      </c>
      <c r="C116" s="200" t="s">
        <v>880</v>
      </c>
      <c r="D116" s="180" t="s">
        <v>413</v>
      </c>
      <c r="E116" s="184">
        <v>768</v>
      </c>
      <c r="F116" s="191"/>
      <c r="G116" s="189">
        <f>ROUND(E116*F116,2)</f>
        <v>0</v>
      </c>
      <c r="H116" s="189">
        <v>0</v>
      </c>
      <c r="I116" s="189">
        <f>ROUND(E116*H116,2)</f>
        <v>0</v>
      </c>
      <c r="J116" s="189">
        <v>0</v>
      </c>
      <c r="K116" s="189">
        <f>ROUND(E116*J116,2)</f>
        <v>0</v>
      </c>
      <c r="L116" s="190"/>
      <c r="M116" s="207" t="s">
        <v>232</v>
      </c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 t="s">
        <v>233</v>
      </c>
      <c r="AF116" s="165" t="s">
        <v>234</v>
      </c>
      <c r="AG116" s="165"/>
      <c r="AH116" s="165"/>
      <c r="AI116" s="165"/>
      <c r="AJ116" s="165"/>
      <c r="AK116" s="165"/>
      <c r="AL116" s="165"/>
      <c r="AM116" s="165">
        <v>21</v>
      </c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4"/>
      <c r="B117" s="177"/>
      <c r="C117" s="300"/>
      <c r="D117" s="301"/>
      <c r="E117" s="302"/>
      <c r="F117" s="303"/>
      <c r="G117" s="304"/>
      <c r="H117" s="189"/>
      <c r="I117" s="189"/>
      <c r="J117" s="189"/>
      <c r="K117" s="189"/>
      <c r="L117" s="190"/>
      <c r="M117" s="207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5">
        <v>53</v>
      </c>
      <c r="B118" s="176" t="s">
        <v>881</v>
      </c>
      <c r="C118" s="200" t="s">
        <v>882</v>
      </c>
      <c r="D118" s="180" t="s">
        <v>413</v>
      </c>
      <c r="E118" s="184">
        <v>26</v>
      </c>
      <c r="F118" s="191"/>
      <c r="G118" s="189">
        <f>ROUND(E118*F118,2)</f>
        <v>0</v>
      </c>
      <c r="H118" s="189">
        <v>6.4999999999999997E-3</v>
      </c>
      <c r="I118" s="189">
        <f>ROUND(E118*H118,2)</f>
        <v>0.17</v>
      </c>
      <c r="J118" s="189">
        <v>0</v>
      </c>
      <c r="K118" s="189">
        <f>ROUND(E118*J118,2)</f>
        <v>0</v>
      </c>
      <c r="L118" s="190"/>
      <c r="M118" s="207" t="s">
        <v>232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 t="s">
        <v>233</v>
      </c>
      <c r="AF118" s="165" t="s">
        <v>234</v>
      </c>
      <c r="AG118" s="165"/>
      <c r="AH118" s="165"/>
      <c r="AI118" s="165"/>
      <c r="AJ118" s="165"/>
      <c r="AK118" s="165"/>
      <c r="AL118" s="165"/>
      <c r="AM118" s="165">
        <v>21</v>
      </c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4"/>
      <c r="B119" s="177"/>
      <c r="C119" s="300"/>
      <c r="D119" s="301"/>
      <c r="E119" s="302"/>
      <c r="F119" s="303"/>
      <c r="G119" s="304"/>
      <c r="H119" s="189"/>
      <c r="I119" s="189"/>
      <c r="J119" s="189"/>
      <c r="K119" s="189"/>
      <c r="L119" s="190"/>
      <c r="M119" s="207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5">
        <v>54</v>
      </c>
      <c r="B120" s="176" t="s">
        <v>883</v>
      </c>
      <c r="C120" s="200" t="s">
        <v>884</v>
      </c>
      <c r="D120" s="180" t="s">
        <v>413</v>
      </c>
      <c r="E120" s="184">
        <v>30</v>
      </c>
      <c r="F120" s="191"/>
      <c r="G120" s="189">
        <f>ROUND(E120*F120,2)</f>
        <v>0</v>
      </c>
      <c r="H120" s="189">
        <v>4.4000000000000003E-3</v>
      </c>
      <c r="I120" s="189">
        <f>ROUND(E120*H120,2)</f>
        <v>0.13</v>
      </c>
      <c r="J120" s="189">
        <v>0</v>
      </c>
      <c r="K120" s="189">
        <f>ROUND(E120*J120,2)</f>
        <v>0</v>
      </c>
      <c r="L120" s="190"/>
      <c r="M120" s="207" t="s">
        <v>232</v>
      </c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 t="s">
        <v>233</v>
      </c>
      <c r="AF120" s="165" t="s">
        <v>234</v>
      </c>
      <c r="AG120" s="165"/>
      <c r="AH120" s="165"/>
      <c r="AI120" s="165"/>
      <c r="AJ120" s="165"/>
      <c r="AK120" s="165"/>
      <c r="AL120" s="165"/>
      <c r="AM120" s="165">
        <v>21</v>
      </c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4"/>
      <c r="B121" s="177"/>
      <c r="C121" s="300"/>
      <c r="D121" s="301"/>
      <c r="E121" s="302"/>
      <c r="F121" s="303"/>
      <c r="G121" s="304"/>
      <c r="H121" s="189"/>
      <c r="I121" s="189"/>
      <c r="J121" s="189"/>
      <c r="K121" s="189"/>
      <c r="L121" s="190"/>
      <c r="M121" s="207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5">
        <v>55</v>
      </c>
      <c r="B122" s="176" t="s">
        <v>885</v>
      </c>
      <c r="C122" s="200" t="s">
        <v>886</v>
      </c>
      <c r="D122" s="180" t="s">
        <v>413</v>
      </c>
      <c r="E122" s="184">
        <v>198</v>
      </c>
      <c r="F122" s="191"/>
      <c r="G122" s="189">
        <f>ROUND(E122*F122,2)</f>
        <v>0</v>
      </c>
      <c r="H122" s="189">
        <v>2.5000000000000001E-3</v>
      </c>
      <c r="I122" s="189">
        <f>ROUND(E122*H122,2)</f>
        <v>0.5</v>
      </c>
      <c r="J122" s="189">
        <v>0</v>
      </c>
      <c r="K122" s="189">
        <f>ROUND(E122*J122,2)</f>
        <v>0</v>
      </c>
      <c r="L122" s="190"/>
      <c r="M122" s="207" t="s">
        <v>232</v>
      </c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 t="s">
        <v>233</v>
      </c>
      <c r="AF122" s="165" t="s">
        <v>234</v>
      </c>
      <c r="AG122" s="165"/>
      <c r="AH122" s="165"/>
      <c r="AI122" s="165"/>
      <c r="AJ122" s="165"/>
      <c r="AK122" s="165"/>
      <c r="AL122" s="165"/>
      <c r="AM122" s="165">
        <v>21</v>
      </c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4"/>
      <c r="B123" s="177"/>
      <c r="C123" s="300"/>
      <c r="D123" s="301"/>
      <c r="E123" s="302"/>
      <c r="F123" s="303"/>
      <c r="G123" s="304"/>
      <c r="H123" s="189"/>
      <c r="I123" s="189"/>
      <c r="J123" s="189"/>
      <c r="K123" s="189"/>
      <c r="L123" s="190"/>
      <c r="M123" s="207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5">
        <v>56</v>
      </c>
      <c r="B124" s="176" t="s">
        <v>887</v>
      </c>
      <c r="C124" s="200" t="s">
        <v>888</v>
      </c>
      <c r="D124" s="180" t="s">
        <v>413</v>
      </c>
      <c r="E124" s="184">
        <v>365</v>
      </c>
      <c r="F124" s="191"/>
      <c r="G124" s="189">
        <f>ROUND(E124*F124,2)</f>
        <v>0</v>
      </c>
      <c r="H124" s="189">
        <v>2.5000000000000001E-3</v>
      </c>
      <c r="I124" s="189">
        <f>ROUND(E124*H124,2)</f>
        <v>0.91</v>
      </c>
      <c r="J124" s="189">
        <v>0</v>
      </c>
      <c r="K124" s="189">
        <f>ROUND(E124*J124,2)</f>
        <v>0</v>
      </c>
      <c r="L124" s="190"/>
      <c r="M124" s="207" t="s">
        <v>232</v>
      </c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 t="s">
        <v>233</v>
      </c>
      <c r="AF124" s="165" t="s">
        <v>234</v>
      </c>
      <c r="AG124" s="165"/>
      <c r="AH124" s="165"/>
      <c r="AI124" s="165"/>
      <c r="AJ124" s="165"/>
      <c r="AK124" s="165"/>
      <c r="AL124" s="165"/>
      <c r="AM124" s="165">
        <v>21</v>
      </c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204"/>
      <c r="B125" s="177"/>
      <c r="C125" s="300"/>
      <c r="D125" s="301"/>
      <c r="E125" s="302"/>
      <c r="F125" s="303"/>
      <c r="G125" s="304"/>
      <c r="H125" s="189"/>
      <c r="I125" s="189"/>
      <c r="J125" s="189"/>
      <c r="K125" s="189"/>
      <c r="L125" s="190"/>
      <c r="M125" s="207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5">
        <v>57</v>
      </c>
      <c r="B126" s="176" t="s">
        <v>889</v>
      </c>
      <c r="C126" s="200" t="s">
        <v>890</v>
      </c>
      <c r="D126" s="180" t="s">
        <v>413</v>
      </c>
      <c r="E126" s="184">
        <v>78</v>
      </c>
      <c r="F126" s="191"/>
      <c r="G126" s="189">
        <f>ROUND(E126*F126,2)</f>
        <v>0</v>
      </c>
      <c r="H126" s="189">
        <v>2.5000000000000001E-3</v>
      </c>
      <c r="I126" s="189">
        <f>ROUND(E126*H126,2)</f>
        <v>0.2</v>
      </c>
      <c r="J126" s="189">
        <v>0</v>
      </c>
      <c r="K126" s="189">
        <f>ROUND(E126*J126,2)</f>
        <v>0</v>
      </c>
      <c r="L126" s="190"/>
      <c r="M126" s="207" t="s">
        <v>232</v>
      </c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 t="s">
        <v>233</v>
      </c>
      <c r="AF126" s="165" t="s">
        <v>234</v>
      </c>
      <c r="AG126" s="165"/>
      <c r="AH126" s="165"/>
      <c r="AI126" s="165"/>
      <c r="AJ126" s="165"/>
      <c r="AK126" s="165"/>
      <c r="AL126" s="165"/>
      <c r="AM126" s="165">
        <v>21</v>
      </c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4"/>
      <c r="B127" s="177"/>
      <c r="C127" s="300"/>
      <c r="D127" s="301"/>
      <c r="E127" s="302"/>
      <c r="F127" s="303"/>
      <c r="G127" s="304"/>
      <c r="H127" s="189"/>
      <c r="I127" s="189"/>
      <c r="J127" s="189"/>
      <c r="K127" s="189"/>
      <c r="L127" s="190"/>
      <c r="M127" s="207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5">
        <v>58</v>
      </c>
      <c r="B128" s="176" t="s">
        <v>891</v>
      </c>
      <c r="C128" s="200" t="s">
        <v>892</v>
      </c>
      <c r="D128" s="180" t="s">
        <v>413</v>
      </c>
      <c r="E128" s="184">
        <v>11</v>
      </c>
      <c r="F128" s="191"/>
      <c r="G128" s="189">
        <f>ROUND(E128*F128,2)</f>
        <v>0</v>
      </c>
      <c r="H128" s="189">
        <v>2.5000000000000001E-3</v>
      </c>
      <c r="I128" s="189">
        <f>ROUND(E128*H128,2)</f>
        <v>0.03</v>
      </c>
      <c r="J128" s="189">
        <v>0</v>
      </c>
      <c r="K128" s="189">
        <f>ROUND(E128*J128,2)</f>
        <v>0</v>
      </c>
      <c r="L128" s="190"/>
      <c r="M128" s="207" t="s">
        <v>232</v>
      </c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 t="s">
        <v>233</v>
      </c>
      <c r="AF128" s="165" t="s">
        <v>234</v>
      </c>
      <c r="AG128" s="165"/>
      <c r="AH128" s="165"/>
      <c r="AI128" s="165"/>
      <c r="AJ128" s="165"/>
      <c r="AK128" s="165"/>
      <c r="AL128" s="165"/>
      <c r="AM128" s="165">
        <v>21</v>
      </c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4"/>
      <c r="B129" s="177"/>
      <c r="C129" s="300"/>
      <c r="D129" s="301"/>
      <c r="E129" s="302"/>
      <c r="F129" s="303"/>
      <c r="G129" s="304"/>
      <c r="H129" s="189"/>
      <c r="I129" s="189"/>
      <c r="J129" s="189"/>
      <c r="K129" s="189"/>
      <c r="L129" s="190"/>
      <c r="M129" s="207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5">
        <v>59</v>
      </c>
      <c r="B130" s="176" t="s">
        <v>893</v>
      </c>
      <c r="C130" s="200" t="s">
        <v>894</v>
      </c>
      <c r="D130" s="180" t="s">
        <v>413</v>
      </c>
      <c r="E130" s="184">
        <v>60</v>
      </c>
      <c r="F130" s="191"/>
      <c r="G130" s="189">
        <f>ROUND(E130*F130,2)</f>
        <v>0</v>
      </c>
      <c r="H130" s="189">
        <v>2.5000000000000001E-3</v>
      </c>
      <c r="I130" s="189">
        <f>ROUND(E130*H130,2)</f>
        <v>0.15</v>
      </c>
      <c r="J130" s="189">
        <v>0</v>
      </c>
      <c r="K130" s="189">
        <f>ROUND(E130*J130,2)</f>
        <v>0</v>
      </c>
      <c r="L130" s="190"/>
      <c r="M130" s="207" t="s">
        <v>232</v>
      </c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233</v>
      </c>
      <c r="AF130" s="165" t="s">
        <v>234</v>
      </c>
      <c r="AG130" s="165"/>
      <c r="AH130" s="165"/>
      <c r="AI130" s="165"/>
      <c r="AJ130" s="165"/>
      <c r="AK130" s="165"/>
      <c r="AL130" s="165"/>
      <c r="AM130" s="165">
        <v>21</v>
      </c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4"/>
      <c r="B131" s="177"/>
      <c r="C131" s="300"/>
      <c r="D131" s="301"/>
      <c r="E131" s="302"/>
      <c r="F131" s="303"/>
      <c r="G131" s="304"/>
      <c r="H131" s="189"/>
      <c r="I131" s="189"/>
      <c r="J131" s="189"/>
      <c r="K131" s="189"/>
      <c r="L131" s="190"/>
      <c r="M131" s="207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5">
        <v>60</v>
      </c>
      <c r="B132" s="176" t="s">
        <v>895</v>
      </c>
      <c r="C132" s="200" t="s">
        <v>896</v>
      </c>
      <c r="D132" s="180" t="s">
        <v>413</v>
      </c>
      <c r="E132" s="184">
        <v>1</v>
      </c>
      <c r="F132" s="191"/>
      <c r="G132" s="189">
        <f>ROUND(E132*F132,2)</f>
        <v>0</v>
      </c>
      <c r="H132" s="189">
        <v>0</v>
      </c>
      <c r="I132" s="189">
        <f>ROUND(E132*H132,2)</f>
        <v>0</v>
      </c>
      <c r="J132" s="189">
        <v>0</v>
      </c>
      <c r="K132" s="189">
        <f>ROUND(E132*J132,2)</f>
        <v>0</v>
      </c>
      <c r="L132" s="190"/>
      <c r="M132" s="207" t="s">
        <v>232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233</v>
      </c>
      <c r="AF132" s="165" t="s">
        <v>234</v>
      </c>
      <c r="AG132" s="165"/>
      <c r="AH132" s="165"/>
      <c r="AI132" s="165"/>
      <c r="AJ132" s="165"/>
      <c r="AK132" s="165"/>
      <c r="AL132" s="165"/>
      <c r="AM132" s="165">
        <v>21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204"/>
      <c r="B133" s="177"/>
      <c r="C133" s="300"/>
      <c r="D133" s="301"/>
      <c r="E133" s="302"/>
      <c r="F133" s="303"/>
      <c r="G133" s="304"/>
      <c r="H133" s="189"/>
      <c r="I133" s="189"/>
      <c r="J133" s="189"/>
      <c r="K133" s="189"/>
      <c r="L133" s="190"/>
      <c r="M133" s="207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205">
        <v>61</v>
      </c>
      <c r="B134" s="176" t="s">
        <v>897</v>
      </c>
      <c r="C134" s="200" t="s">
        <v>898</v>
      </c>
      <c r="D134" s="180" t="s">
        <v>413</v>
      </c>
      <c r="E134" s="184">
        <v>6</v>
      </c>
      <c r="F134" s="191"/>
      <c r="G134" s="189">
        <f>ROUND(E134*F134,2)</f>
        <v>0</v>
      </c>
      <c r="H134" s="189">
        <v>0</v>
      </c>
      <c r="I134" s="189">
        <f>ROUND(E134*H134,2)</f>
        <v>0</v>
      </c>
      <c r="J134" s="189">
        <v>0</v>
      </c>
      <c r="K134" s="189">
        <f>ROUND(E134*J134,2)</f>
        <v>0</v>
      </c>
      <c r="L134" s="190"/>
      <c r="M134" s="207" t="s">
        <v>232</v>
      </c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 t="s">
        <v>233</v>
      </c>
      <c r="AF134" s="165" t="s">
        <v>234</v>
      </c>
      <c r="AG134" s="165"/>
      <c r="AH134" s="165"/>
      <c r="AI134" s="165"/>
      <c r="AJ134" s="165"/>
      <c r="AK134" s="165"/>
      <c r="AL134" s="165"/>
      <c r="AM134" s="165">
        <v>21</v>
      </c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4"/>
      <c r="B135" s="177"/>
      <c r="C135" s="300"/>
      <c r="D135" s="301"/>
      <c r="E135" s="302"/>
      <c r="F135" s="303"/>
      <c r="G135" s="304"/>
      <c r="H135" s="189"/>
      <c r="I135" s="189"/>
      <c r="J135" s="189"/>
      <c r="K135" s="189"/>
      <c r="L135" s="190"/>
      <c r="M135" s="207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5">
        <v>62</v>
      </c>
      <c r="B136" s="176" t="s">
        <v>899</v>
      </c>
      <c r="C136" s="200" t="s">
        <v>900</v>
      </c>
      <c r="D136" s="180" t="s">
        <v>231</v>
      </c>
      <c r="E136" s="184">
        <v>1010</v>
      </c>
      <c r="F136" s="191"/>
      <c r="G136" s="189">
        <f>ROUND(E136*F136,2)</f>
        <v>0</v>
      </c>
      <c r="H136" s="189">
        <v>0</v>
      </c>
      <c r="I136" s="189">
        <f>ROUND(E136*H136,2)</f>
        <v>0</v>
      </c>
      <c r="J136" s="189">
        <v>0</v>
      </c>
      <c r="K136" s="189">
        <f>ROUND(E136*J136,2)</f>
        <v>0</v>
      </c>
      <c r="L136" s="190"/>
      <c r="M136" s="207" t="s">
        <v>232</v>
      </c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 t="s">
        <v>233</v>
      </c>
      <c r="AF136" s="165" t="s">
        <v>234</v>
      </c>
      <c r="AG136" s="165"/>
      <c r="AH136" s="165"/>
      <c r="AI136" s="165"/>
      <c r="AJ136" s="165"/>
      <c r="AK136" s="165"/>
      <c r="AL136" s="165"/>
      <c r="AM136" s="165">
        <v>21</v>
      </c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4"/>
      <c r="B137" s="177"/>
      <c r="C137" s="300"/>
      <c r="D137" s="301"/>
      <c r="E137" s="302"/>
      <c r="F137" s="303"/>
      <c r="G137" s="304"/>
      <c r="H137" s="189"/>
      <c r="I137" s="189"/>
      <c r="J137" s="189"/>
      <c r="K137" s="189"/>
      <c r="L137" s="190"/>
      <c r="M137" s="207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205">
        <v>63</v>
      </c>
      <c r="B138" s="176" t="s">
        <v>901</v>
      </c>
      <c r="C138" s="200" t="s">
        <v>902</v>
      </c>
      <c r="D138" s="180" t="s">
        <v>231</v>
      </c>
      <c r="E138" s="184">
        <v>1010</v>
      </c>
      <c r="F138" s="191"/>
      <c r="G138" s="189">
        <f>ROUND(E138*F138,2)</f>
        <v>0</v>
      </c>
      <c r="H138" s="189">
        <v>5.0000000000000002E-5</v>
      </c>
      <c r="I138" s="189">
        <f>ROUND(E138*H138,2)</f>
        <v>0.05</v>
      </c>
      <c r="J138" s="189">
        <v>0</v>
      </c>
      <c r="K138" s="189">
        <f>ROUND(E138*J138,2)</f>
        <v>0</v>
      </c>
      <c r="L138" s="190"/>
      <c r="M138" s="207" t="s">
        <v>232</v>
      </c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 t="s">
        <v>233</v>
      </c>
      <c r="AF138" s="165" t="s">
        <v>341</v>
      </c>
      <c r="AG138" s="165"/>
      <c r="AH138" s="165"/>
      <c r="AI138" s="165"/>
      <c r="AJ138" s="165"/>
      <c r="AK138" s="165"/>
      <c r="AL138" s="165"/>
      <c r="AM138" s="165">
        <v>21</v>
      </c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204"/>
      <c r="B139" s="177"/>
      <c r="C139" s="300"/>
      <c r="D139" s="301"/>
      <c r="E139" s="302"/>
      <c r="F139" s="303"/>
      <c r="G139" s="304"/>
      <c r="H139" s="189"/>
      <c r="I139" s="189"/>
      <c r="J139" s="189"/>
      <c r="K139" s="189"/>
      <c r="L139" s="190"/>
      <c r="M139" s="207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5">
        <v>64</v>
      </c>
      <c r="B140" s="176" t="s">
        <v>903</v>
      </c>
      <c r="C140" s="200" t="s">
        <v>904</v>
      </c>
      <c r="D140" s="180" t="s">
        <v>231</v>
      </c>
      <c r="E140" s="184">
        <v>220</v>
      </c>
      <c r="F140" s="191"/>
      <c r="G140" s="189">
        <f>ROUND(E140*F140,2)</f>
        <v>0</v>
      </c>
      <c r="H140" s="189">
        <v>0</v>
      </c>
      <c r="I140" s="189">
        <f>ROUND(E140*H140,2)</f>
        <v>0</v>
      </c>
      <c r="J140" s="189">
        <v>0</v>
      </c>
      <c r="K140" s="189">
        <f>ROUND(E140*J140,2)</f>
        <v>0</v>
      </c>
      <c r="L140" s="190"/>
      <c r="M140" s="207" t="s">
        <v>232</v>
      </c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 t="s">
        <v>233</v>
      </c>
      <c r="AF140" s="165" t="s">
        <v>234</v>
      </c>
      <c r="AG140" s="165"/>
      <c r="AH140" s="165"/>
      <c r="AI140" s="165"/>
      <c r="AJ140" s="165"/>
      <c r="AK140" s="165"/>
      <c r="AL140" s="165"/>
      <c r="AM140" s="165">
        <v>21</v>
      </c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4"/>
      <c r="B141" s="177"/>
      <c r="C141" s="300"/>
      <c r="D141" s="301"/>
      <c r="E141" s="302"/>
      <c r="F141" s="303"/>
      <c r="G141" s="304"/>
      <c r="H141" s="189"/>
      <c r="I141" s="189"/>
      <c r="J141" s="189"/>
      <c r="K141" s="189"/>
      <c r="L141" s="190"/>
      <c r="M141" s="207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5">
        <v>65</v>
      </c>
      <c r="B142" s="176" t="s">
        <v>905</v>
      </c>
      <c r="C142" s="200" t="s">
        <v>906</v>
      </c>
      <c r="D142" s="180" t="s">
        <v>231</v>
      </c>
      <c r="E142" s="184">
        <v>220</v>
      </c>
      <c r="F142" s="191"/>
      <c r="G142" s="189">
        <f>ROUND(E142*F142,2)</f>
        <v>0</v>
      </c>
      <c r="H142" s="189">
        <v>6.0000000000000002E-5</v>
      </c>
      <c r="I142" s="189">
        <f>ROUND(E142*H142,2)</f>
        <v>0.01</v>
      </c>
      <c r="J142" s="189">
        <v>0</v>
      </c>
      <c r="K142" s="189">
        <f>ROUND(E142*J142,2)</f>
        <v>0</v>
      </c>
      <c r="L142" s="190"/>
      <c r="M142" s="207" t="s">
        <v>232</v>
      </c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 t="s">
        <v>233</v>
      </c>
      <c r="AF142" s="165" t="s">
        <v>341</v>
      </c>
      <c r="AG142" s="165"/>
      <c r="AH142" s="165"/>
      <c r="AI142" s="165"/>
      <c r="AJ142" s="165"/>
      <c r="AK142" s="165"/>
      <c r="AL142" s="165"/>
      <c r="AM142" s="165">
        <v>21</v>
      </c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4"/>
      <c r="B143" s="177"/>
      <c r="C143" s="300"/>
      <c r="D143" s="301"/>
      <c r="E143" s="302"/>
      <c r="F143" s="303"/>
      <c r="G143" s="304"/>
      <c r="H143" s="189"/>
      <c r="I143" s="189"/>
      <c r="J143" s="189"/>
      <c r="K143" s="189"/>
      <c r="L143" s="190"/>
      <c r="M143" s="207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5">
        <v>66</v>
      </c>
      <c r="B144" s="176" t="s">
        <v>907</v>
      </c>
      <c r="C144" s="200" t="s">
        <v>908</v>
      </c>
      <c r="D144" s="180" t="s">
        <v>231</v>
      </c>
      <c r="E144" s="184">
        <v>200</v>
      </c>
      <c r="F144" s="191"/>
      <c r="G144" s="189">
        <f>ROUND(E144*F144,2)</f>
        <v>0</v>
      </c>
      <c r="H144" s="189">
        <v>0</v>
      </c>
      <c r="I144" s="189">
        <f>ROUND(E144*H144,2)</f>
        <v>0</v>
      </c>
      <c r="J144" s="189">
        <v>0</v>
      </c>
      <c r="K144" s="189">
        <f>ROUND(E144*J144,2)</f>
        <v>0</v>
      </c>
      <c r="L144" s="190"/>
      <c r="M144" s="207" t="s">
        <v>232</v>
      </c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 t="s">
        <v>233</v>
      </c>
      <c r="AF144" s="165" t="s">
        <v>234</v>
      </c>
      <c r="AG144" s="165"/>
      <c r="AH144" s="165"/>
      <c r="AI144" s="165"/>
      <c r="AJ144" s="165"/>
      <c r="AK144" s="165"/>
      <c r="AL144" s="165"/>
      <c r="AM144" s="165">
        <v>21</v>
      </c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4"/>
      <c r="B145" s="177"/>
      <c r="C145" s="300"/>
      <c r="D145" s="301"/>
      <c r="E145" s="302"/>
      <c r="F145" s="303"/>
      <c r="G145" s="304"/>
      <c r="H145" s="189"/>
      <c r="I145" s="189"/>
      <c r="J145" s="189"/>
      <c r="K145" s="189"/>
      <c r="L145" s="190"/>
      <c r="M145" s="207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205">
        <v>67</v>
      </c>
      <c r="B146" s="176" t="s">
        <v>909</v>
      </c>
      <c r="C146" s="200" t="s">
        <v>910</v>
      </c>
      <c r="D146" s="180" t="s">
        <v>231</v>
      </c>
      <c r="E146" s="184">
        <v>200</v>
      </c>
      <c r="F146" s="191"/>
      <c r="G146" s="189">
        <f>ROUND(E146*F146,2)</f>
        <v>0</v>
      </c>
      <c r="H146" s="189">
        <v>1.8000000000000001E-4</v>
      </c>
      <c r="I146" s="189">
        <f>ROUND(E146*H146,2)</f>
        <v>0.04</v>
      </c>
      <c r="J146" s="189">
        <v>0</v>
      </c>
      <c r="K146" s="189">
        <f>ROUND(E146*J146,2)</f>
        <v>0</v>
      </c>
      <c r="L146" s="190"/>
      <c r="M146" s="207" t="s">
        <v>232</v>
      </c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 t="s">
        <v>233</v>
      </c>
      <c r="AF146" s="165" t="s">
        <v>341</v>
      </c>
      <c r="AG146" s="165"/>
      <c r="AH146" s="165"/>
      <c r="AI146" s="165"/>
      <c r="AJ146" s="165"/>
      <c r="AK146" s="165"/>
      <c r="AL146" s="165"/>
      <c r="AM146" s="165">
        <v>21</v>
      </c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204"/>
      <c r="B147" s="177"/>
      <c r="C147" s="300"/>
      <c r="D147" s="301"/>
      <c r="E147" s="302"/>
      <c r="F147" s="303"/>
      <c r="G147" s="304"/>
      <c r="H147" s="189"/>
      <c r="I147" s="189"/>
      <c r="J147" s="189"/>
      <c r="K147" s="189"/>
      <c r="L147" s="190"/>
      <c r="M147" s="207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205">
        <v>68</v>
      </c>
      <c r="B148" s="176" t="s">
        <v>911</v>
      </c>
      <c r="C148" s="200" t="s">
        <v>912</v>
      </c>
      <c r="D148" s="180" t="s">
        <v>231</v>
      </c>
      <c r="E148" s="184">
        <v>25</v>
      </c>
      <c r="F148" s="191"/>
      <c r="G148" s="189">
        <f>ROUND(E148*F148,2)</f>
        <v>0</v>
      </c>
      <c r="H148" s="189">
        <v>0</v>
      </c>
      <c r="I148" s="189">
        <f>ROUND(E148*H148,2)</f>
        <v>0</v>
      </c>
      <c r="J148" s="189">
        <v>0</v>
      </c>
      <c r="K148" s="189">
        <f>ROUND(E148*J148,2)</f>
        <v>0</v>
      </c>
      <c r="L148" s="190"/>
      <c r="M148" s="207" t="s">
        <v>232</v>
      </c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 t="s">
        <v>233</v>
      </c>
      <c r="AF148" s="165" t="s">
        <v>234</v>
      </c>
      <c r="AG148" s="165"/>
      <c r="AH148" s="165"/>
      <c r="AI148" s="165"/>
      <c r="AJ148" s="165"/>
      <c r="AK148" s="165"/>
      <c r="AL148" s="165"/>
      <c r="AM148" s="165">
        <v>21</v>
      </c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204"/>
      <c r="B149" s="177"/>
      <c r="C149" s="300"/>
      <c r="D149" s="301"/>
      <c r="E149" s="302"/>
      <c r="F149" s="303"/>
      <c r="G149" s="304"/>
      <c r="H149" s="189"/>
      <c r="I149" s="189"/>
      <c r="J149" s="189"/>
      <c r="K149" s="189"/>
      <c r="L149" s="190"/>
      <c r="M149" s="207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205">
        <v>69</v>
      </c>
      <c r="B150" s="176" t="s">
        <v>913</v>
      </c>
      <c r="C150" s="200" t="s">
        <v>914</v>
      </c>
      <c r="D150" s="180" t="s">
        <v>231</v>
      </c>
      <c r="E150" s="184">
        <v>25</v>
      </c>
      <c r="F150" s="191"/>
      <c r="G150" s="189">
        <f>ROUND(E150*F150,2)</f>
        <v>0</v>
      </c>
      <c r="H150" s="189">
        <v>2.7E-4</v>
      </c>
      <c r="I150" s="189">
        <f>ROUND(E150*H150,2)</f>
        <v>0.01</v>
      </c>
      <c r="J150" s="189">
        <v>0</v>
      </c>
      <c r="K150" s="189">
        <f>ROUND(E150*J150,2)</f>
        <v>0</v>
      </c>
      <c r="L150" s="190"/>
      <c r="M150" s="207" t="s">
        <v>232</v>
      </c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 t="s">
        <v>233</v>
      </c>
      <c r="AF150" s="165" t="s">
        <v>341</v>
      </c>
      <c r="AG150" s="165"/>
      <c r="AH150" s="165"/>
      <c r="AI150" s="165"/>
      <c r="AJ150" s="165"/>
      <c r="AK150" s="165"/>
      <c r="AL150" s="165"/>
      <c r="AM150" s="165">
        <v>21</v>
      </c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204"/>
      <c r="B151" s="177"/>
      <c r="C151" s="300"/>
      <c r="D151" s="301"/>
      <c r="E151" s="302"/>
      <c r="F151" s="303"/>
      <c r="G151" s="304"/>
      <c r="H151" s="189"/>
      <c r="I151" s="189"/>
      <c r="J151" s="189"/>
      <c r="K151" s="189"/>
      <c r="L151" s="190"/>
      <c r="M151" s="207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5">
        <v>70</v>
      </c>
      <c r="B152" s="176" t="s">
        <v>915</v>
      </c>
      <c r="C152" s="200" t="s">
        <v>916</v>
      </c>
      <c r="D152" s="180" t="s">
        <v>231</v>
      </c>
      <c r="E152" s="184">
        <v>10</v>
      </c>
      <c r="F152" s="191"/>
      <c r="G152" s="189">
        <f>ROUND(E152*F152,2)</f>
        <v>0</v>
      </c>
      <c r="H152" s="189">
        <v>0</v>
      </c>
      <c r="I152" s="189">
        <f>ROUND(E152*H152,2)</f>
        <v>0</v>
      </c>
      <c r="J152" s="189">
        <v>0</v>
      </c>
      <c r="K152" s="189">
        <f>ROUND(E152*J152,2)</f>
        <v>0</v>
      </c>
      <c r="L152" s="190"/>
      <c r="M152" s="207" t="s">
        <v>232</v>
      </c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 t="s">
        <v>233</v>
      </c>
      <c r="AF152" s="165" t="s">
        <v>234</v>
      </c>
      <c r="AG152" s="165"/>
      <c r="AH152" s="165"/>
      <c r="AI152" s="165"/>
      <c r="AJ152" s="165"/>
      <c r="AK152" s="165"/>
      <c r="AL152" s="165"/>
      <c r="AM152" s="165">
        <v>21</v>
      </c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204"/>
      <c r="B153" s="177"/>
      <c r="C153" s="300"/>
      <c r="D153" s="301"/>
      <c r="E153" s="302"/>
      <c r="F153" s="303"/>
      <c r="G153" s="304"/>
      <c r="H153" s="189"/>
      <c r="I153" s="189"/>
      <c r="J153" s="189"/>
      <c r="K153" s="189"/>
      <c r="L153" s="190"/>
      <c r="M153" s="207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205">
        <v>71</v>
      </c>
      <c r="B154" s="176" t="s">
        <v>917</v>
      </c>
      <c r="C154" s="200" t="s">
        <v>918</v>
      </c>
      <c r="D154" s="180" t="s">
        <v>231</v>
      </c>
      <c r="E154" s="184">
        <v>10</v>
      </c>
      <c r="F154" s="191"/>
      <c r="G154" s="189">
        <f>ROUND(E154*F154,2)</f>
        <v>0</v>
      </c>
      <c r="H154" s="189">
        <v>5.9999999999999995E-4</v>
      </c>
      <c r="I154" s="189">
        <f>ROUND(E154*H154,2)</f>
        <v>0.01</v>
      </c>
      <c r="J154" s="189">
        <v>0</v>
      </c>
      <c r="K154" s="189">
        <f>ROUND(E154*J154,2)</f>
        <v>0</v>
      </c>
      <c r="L154" s="190"/>
      <c r="M154" s="207" t="s">
        <v>232</v>
      </c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 t="s">
        <v>233</v>
      </c>
      <c r="AF154" s="165" t="s">
        <v>341</v>
      </c>
      <c r="AG154" s="165"/>
      <c r="AH154" s="165"/>
      <c r="AI154" s="165"/>
      <c r="AJ154" s="165"/>
      <c r="AK154" s="165"/>
      <c r="AL154" s="165"/>
      <c r="AM154" s="165">
        <v>21</v>
      </c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204"/>
      <c r="B155" s="177"/>
      <c r="C155" s="300"/>
      <c r="D155" s="301"/>
      <c r="E155" s="302"/>
      <c r="F155" s="303"/>
      <c r="G155" s="304"/>
      <c r="H155" s="189"/>
      <c r="I155" s="189"/>
      <c r="J155" s="189"/>
      <c r="K155" s="189"/>
      <c r="L155" s="190"/>
      <c r="M155" s="207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205">
        <v>72</v>
      </c>
      <c r="B156" s="176" t="s">
        <v>919</v>
      </c>
      <c r="C156" s="200" t="s">
        <v>920</v>
      </c>
      <c r="D156" s="180" t="s">
        <v>231</v>
      </c>
      <c r="E156" s="184">
        <v>140</v>
      </c>
      <c r="F156" s="191"/>
      <c r="G156" s="189">
        <f>ROUND(E156*F156,2)</f>
        <v>0</v>
      </c>
      <c r="H156" s="189">
        <v>0</v>
      </c>
      <c r="I156" s="189">
        <f>ROUND(E156*H156,2)</f>
        <v>0</v>
      </c>
      <c r="J156" s="189">
        <v>0</v>
      </c>
      <c r="K156" s="189">
        <f>ROUND(E156*J156,2)</f>
        <v>0</v>
      </c>
      <c r="L156" s="190"/>
      <c r="M156" s="207" t="s">
        <v>232</v>
      </c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 t="s">
        <v>233</v>
      </c>
      <c r="AF156" s="165" t="s">
        <v>234</v>
      </c>
      <c r="AG156" s="165"/>
      <c r="AH156" s="165"/>
      <c r="AI156" s="165"/>
      <c r="AJ156" s="165"/>
      <c r="AK156" s="165"/>
      <c r="AL156" s="165"/>
      <c r="AM156" s="165">
        <v>21</v>
      </c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204"/>
      <c r="B157" s="177"/>
      <c r="C157" s="300"/>
      <c r="D157" s="301"/>
      <c r="E157" s="302"/>
      <c r="F157" s="303"/>
      <c r="G157" s="304"/>
      <c r="H157" s="189"/>
      <c r="I157" s="189"/>
      <c r="J157" s="189"/>
      <c r="K157" s="189"/>
      <c r="L157" s="190"/>
      <c r="M157" s="207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205">
        <v>73</v>
      </c>
      <c r="B158" s="176" t="s">
        <v>921</v>
      </c>
      <c r="C158" s="200" t="s">
        <v>922</v>
      </c>
      <c r="D158" s="180" t="s">
        <v>231</v>
      </c>
      <c r="E158" s="184">
        <v>140</v>
      </c>
      <c r="F158" s="191"/>
      <c r="G158" s="189">
        <f>ROUND(E158*F158,2)</f>
        <v>0</v>
      </c>
      <c r="H158" s="189">
        <v>9.0000000000000006E-5</v>
      </c>
      <c r="I158" s="189">
        <f>ROUND(E158*H158,2)</f>
        <v>0.01</v>
      </c>
      <c r="J158" s="189">
        <v>0</v>
      </c>
      <c r="K158" s="189">
        <f>ROUND(E158*J158,2)</f>
        <v>0</v>
      </c>
      <c r="L158" s="190"/>
      <c r="M158" s="207" t="s">
        <v>232</v>
      </c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 t="s">
        <v>233</v>
      </c>
      <c r="AF158" s="165" t="s">
        <v>234</v>
      </c>
      <c r="AG158" s="165"/>
      <c r="AH158" s="165"/>
      <c r="AI158" s="165"/>
      <c r="AJ158" s="165"/>
      <c r="AK158" s="165"/>
      <c r="AL158" s="165"/>
      <c r="AM158" s="165">
        <v>21</v>
      </c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204"/>
      <c r="B159" s="177"/>
      <c r="C159" s="300"/>
      <c r="D159" s="301"/>
      <c r="E159" s="302"/>
      <c r="F159" s="303"/>
      <c r="G159" s="304"/>
      <c r="H159" s="189"/>
      <c r="I159" s="189"/>
      <c r="J159" s="189"/>
      <c r="K159" s="189"/>
      <c r="L159" s="190"/>
      <c r="M159" s="207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ht="22.5" outlineLevel="1" x14ac:dyDescent="0.2">
      <c r="A160" s="205">
        <v>74</v>
      </c>
      <c r="B160" s="176" t="s">
        <v>923</v>
      </c>
      <c r="C160" s="200" t="s">
        <v>924</v>
      </c>
      <c r="D160" s="180" t="s">
        <v>231</v>
      </c>
      <c r="E160" s="184">
        <v>230</v>
      </c>
      <c r="F160" s="191"/>
      <c r="G160" s="189">
        <f>ROUND(E160*F160,2)</f>
        <v>0</v>
      </c>
      <c r="H160" s="189">
        <v>0</v>
      </c>
      <c r="I160" s="189">
        <f>ROUND(E160*H160,2)</f>
        <v>0</v>
      </c>
      <c r="J160" s="189">
        <v>0</v>
      </c>
      <c r="K160" s="189">
        <f>ROUND(E160*J160,2)</f>
        <v>0</v>
      </c>
      <c r="L160" s="190"/>
      <c r="M160" s="207" t="s">
        <v>232</v>
      </c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 t="s">
        <v>233</v>
      </c>
      <c r="AF160" s="165" t="s">
        <v>234</v>
      </c>
      <c r="AG160" s="165"/>
      <c r="AH160" s="165"/>
      <c r="AI160" s="165"/>
      <c r="AJ160" s="165"/>
      <c r="AK160" s="165"/>
      <c r="AL160" s="165"/>
      <c r="AM160" s="165">
        <v>21</v>
      </c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204"/>
      <c r="B161" s="177"/>
      <c r="C161" s="300"/>
      <c r="D161" s="301"/>
      <c r="E161" s="302"/>
      <c r="F161" s="303"/>
      <c r="G161" s="304"/>
      <c r="H161" s="189"/>
      <c r="I161" s="189"/>
      <c r="J161" s="189"/>
      <c r="K161" s="189"/>
      <c r="L161" s="190"/>
      <c r="M161" s="207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205">
        <v>75</v>
      </c>
      <c r="B162" s="176" t="s">
        <v>925</v>
      </c>
      <c r="C162" s="200" t="s">
        <v>926</v>
      </c>
      <c r="D162" s="180" t="s">
        <v>231</v>
      </c>
      <c r="E162" s="184">
        <v>230</v>
      </c>
      <c r="F162" s="191"/>
      <c r="G162" s="189">
        <f>ROUND(E162*F162,2)</f>
        <v>0</v>
      </c>
      <c r="H162" s="189">
        <v>2.9999999999999997E-4</v>
      </c>
      <c r="I162" s="189">
        <f>ROUND(E162*H162,2)</f>
        <v>7.0000000000000007E-2</v>
      </c>
      <c r="J162" s="189">
        <v>0</v>
      </c>
      <c r="K162" s="189">
        <f>ROUND(E162*J162,2)</f>
        <v>0</v>
      </c>
      <c r="L162" s="190"/>
      <c r="M162" s="207" t="s">
        <v>232</v>
      </c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 t="s">
        <v>233</v>
      </c>
      <c r="AF162" s="165" t="s">
        <v>341</v>
      </c>
      <c r="AG162" s="165"/>
      <c r="AH162" s="165"/>
      <c r="AI162" s="165"/>
      <c r="AJ162" s="165"/>
      <c r="AK162" s="165"/>
      <c r="AL162" s="165"/>
      <c r="AM162" s="165">
        <v>21</v>
      </c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204"/>
      <c r="B163" s="177"/>
      <c r="C163" s="300"/>
      <c r="D163" s="301"/>
      <c r="E163" s="302"/>
      <c r="F163" s="303"/>
      <c r="G163" s="304"/>
      <c r="H163" s="189"/>
      <c r="I163" s="189"/>
      <c r="J163" s="189"/>
      <c r="K163" s="189"/>
      <c r="L163" s="190"/>
      <c r="M163" s="207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ht="22.5" outlineLevel="1" x14ac:dyDescent="0.2">
      <c r="A164" s="205">
        <v>76</v>
      </c>
      <c r="B164" s="176" t="s">
        <v>927</v>
      </c>
      <c r="C164" s="200" t="s">
        <v>928</v>
      </c>
      <c r="D164" s="180" t="s">
        <v>231</v>
      </c>
      <c r="E164" s="184">
        <v>180</v>
      </c>
      <c r="F164" s="191"/>
      <c r="G164" s="189">
        <f>ROUND(E164*F164,2)</f>
        <v>0</v>
      </c>
      <c r="H164" s="189">
        <v>0</v>
      </c>
      <c r="I164" s="189">
        <f>ROUND(E164*H164,2)</f>
        <v>0</v>
      </c>
      <c r="J164" s="189">
        <v>0</v>
      </c>
      <c r="K164" s="189">
        <f>ROUND(E164*J164,2)</f>
        <v>0</v>
      </c>
      <c r="L164" s="190"/>
      <c r="M164" s="207" t="s">
        <v>232</v>
      </c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 t="s">
        <v>233</v>
      </c>
      <c r="AF164" s="165" t="s">
        <v>234</v>
      </c>
      <c r="AG164" s="165"/>
      <c r="AH164" s="165"/>
      <c r="AI164" s="165"/>
      <c r="AJ164" s="165"/>
      <c r="AK164" s="165"/>
      <c r="AL164" s="165"/>
      <c r="AM164" s="165">
        <v>21</v>
      </c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204"/>
      <c r="B165" s="177"/>
      <c r="C165" s="300"/>
      <c r="D165" s="301"/>
      <c r="E165" s="302"/>
      <c r="F165" s="303"/>
      <c r="G165" s="304"/>
      <c r="H165" s="189"/>
      <c r="I165" s="189"/>
      <c r="J165" s="189"/>
      <c r="K165" s="189"/>
      <c r="L165" s="190"/>
      <c r="M165" s="207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205">
        <v>77</v>
      </c>
      <c r="B166" s="176" t="s">
        <v>929</v>
      </c>
      <c r="C166" s="200" t="s">
        <v>930</v>
      </c>
      <c r="D166" s="180" t="s">
        <v>231</v>
      </c>
      <c r="E166" s="184">
        <v>180</v>
      </c>
      <c r="F166" s="191"/>
      <c r="G166" s="189">
        <f>ROUND(E166*F166,2)</f>
        <v>0</v>
      </c>
      <c r="H166" s="189">
        <v>4.2000000000000002E-4</v>
      </c>
      <c r="I166" s="189">
        <f>ROUND(E166*H166,2)</f>
        <v>0.08</v>
      </c>
      <c r="J166" s="189">
        <v>0</v>
      </c>
      <c r="K166" s="189">
        <f>ROUND(E166*J166,2)</f>
        <v>0</v>
      </c>
      <c r="L166" s="190"/>
      <c r="M166" s="207" t="s">
        <v>232</v>
      </c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 t="s">
        <v>233</v>
      </c>
      <c r="AF166" s="165" t="s">
        <v>341</v>
      </c>
      <c r="AG166" s="165"/>
      <c r="AH166" s="165"/>
      <c r="AI166" s="165"/>
      <c r="AJ166" s="165"/>
      <c r="AK166" s="165"/>
      <c r="AL166" s="165"/>
      <c r="AM166" s="165">
        <v>21</v>
      </c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204"/>
      <c r="B167" s="177"/>
      <c r="C167" s="300"/>
      <c r="D167" s="301"/>
      <c r="E167" s="302"/>
      <c r="F167" s="303"/>
      <c r="G167" s="304"/>
      <c r="H167" s="189"/>
      <c r="I167" s="189"/>
      <c r="J167" s="189"/>
      <c r="K167" s="189"/>
      <c r="L167" s="190"/>
      <c r="M167" s="207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ht="22.5" outlineLevel="1" x14ac:dyDescent="0.2">
      <c r="A168" s="205">
        <v>78</v>
      </c>
      <c r="B168" s="176" t="s">
        <v>931</v>
      </c>
      <c r="C168" s="200" t="s">
        <v>932</v>
      </c>
      <c r="D168" s="180" t="s">
        <v>231</v>
      </c>
      <c r="E168" s="184">
        <v>3650</v>
      </c>
      <c r="F168" s="191"/>
      <c r="G168" s="189">
        <f>ROUND(E168*F168,2)</f>
        <v>0</v>
      </c>
      <c r="H168" s="189">
        <v>0</v>
      </c>
      <c r="I168" s="189">
        <f>ROUND(E168*H168,2)</f>
        <v>0</v>
      </c>
      <c r="J168" s="189">
        <v>0</v>
      </c>
      <c r="K168" s="189">
        <f>ROUND(E168*J168,2)</f>
        <v>0</v>
      </c>
      <c r="L168" s="190"/>
      <c r="M168" s="207" t="s">
        <v>232</v>
      </c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 t="s">
        <v>233</v>
      </c>
      <c r="AF168" s="165" t="s">
        <v>234</v>
      </c>
      <c r="AG168" s="165"/>
      <c r="AH168" s="165"/>
      <c r="AI168" s="165"/>
      <c r="AJ168" s="165"/>
      <c r="AK168" s="165"/>
      <c r="AL168" s="165"/>
      <c r="AM168" s="165">
        <v>21</v>
      </c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204"/>
      <c r="B169" s="177"/>
      <c r="C169" s="300"/>
      <c r="D169" s="301"/>
      <c r="E169" s="302"/>
      <c r="F169" s="303"/>
      <c r="G169" s="304"/>
      <c r="H169" s="189"/>
      <c r="I169" s="189"/>
      <c r="J169" s="189"/>
      <c r="K169" s="189"/>
      <c r="L169" s="190"/>
      <c r="M169" s="207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205">
        <v>79</v>
      </c>
      <c r="B170" s="176" t="s">
        <v>933</v>
      </c>
      <c r="C170" s="200" t="s">
        <v>934</v>
      </c>
      <c r="D170" s="180" t="s">
        <v>231</v>
      </c>
      <c r="E170" s="184">
        <v>3650</v>
      </c>
      <c r="F170" s="191"/>
      <c r="G170" s="189">
        <f>ROUND(E170*F170,2)</f>
        <v>0</v>
      </c>
      <c r="H170" s="189">
        <v>1.4999999999999999E-4</v>
      </c>
      <c r="I170" s="189">
        <f>ROUND(E170*H170,2)</f>
        <v>0.55000000000000004</v>
      </c>
      <c r="J170" s="189">
        <v>0</v>
      </c>
      <c r="K170" s="189">
        <f>ROUND(E170*J170,2)</f>
        <v>0</v>
      </c>
      <c r="L170" s="190"/>
      <c r="M170" s="207" t="s">
        <v>232</v>
      </c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 t="s">
        <v>233</v>
      </c>
      <c r="AF170" s="165" t="s">
        <v>341</v>
      </c>
      <c r="AG170" s="165"/>
      <c r="AH170" s="165"/>
      <c r="AI170" s="165"/>
      <c r="AJ170" s="165"/>
      <c r="AK170" s="165"/>
      <c r="AL170" s="165"/>
      <c r="AM170" s="165">
        <v>21</v>
      </c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204"/>
      <c r="B171" s="177"/>
      <c r="C171" s="300"/>
      <c r="D171" s="301"/>
      <c r="E171" s="302"/>
      <c r="F171" s="303"/>
      <c r="G171" s="304"/>
      <c r="H171" s="189"/>
      <c r="I171" s="189"/>
      <c r="J171" s="189"/>
      <c r="K171" s="189"/>
      <c r="L171" s="190"/>
      <c r="M171" s="207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ht="22.5" outlineLevel="1" x14ac:dyDescent="0.2">
      <c r="A172" s="205">
        <v>80</v>
      </c>
      <c r="B172" s="176" t="s">
        <v>935</v>
      </c>
      <c r="C172" s="200" t="s">
        <v>936</v>
      </c>
      <c r="D172" s="180" t="s">
        <v>231</v>
      </c>
      <c r="E172" s="184">
        <v>3900</v>
      </c>
      <c r="F172" s="191"/>
      <c r="G172" s="189">
        <f>ROUND(E172*F172,2)</f>
        <v>0</v>
      </c>
      <c r="H172" s="189">
        <v>0</v>
      </c>
      <c r="I172" s="189">
        <f>ROUND(E172*H172,2)</f>
        <v>0</v>
      </c>
      <c r="J172" s="189">
        <v>0</v>
      </c>
      <c r="K172" s="189">
        <f>ROUND(E172*J172,2)</f>
        <v>0</v>
      </c>
      <c r="L172" s="190"/>
      <c r="M172" s="207" t="s">
        <v>232</v>
      </c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 t="s">
        <v>233</v>
      </c>
      <c r="AF172" s="165" t="s">
        <v>234</v>
      </c>
      <c r="AG172" s="165"/>
      <c r="AH172" s="165"/>
      <c r="AI172" s="165"/>
      <c r="AJ172" s="165"/>
      <c r="AK172" s="165"/>
      <c r="AL172" s="165"/>
      <c r="AM172" s="165">
        <v>21</v>
      </c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204"/>
      <c r="B173" s="177"/>
      <c r="C173" s="300"/>
      <c r="D173" s="301"/>
      <c r="E173" s="302"/>
      <c r="F173" s="303"/>
      <c r="G173" s="304"/>
      <c r="H173" s="189"/>
      <c r="I173" s="189"/>
      <c r="J173" s="189"/>
      <c r="K173" s="189"/>
      <c r="L173" s="190"/>
      <c r="M173" s="207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205">
        <v>81</v>
      </c>
      <c r="B174" s="176" t="s">
        <v>937</v>
      </c>
      <c r="C174" s="200" t="s">
        <v>938</v>
      </c>
      <c r="D174" s="180" t="s">
        <v>231</v>
      </c>
      <c r="E174" s="184">
        <v>3900</v>
      </c>
      <c r="F174" s="191"/>
      <c r="G174" s="189">
        <f>ROUND(E174*F174,2)</f>
        <v>0</v>
      </c>
      <c r="H174" s="189">
        <v>2.1000000000000001E-4</v>
      </c>
      <c r="I174" s="189">
        <f>ROUND(E174*H174,2)</f>
        <v>0.82</v>
      </c>
      <c r="J174" s="189">
        <v>0</v>
      </c>
      <c r="K174" s="189">
        <f>ROUND(E174*J174,2)</f>
        <v>0</v>
      </c>
      <c r="L174" s="190"/>
      <c r="M174" s="207" t="s">
        <v>232</v>
      </c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 t="s">
        <v>233</v>
      </c>
      <c r="AF174" s="165" t="s">
        <v>341</v>
      </c>
      <c r="AG174" s="165"/>
      <c r="AH174" s="165"/>
      <c r="AI174" s="165"/>
      <c r="AJ174" s="165"/>
      <c r="AK174" s="165"/>
      <c r="AL174" s="165"/>
      <c r="AM174" s="165">
        <v>21</v>
      </c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204"/>
      <c r="B175" s="177"/>
      <c r="C175" s="300"/>
      <c r="D175" s="301"/>
      <c r="E175" s="302"/>
      <c r="F175" s="303"/>
      <c r="G175" s="304"/>
      <c r="H175" s="189"/>
      <c r="I175" s="189"/>
      <c r="J175" s="189"/>
      <c r="K175" s="189"/>
      <c r="L175" s="190"/>
      <c r="M175" s="207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ht="22.5" outlineLevel="1" x14ac:dyDescent="0.2">
      <c r="A176" s="205">
        <v>82</v>
      </c>
      <c r="B176" s="176" t="s">
        <v>939</v>
      </c>
      <c r="C176" s="200" t="s">
        <v>940</v>
      </c>
      <c r="D176" s="180" t="s">
        <v>231</v>
      </c>
      <c r="E176" s="184">
        <v>520</v>
      </c>
      <c r="F176" s="191"/>
      <c r="G176" s="189">
        <f>ROUND(E176*F176,2)</f>
        <v>0</v>
      </c>
      <c r="H176" s="189">
        <v>0</v>
      </c>
      <c r="I176" s="189">
        <f>ROUND(E176*H176,2)</f>
        <v>0</v>
      </c>
      <c r="J176" s="189">
        <v>0</v>
      </c>
      <c r="K176" s="189">
        <f>ROUND(E176*J176,2)</f>
        <v>0</v>
      </c>
      <c r="L176" s="190"/>
      <c r="M176" s="207" t="s">
        <v>232</v>
      </c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 t="s">
        <v>233</v>
      </c>
      <c r="AF176" s="165" t="s">
        <v>234</v>
      </c>
      <c r="AG176" s="165"/>
      <c r="AH176" s="165"/>
      <c r="AI176" s="165"/>
      <c r="AJ176" s="165"/>
      <c r="AK176" s="165"/>
      <c r="AL176" s="165"/>
      <c r="AM176" s="165">
        <v>21</v>
      </c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</row>
    <row r="177" spans="1:60" outlineLevel="1" x14ac:dyDescent="0.2">
      <c r="A177" s="204"/>
      <c r="B177" s="177"/>
      <c r="C177" s="300"/>
      <c r="D177" s="301"/>
      <c r="E177" s="302"/>
      <c r="F177" s="303"/>
      <c r="G177" s="304"/>
      <c r="H177" s="189"/>
      <c r="I177" s="189"/>
      <c r="J177" s="189"/>
      <c r="K177" s="189"/>
      <c r="L177" s="190"/>
      <c r="M177" s="207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</row>
    <row r="178" spans="1:60" outlineLevel="1" x14ac:dyDescent="0.2">
      <c r="A178" s="205">
        <v>83</v>
      </c>
      <c r="B178" s="176" t="s">
        <v>941</v>
      </c>
      <c r="C178" s="200" t="s">
        <v>942</v>
      </c>
      <c r="D178" s="180" t="s">
        <v>231</v>
      </c>
      <c r="E178" s="184">
        <v>520</v>
      </c>
      <c r="F178" s="191"/>
      <c r="G178" s="189">
        <f>ROUND(E178*F178,2)</f>
        <v>0</v>
      </c>
      <c r="H178" s="189">
        <v>5.2999999999999998E-4</v>
      </c>
      <c r="I178" s="189">
        <f>ROUND(E178*H178,2)</f>
        <v>0.28000000000000003</v>
      </c>
      <c r="J178" s="189">
        <v>0</v>
      </c>
      <c r="K178" s="189">
        <f>ROUND(E178*J178,2)</f>
        <v>0</v>
      </c>
      <c r="L178" s="190"/>
      <c r="M178" s="207" t="s">
        <v>232</v>
      </c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 t="s">
        <v>233</v>
      </c>
      <c r="AF178" s="165" t="s">
        <v>341</v>
      </c>
      <c r="AG178" s="165"/>
      <c r="AH178" s="165"/>
      <c r="AI178" s="165"/>
      <c r="AJ178" s="165"/>
      <c r="AK178" s="165"/>
      <c r="AL178" s="165"/>
      <c r="AM178" s="165">
        <v>21</v>
      </c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</row>
    <row r="179" spans="1:60" outlineLevel="1" x14ac:dyDescent="0.2">
      <c r="A179" s="204"/>
      <c r="B179" s="177"/>
      <c r="C179" s="300"/>
      <c r="D179" s="301"/>
      <c r="E179" s="302"/>
      <c r="F179" s="303"/>
      <c r="G179" s="304"/>
      <c r="H179" s="189"/>
      <c r="I179" s="189"/>
      <c r="J179" s="189"/>
      <c r="K179" s="189"/>
      <c r="L179" s="190"/>
      <c r="M179" s="207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</row>
    <row r="180" spans="1:60" ht="22.5" outlineLevel="1" x14ac:dyDescent="0.2">
      <c r="A180" s="205">
        <v>84</v>
      </c>
      <c r="B180" s="176" t="s">
        <v>943</v>
      </c>
      <c r="C180" s="200" t="s">
        <v>944</v>
      </c>
      <c r="D180" s="180" t="s">
        <v>231</v>
      </c>
      <c r="E180" s="184">
        <v>200</v>
      </c>
      <c r="F180" s="191"/>
      <c r="G180" s="189">
        <f>ROUND(E180*F180,2)</f>
        <v>0</v>
      </c>
      <c r="H180" s="189">
        <v>0</v>
      </c>
      <c r="I180" s="189">
        <f>ROUND(E180*H180,2)</f>
        <v>0</v>
      </c>
      <c r="J180" s="189">
        <v>0</v>
      </c>
      <c r="K180" s="189">
        <f>ROUND(E180*J180,2)</f>
        <v>0</v>
      </c>
      <c r="L180" s="190"/>
      <c r="M180" s="207" t="s">
        <v>232</v>
      </c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 t="s">
        <v>233</v>
      </c>
      <c r="AF180" s="165" t="s">
        <v>234</v>
      </c>
      <c r="AG180" s="165"/>
      <c r="AH180" s="165"/>
      <c r="AI180" s="165"/>
      <c r="AJ180" s="165"/>
      <c r="AK180" s="165"/>
      <c r="AL180" s="165"/>
      <c r="AM180" s="165">
        <v>21</v>
      </c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outlineLevel="1" x14ac:dyDescent="0.2">
      <c r="A181" s="204"/>
      <c r="B181" s="177"/>
      <c r="C181" s="300"/>
      <c r="D181" s="301"/>
      <c r="E181" s="302"/>
      <c r="F181" s="303"/>
      <c r="G181" s="304"/>
      <c r="H181" s="189"/>
      <c r="I181" s="189"/>
      <c r="J181" s="189"/>
      <c r="K181" s="189"/>
      <c r="L181" s="190"/>
      <c r="M181" s="207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</row>
    <row r="182" spans="1:60" ht="45" outlineLevel="1" x14ac:dyDescent="0.2">
      <c r="A182" s="205">
        <v>85</v>
      </c>
      <c r="B182" s="176" t="s">
        <v>945</v>
      </c>
      <c r="C182" s="200" t="s">
        <v>946</v>
      </c>
      <c r="D182" s="180" t="s">
        <v>231</v>
      </c>
      <c r="E182" s="184">
        <v>200</v>
      </c>
      <c r="F182" s="191"/>
      <c r="G182" s="189">
        <f>ROUND(E182*F182,2)</f>
        <v>0</v>
      </c>
      <c r="H182" s="189">
        <v>8.8999999999999995E-4</v>
      </c>
      <c r="I182" s="189">
        <f>ROUND(E182*H182,2)</f>
        <v>0.18</v>
      </c>
      <c r="J182" s="189">
        <v>0</v>
      </c>
      <c r="K182" s="189">
        <f>ROUND(E182*J182,2)</f>
        <v>0</v>
      </c>
      <c r="L182" s="190" t="s">
        <v>790</v>
      </c>
      <c r="M182" s="207" t="s">
        <v>193</v>
      </c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 t="s">
        <v>194</v>
      </c>
      <c r="AF182" s="165"/>
      <c r="AG182" s="165"/>
      <c r="AH182" s="165"/>
      <c r="AI182" s="165"/>
      <c r="AJ182" s="165"/>
      <c r="AK182" s="165"/>
      <c r="AL182" s="165"/>
      <c r="AM182" s="165">
        <v>21</v>
      </c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</row>
    <row r="183" spans="1:60" outlineLevel="1" x14ac:dyDescent="0.2">
      <c r="A183" s="204"/>
      <c r="B183" s="177"/>
      <c r="C183" s="300"/>
      <c r="D183" s="301"/>
      <c r="E183" s="302"/>
      <c r="F183" s="303"/>
      <c r="G183" s="304"/>
      <c r="H183" s="189"/>
      <c r="I183" s="189"/>
      <c r="J183" s="189"/>
      <c r="K183" s="189"/>
      <c r="L183" s="190"/>
      <c r="M183" s="207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ht="22.5" outlineLevel="1" x14ac:dyDescent="0.2">
      <c r="A184" s="205">
        <v>86</v>
      </c>
      <c r="B184" s="176" t="s">
        <v>947</v>
      </c>
      <c r="C184" s="200" t="s">
        <v>948</v>
      </c>
      <c r="D184" s="180" t="s">
        <v>231</v>
      </c>
      <c r="E184" s="184">
        <v>380</v>
      </c>
      <c r="F184" s="191"/>
      <c r="G184" s="189">
        <f>ROUND(E184*F184,2)</f>
        <v>0</v>
      </c>
      <c r="H184" s="189">
        <v>0</v>
      </c>
      <c r="I184" s="189">
        <f>ROUND(E184*H184,2)</f>
        <v>0</v>
      </c>
      <c r="J184" s="189">
        <v>0</v>
      </c>
      <c r="K184" s="189">
        <f>ROUND(E184*J184,2)</f>
        <v>0</v>
      </c>
      <c r="L184" s="190"/>
      <c r="M184" s="207" t="s">
        <v>232</v>
      </c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 t="s">
        <v>233</v>
      </c>
      <c r="AF184" s="165" t="s">
        <v>234</v>
      </c>
      <c r="AG184" s="165"/>
      <c r="AH184" s="165"/>
      <c r="AI184" s="165"/>
      <c r="AJ184" s="165"/>
      <c r="AK184" s="165"/>
      <c r="AL184" s="165"/>
      <c r="AM184" s="165">
        <v>21</v>
      </c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</row>
    <row r="185" spans="1:60" outlineLevel="1" x14ac:dyDescent="0.2">
      <c r="A185" s="204"/>
      <c r="B185" s="177"/>
      <c r="C185" s="300"/>
      <c r="D185" s="301"/>
      <c r="E185" s="302"/>
      <c r="F185" s="303"/>
      <c r="G185" s="304"/>
      <c r="H185" s="189"/>
      <c r="I185" s="189"/>
      <c r="J185" s="189"/>
      <c r="K185" s="189"/>
      <c r="L185" s="190"/>
      <c r="M185" s="207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</row>
    <row r="186" spans="1:60" outlineLevel="1" x14ac:dyDescent="0.2">
      <c r="A186" s="205">
        <v>87</v>
      </c>
      <c r="B186" s="176" t="s">
        <v>949</v>
      </c>
      <c r="C186" s="200" t="s">
        <v>950</v>
      </c>
      <c r="D186" s="180" t="s">
        <v>231</v>
      </c>
      <c r="E186" s="184">
        <v>380</v>
      </c>
      <c r="F186" s="191"/>
      <c r="G186" s="189">
        <f>ROUND(E186*F186,2)</f>
        <v>0</v>
      </c>
      <c r="H186" s="189">
        <v>2.1000000000000001E-4</v>
      </c>
      <c r="I186" s="189">
        <f>ROUND(E186*H186,2)</f>
        <v>0.08</v>
      </c>
      <c r="J186" s="189">
        <v>0</v>
      </c>
      <c r="K186" s="189">
        <f>ROUND(E186*J186,2)</f>
        <v>0</v>
      </c>
      <c r="L186" s="190"/>
      <c r="M186" s="207" t="s">
        <v>232</v>
      </c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 t="s">
        <v>233</v>
      </c>
      <c r="AF186" s="165" t="s">
        <v>341</v>
      </c>
      <c r="AG186" s="165"/>
      <c r="AH186" s="165"/>
      <c r="AI186" s="165"/>
      <c r="AJ186" s="165"/>
      <c r="AK186" s="165"/>
      <c r="AL186" s="165"/>
      <c r="AM186" s="165">
        <v>21</v>
      </c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</row>
    <row r="187" spans="1:60" outlineLevel="1" x14ac:dyDescent="0.2">
      <c r="A187" s="204"/>
      <c r="B187" s="177"/>
      <c r="C187" s="300"/>
      <c r="D187" s="301"/>
      <c r="E187" s="302"/>
      <c r="F187" s="303"/>
      <c r="G187" s="304"/>
      <c r="H187" s="189"/>
      <c r="I187" s="189"/>
      <c r="J187" s="189"/>
      <c r="K187" s="189"/>
      <c r="L187" s="190"/>
      <c r="M187" s="207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</row>
    <row r="188" spans="1:60" ht="22.5" outlineLevel="1" x14ac:dyDescent="0.2">
      <c r="A188" s="205">
        <v>88</v>
      </c>
      <c r="B188" s="176" t="s">
        <v>951</v>
      </c>
      <c r="C188" s="200" t="s">
        <v>952</v>
      </c>
      <c r="D188" s="180" t="s">
        <v>413</v>
      </c>
      <c r="E188" s="184">
        <v>4</v>
      </c>
      <c r="F188" s="191"/>
      <c r="G188" s="189">
        <f>ROUND(E188*F188,2)</f>
        <v>0</v>
      </c>
      <c r="H188" s="189">
        <v>0</v>
      </c>
      <c r="I188" s="189">
        <f>ROUND(E188*H188,2)</f>
        <v>0</v>
      </c>
      <c r="J188" s="189">
        <v>0</v>
      </c>
      <c r="K188" s="189">
        <f>ROUND(E188*J188,2)</f>
        <v>0</v>
      </c>
      <c r="L188" s="190"/>
      <c r="M188" s="207" t="s">
        <v>232</v>
      </c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 t="s">
        <v>233</v>
      </c>
      <c r="AF188" s="165" t="s">
        <v>234</v>
      </c>
      <c r="AG188" s="165"/>
      <c r="AH188" s="165"/>
      <c r="AI188" s="165"/>
      <c r="AJ188" s="165"/>
      <c r="AK188" s="165"/>
      <c r="AL188" s="165"/>
      <c r="AM188" s="165">
        <v>21</v>
      </c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</row>
    <row r="189" spans="1:60" outlineLevel="1" x14ac:dyDescent="0.2">
      <c r="A189" s="204"/>
      <c r="B189" s="177"/>
      <c r="C189" s="300"/>
      <c r="D189" s="301"/>
      <c r="E189" s="302"/>
      <c r="F189" s="303"/>
      <c r="G189" s="304"/>
      <c r="H189" s="189"/>
      <c r="I189" s="189"/>
      <c r="J189" s="189"/>
      <c r="K189" s="189"/>
      <c r="L189" s="190"/>
      <c r="M189" s="207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</row>
    <row r="190" spans="1:60" outlineLevel="1" x14ac:dyDescent="0.2">
      <c r="A190" s="205">
        <v>89</v>
      </c>
      <c r="B190" s="176" t="s">
        <v>953</v>
      </c>
      <c r="C190" s="200" t="s">
        <v>954</v>
      </c>
      <c r="D190" s="180" t="s">
        <v>231</v>
      </c>
      <c r="E190" s="184">
        <v>25</v>
      </c>
      <c r="F190" s="191"/>
      <c r="G190" s="189">
        <f>ROUND(E190*F190,2)</f>
        <v>0</v>
      </c>
      <c r="H190" s="189">
        <v>0</v>
      </c>
      <c r="I190" s="189">
        <f>ROUND(E190*H190,2)</f>
        <v>0</v>
      </c>
      <c r="J190" s="189">
        <v>0</v>
      </c>
      <c r="K190" s="189">
        <f>ROUND(E190*J190,2)</f>
        <v>0</v>
      </c>
      <c r="L190" s="190"/>
      <c r="M190" s="207" t="s">
        <v>232</v>
      </c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 t="s">
        <v>233</v>
      </c>
      <c r="AF190" s="165" t="s">
        <v>234</v>
      </c>
      <c r="AG190" s="165"/>
      <c r="AH190" s="165"/>
      <c r="AI190" s="165"/>
      <c r="AJ190" s="165"/>
      <c r="AK190" s="165"/>
      <c r="AL190" s="165"/>
      <c r="AM190" s="165">
        <v>21</v>
      </c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</row>
    <row r="191" spans="1:60" outlineLevel="1" x14ac:dyDescent="0.2">
      <c r="A191" s="204"/>
      <c r="B191" s="177"/>
      <c r="C191" s="300"/>
      <c r="D191" s="301"/>
      <c r="E191" s="302"/>
      <c r="F191" s="303"/>
      <c r="G191" s="304"/>
      <c r="H191" s="189"/>
      <c r="I191" s="189"/>
      <c r="J191" s="189"/>
      <c r="K191" s="189"/>
      <c r="L191" s="190"/>
      <c r="M191" s="207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</row>
    <row r="192" spans="1:60" outlineLevel="1" x14ac:dyDescent="0.2">
      <c r="A192" s="205">
        <v>90</v>
      </c>
      <c r="B192" s="176" t="s">
        <v>955</v>
      </c>
      <c r="C192" s="200" t="s">
        <v>956</v>
      </c>
      <c r="D192" s="180" t="s">
        <v>231</v>
      </c>
      <c r="E192" s="184">
        <v>25</v>
      </c>
      <c r="F192" s="191"/>
      <c r="G192" s="189">
        <f>ROUND(E192*F192,2)</f>
        <v>0</v>
      </c>
      <c r="H192" s="189">
        <v>1.5200000000000001E-3</v>
      </c>
      <c r="I192" s="189">
        <f>ROUND(E192*H192,2)</f>
        <v>0.04</v>
      </c>
      <c r="J192" s="189">
        <v>0</v>
      </c>
      <c r="K192" s="189">
        <f>ROUND(E192*J192,2)</f>
        <v>0</v>
      </c>
      <c r="L192" s="190"/>
      <c r="M192" s="207" t="s">
        <v>232</v>
      </c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 t="s">
        <v>233</v>
      </c>
      <c r="AF192" s="165" t="s">
        <v>341</v>
      </c>
      <c r="AG192" s="165"/>
      <c r="AH192" s="165"/>
      <c r="AI192" s="165"/>
      <c r="AJ192" s="165"/>
      <c r="AK192" s="165"/>
      <c r="AL192" s="165"/>
      <c r="AM192" s="165">
        <v>21</v>
      </c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</row>
    <row r="193" spans="1:60" outlineLevel="1" x14ac:dyDescent="0.2">
      <c r="A193" s="204"/>
      <c r="B193" s="177"/>
      <c r="C193" s="300"/>
      <c r="D193" s="301"/>
      <c r="E193" s="302"/>
      <c r="F193" s="303"/>
      <c r="G193" s="304"/>
      <c r="H193" s="189"/>
      <c r="I193" s="189"/>
      <c r="J193" s="189"/>
      <c r="K193" s="189"/>
      <c r="L193" s="190"/>
      <c r="M193" s="207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</row>
    <row r="194" spans="1:60" outlineLevel="1" x14ac:dyDescent="0.2">
      <c r="A194" s="205">
        <v>91</v>
      </c>
      <c r="B194" s="176" t="s">
        <v>957</v>
      </c>
      <c r="C194" s="200" t="s">
        <v>958</v>
      </c>
      <c r="D194" s="180" t="s">
        <v>231</v>
      </c>
      <c r="E194" s="184">
        <v>10</v>
      </c>
      <c r="F194" s="191"/>
      <c r="G194" s="189">
        <f>ROUND(E194*F194,2)</f>
        <v>0</v>
      </c>
      <c r="H194" s="189">
        <v>0</v>
      </c>
      <c r="I194" s="189">
        <f>ROUND(E194*H194,2)</f>
        <v>0</v>
      </c>
      <c r="J194" s="189">
        <v>0</v>
      </c>
      <c r="K194" s="189">
        <f>ROUND(E194*J194,2)</f>
        <v>0</v>
      </c>
      <c r="L194" s="190"/>
      <c r="M194" s="207" t="s">
        <v>232</v>
      </c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 t="s">
        <v>233</v>
      </c>
      <c r="AF194" s="165" t="s">
        <v>234</v>
      </c>
      <c r="AG194" s="165"/>
      <c r="AH194" s="165"/>
      <c r="AI194" s="165"/>
      <c r="AJ194" s="165"/>
      <c r="AK194" s="165"/>
      <c r="AL194" s="165"/>
      <c r="AM194" s="165">
        <v>21</v>
      </c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</row>
    <row r="195" spans="1:60" outlineLevel="1" x14ac:dyDescent="0.2">
      <c r="A195" s="204"/>
      <c r="B195" s="177"/>
      <c r="C195" s="300"/>
      <c r="D195" s="301"/>
      <c r="E195" s="302"/>
      <c r="F195" s="303"/>
      <c r="G195" s="304"/>
      <c r="H195" s="189"/>
      <c r="I195" s="189"/>
      <c r="J195" s="189"/>
      <c r="K195" s="189"/>
      <c r="L195" s="190"/>
      <c r="M195" s="207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</row>
    <row r="196" spans="1:60" outlineLevel="1" x14ac:dyDescent="0.2">
      <c r="A196" s="205">
        <v>92</v>
      </c>
      <c r="B196" s="176" t="s">
        <v>959</v>
      </c>
      <c r="C196" s="200" t="s">
        <v>960</v>
      </c>
      <c r="D196" s="180" t="s">
        <v>231</v>
      </c>
      <c r="E196" s="184">
        <v>10</v>
      </c>
      <c r="F196" s="191"/>
      <c r="G196" s="189">
        <f>ROUND(E196*F196,2)</f>
        <v>0</v>
      </c>
      <c r="H196" s="189">
        <v>2.4399999999999999E-3</v>
      </c>
      <c r="I196" s="189">
        <f>ROUND(E196*H196,2)</f>
        <v>0.02</v>
      </c>
      <c r="J196" s="189">
        <v>0</v>
      </c>
      <c r="K196" s="189">
        <f>ROUND(E196*J196,2)</f>
        <v>0</v>
      </c>
      <c r="L196" s="190"/>
      <c r="M196" s="207" t="s">
        <v>232</v>
      </c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 t="s">
        <v>233</v>
      </c>
      <c r="AF196" s="165" t="s">
        <v>341</v>
      </c>
      <c r="AG196" s="165"/>
      <c r="AH196" s="165"/>
      <c r="AI196" s="165"/>
      <c r="AJ196" s="165"/>
      <c r="AK196" s="165"/>
      <c r="AL196" s="165"/>
      <c r="AM196" s="165">
        <v>21</v>
      </c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</row>
    <row r="197" spans="1:60" outlineLevel="1" x14ac:dyDescent="0.2">
      <c r="A197" s="204"/>
      <c r="B197" s="177"/>
      <c r="C197" s="300"/>
      <c r="D197" s="301"/>
      <c r="E197" s="302"/>
      <c r="F197" s="303"/>
      <c r="G197" s="304"/>
      <c r="H197" s="189"/>
      <c r="I197" s="189"/>
      <c r="J197" s="189"/>
      <c r="K197" s="189"/>
      <c r="L197" s="190"/>
      <c r="M197" s="207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</row>
    <row r="198" spans="1:60" outlineLevel="1" x14ac:dyDescent="0.2">
      <c r="A198" s="205">
        <v>93</v>
      </c>
      <c r="B198" s="176" t="s">
        <v>961</v>
      </c>
      <c r="C198" s="200" t="s">
        <v>962</v>
      </c>
      <c r="D198" s="180" t="s">
        <v>231</v>
      </c>
      <c r="E198" s="184">
        <v>15</v>
      </c>
      <c r="F198" s="191"/>
      <c r="G198" s="189">
        <f>ROUND(E198*F198,2)</f>
        <v>0</v>
      </c>
      <c r="H198" s="189">
        <v>0</v>
      </c>
      <c r="I198" s="189">
        <f>ROUND(E198*H198,2)</f>
        <v>0</v>
      </c>
      <c r="J198" s="189">
        <v>0</v>
      </c>
      <c r="K198" s="189">
        <f>ROUND(E198*J198,2)</f>
        <v>0</v>
      </c>
      <c r="L198" s="190"/>
      <c r="M198" s="207" t="s">
        <v>232</v>
      </c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 t="s">
        <v>233</v>
      </c>
      <c r="AF198" s="165" t="s">
        <v>234</v>
      </c>
      <c r="AG198" s="165"/>
      <c r="AH198" s="165"/>
      <c r="AI198" s="165"/>
      <c r="AJ198" s="165"/>
      <c r="AK198" s="165"/>
      <c r="AL198" s="165"/>
      <c r="AM198" s="165">
        <v>21</v>
      </c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</row>
    <row r="199" spans="1:60" outlineLevel="1" x14ac:dyDescent="0.2">
      <c r="A199" s="204"/>
      <c r="B199" s="177"/>
      <c r="C199" s="300"/>
      <c r="D199" s="301"/>
      <c r="E199" s="302"/>
      <c r="F199" s="303"/>
      <c r="G199" s="304"/>
      <c r="H199" s="189"/>
      <c r="I199" s="189"/>
      <c r="J199" s="189"/>
      <c r="K199" s="189"/>
      <c r="L199" s="190"/>
      <c r="M199" s="207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</row>
    <row r="200" spans="1:60" outlineLevel="1" x14ac:dyDescent="0.2">
      <c r="A200" s="205">
        <v>94</v>
      </c>
      <c r="B200" s="176" t="s">
        <v>963</v>
      </c>
      <c r="C200" s="200" t="s">
        <v>964</v>
      </c>
      <c r="D200" s="180" t="s">
        <v>231</v>
      </c>
      <c r="E200" s="184">
        <v>15</v>
      </c>
      <c r="F200" s="191"/>
      <c r="G200" s="189">
        <f>ROUND(E200*F200,2)</f>
        <v>0</v>
      </c>
      <c r="H200" s="189">
        <v>3.7299999999999998E-3</v>
      </c>
      <c r="I200" s="189">
        <f>ROUND(E200*H200,2)</f>
        <v>0.06</v>
      </c>
      <c r="J200" s="189">
        <v>0</v>
      </c>
      <c r="K200" s="189">
        <f>ROUND(E200*J200,2)</f>
        <v>0</v>
      </c>
      <c r="L200" s="190"/>
      <c r="M200" s="207" t="s">
        <v>232</v>
      </c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 t="s">
        <v>233</v>
      </c>
      <c r="AF200" s="165" t="s">
        <v>341</v>
      </c>
      <c r="AG200" s="165"/>
      <c r="AH200" s="165"/>
      <c r="AI200" s="165"/>
      <c r="AJ200" s="165"/>
      <c r="AK200" s="165"/>
      <c r="AL200" s="165"/>
      <c r="AM200" s="165">
        <v>21</v>
      </c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</row>
    <row r="201" spans="1:60" outlineLevel="1" x14ac:dyDescent="0.2">
      <c r="A201" s="204"/>
      <c r="B201" s="177"/>
      <c r="C201" s="300"/>
      <c r="D201" s="301"/>
      <c r="E201" s="302"/>
      <c r="F201" s="303"/>
      <c r="G201" s="304"/>
      <c r="H201" s="189"/>
      <c r="I201" s="189"/>
      <c r="J201" s="189"/>
      <c r="K201" s="189"/>
      <c r="L201" s="190"/>
      <c r="M201" s="207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</row>
    <row r="202" spans="1:60" ht="22.5" outlineLevel="1" x14ac:dyDescent="0.2">
      <c r="A202" s="205">
        <v>95</v>
      </c>
      <c r="B202" s="176" t="s">
        <v>965</v>
      </c>
      <c r="C202" s="200" t="s">
        <v>952</v>
      </c>
      <c r="D202" s="180" t="s">
        <v>413</v>
      </c>
      <c r="E202" s="184">
        <v>1</v>
      </c>
      <c r="F202" s="191"/>
      <c r="G202" s="189">
        <f>ROUND(E202*F202,2)</f>
        <v>0</v>
      </c>
      <c r="H202" s="189">
        <v>0</v>
      </c>
      <c r="I202" s="189">
        <f>ROUND(E202*H202,2)</f>
        <v>0</v>
      </c>
      <c r="J202" s="189">
        <v>0</v>
      </c>
      <c r="K202" s="189">
        <f>ROUND(E202*J202,2)</f>
        <v>0</v>
      </c>
      <c r="L202" s="190"/>
      <c r="M202" s="207" t="s">
        <v>232</v>
      </c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 t="s">
        <v>233</v>
      </c>
      <c r="AF202" s="165" t="s">
        <v>341</v>
      </c>
      <c r="AG202" s="165"/>
      <c r="AH202" s="165"/>
      <c r="AI202" s="165"/>
      <c r="AJ202" s="165"/>
      <c r="AK202" s="165"/>
      <c r="AL202" s="165"/>
      <c r="AM202" s="165">
        <v>21</v>
      </c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</row>
    <row r="203" spans="1:60" ht="13.5" outlineLevel="1" thickBot="1" x14ac:dyDescent="0.25">
      <c r="A203" s="215"/>
      <c r="B203" s="216"/>
      <c r="C203" s="311"/>
      <c r="D203" s="312"/>
      <c r="E203" s="313"/>
      <c r="F203" s="314"/>
      <c r="G203" s="315"/>
      <c r="H203" s="217"/>
      <c r="I203" s="217"/>
      <c r="J203" s="217"/>
      <c r="K203" s="217"/>
      <c r="L203" s="218"/>
      <c r="M203" s="219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</row>
    <row r="204" spans="1:60" x14ac:dyDescent="0.2">
      <c r="A204" s="166"/>
      <c r="B204" s="178" t="s">
        <v>771</v>
      </c>
      <c r="C204" s="202" t="s">
        <v>771</v>
      </c>
      <c r="D204" s="182"/>
      <c r="E204" s="186"/>
      <c r="F204" s="192"/>
      <c r="G204" s="192"/>
      <c r="H204" s="192"/>
      <c r="I204" s="192"/>
      <c r="J204" s="192"/>
      <c r="K204" s="192"/>
      <c r="L204" s="193"/>
      <c r="M204" s="192"/>
    </row>
    <row r="205" spans="1:60" hidden="1" x14ac:dyDescent="0.2">
      <c r="C205" s="80"/>
      <c r="D205" s="144"/>
    </row>
    <row r="206" spans="1:60" ht="13.5" hidden="1" thickBot="1" x14ac:dyDescent="0.25">
      <c r="A206" s="194"/>
      <c r="B206" s="195" t="s">
        <v>772</v>
      </c>
      <c r="C206" s="223"/>
      <c r="D206" s="196"/>
      <c r="E206" s="197"/>
      <c r="F206" s="197"/>
      <c r="G206" s="198">
        <f>F8</f>
        <v>0</v>
      </c>
    </row>
    <row r="207" spans="1:60" x14ac:dyDescent="0.2">
      <c r="D207" s="144"/>
    </row>
    <row r="208" spans="1:60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  <row r="5001" spans="4:4" x14ac:dyDescent="0.2">
      <c r="D5001" s="144"/>
    </row>
    <row r="5002" spans="4:4" x14ac:dyDescent="0.2">
      <c r="D5002" s="144"/>
    </row>
    <row r="5003" spans="4:4" x14ac:dyDescent="0.2">
      <c r="D5003" s="144"/>
    </row>
    <row r="5004" spans="4:4" x14ac:dyDescent="0.2">
      <c r="D5004" s="144"/>
    </row>
  </sheetData>
  <mergeCells count="101">
    <mergeCell ref="C199:G199"/>
    <mergeCell ref="C201:G201"/>
    <mergeCell ref="C203:G203"/>
    <mergeCell ref="C187:G187"/>
    <mergeCell ref="C189:G189"/>
    <mergeCell ref="C191:G191"/>
    <mergeCell ref="C193:G193"/>
    <mergeCell ref="C195:G195"/>
    <mergeCell ref="C197:G197"/>
    <mergeCell ref="C185:G185"/>
    <mergeCell ref="C163:G163"/>
    <mergeCell ref="C165:G165"/>
    <mergeCell ref="C167:G167"/>
    <mergeCell ref="C169:G169"/>
    <mergeCell ref="C171:G171"/>
    <mergeCell ref="C173:G173"/>
    <mergeCell ref="C175:G175"/>
    <mergeCell ref="C177:G177"/>
    <mergeCell ref="C179:G179"/>
    <mergeCell ref="C181:G181"/>
    <mergeCell ref="C183:G183"/>
    <mergeCell ref="C161:G161"/>
    <mergeCell ref="C139:G139"/>
    <mergeCell ref="C141:G141"/>
    <mergeCell ref="C143:G143"/>
    <mergeCell ref="C145:G145"/>
    <mergeCell ref="C147:G147"/>
    <mergeCell ref="C149:G149"/>
    <mergeCell ref="C151:G151"/>
    <mergeCell ref="C153:G153"/>
    <mergeCell ref="C155:G155"/>
    <mergeCell ref="C157:G157"/>
    <mergeCell ref="C159:G159"/>
    <mergeCell ref="C137:G137"/>
    <mergeCell ref="C115:G115"/>
    <mergeCell ref="C117:G117"/>
    <mergeCell ref="C119:G119"/>
    <mergeCell ref="C121:G121"/>
    <mergeCell ref="C123:G123"/>
    <mergeCell ref="C125:G125"/>
    <mergeCell ref="C127:G127"/>
    <mergeCell ref="C129:G129"/>
    <mergeCell ref="C131:G131"/>
    <mergeCell ref="C133:G133"/>
    <mergeCell ref="C135:G135"/>
    <mergeCell ref="C113:G113"/>
    <mergeCell ref="C88:G88"/>
    <mergeCell ref="C90:G90"/>
    <mergeCell ref="C92:G92"/>
    <mergeCell ref="C94:G94"/>
    <mergeCell ref="C96:G96"/>
    <mergeCell ref="C98:G98"/>
    <mergeCell ref="B99:G99"/>
    <mergeCell ref="C101:G101"/>
    <mergeCell ref="C103:G103"/>
    <mergeCell ref="C109:G109"/>
    <mergeCell ref="C111:G111"/>
    <mergeCell ref="C105:G105"/>
    <mergeCell ref="C107:G107"/>
    <mergeCell ref="C86:G86"/>
    <mergeCell ref="C64:G64"/>
    <mergeCell ref="C66:G66"/>
    <mergeCell ref="C68:G68"/>
    <mergeCell ref="C70:G70"/>
    <mergeCell ref="C72:G72"/>
    <mergeCell ref="C74:G74"/>
    <mergeCell ref="C76:G76"/>
    <mergeCell ref="C78:G78"/>
    <mergeCell ref="C80:G80"/>
    <mergeCell ref="C82:G82"/>
    <mergeCell ref="C84:G84"/>
    <mergeCell ref="C62:G62"/>
    <mergeCell ref="C40:G40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  <mergeCell ref="C14:G14"/>
    <mergeCell ref="A1:G1"/>
    <mergeCell ref="C7:G7"/>
    <mergeCell ref="F8:G8"/>
    <mergeCell ref="C10:G10"/>
    <mergeCell ref="C12:G12"/>
    <mergeCell ref="C38:G38"/>
    <mergeCell ref="C16:G16"/>
    <mergeCell ref="C18:G18"/>
    <mergeCell ref="C20:G20"/>
    <mergeCell ref="C22:G22"/>
    <mergeCell ref="C24:G24"/>
    <mergeCell ref="C26:G26"/>
    <mergeCell ref="C28:G28"/>
    <mergeCell ref="C30:G30"/>
    <mergeCell ref="C32:G32"/>
    <mergeCell ref="C34:G34"/>
    <mergeCell ref="C36:G36"/>
  </mergeCells>
  <pageMargins left="0.59055118110236204" right="0.39370078740157499" top="0.78740157499999996" bottom="0.78740157499999996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5"/>
  <sheetViews>
    <sheetView topLeftCell="A118" workbookViewId="0">
      <selection activeCell="C134" sqref="C134:G134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166</v>
      </c>
      <c r="C4" s="171" t="s">
        <v>167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SUMIF(AM8:AM186,AN5,G8:G186)</f>
        <v>0</v>
      </c>
      <c r="AO6">
        <f>SUMIF(AM8:AM186,AO5,G8:G186)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57</v>
      </c>
      <c r="C8" s="199" t="s">
        <v>58</v>
      </c>
      <c r="D8" s="179"/>
      <c r="E8" s="183"/>
      <c r="F8" s="330">
        <f>SUM(G10:G64)</f>
        <v>0</v>
      </c>
      <c r="G8" s="331"/>
      <c r="H8" s="187"/>
      <c r="I8" s="187">
        <f>SUM(I10:I64)</f>
        <v>0</v>
      </c>
      <c r="J8" s="187"/>
      <c r="K8" s="187">
        <f>SUM(K10:K64)</f>
        <v>0</v>
      </c>
      <c r="L8" s="188"/>
      <c r="M8" s="206"/>
      <c r="AE8" t="s">
        <v>188</v>
      </c>
    </row>
    <row r="9" spans="1:60" ht="217.5" customHeight="1" x14ac:dyDescent="0.2">
      <c r="A9" s="244"/>
      <c r="B9" s="245"/>
      <c r="C9" s="300" t="str">
        <f>[2]Rozpocet!$E$17</f>
        <v xml:space="preserve">Ocelová desková otopná tělesa s přirozeným prouděním vzduchu kolem jejich přestupní plochy.  Provedení  jednoduché, zdvojené nebo tří deskové. Pravé připojení . 
Základní přestupní plochu tvoří tvarovaná deska s horizontálně a vertikálně uspořádanými kanálky. Pro zvýšení tepelného výkonu je u některých typů na vnitřní stranu desky přivařena přídavná přestupní plocha. Provedení VENTIL KOMPAKT  VK– otopná tělesa se zabudovaným vnitřním propojovacím rozvodem a ventilem, se spodními vývody a tvarovanou přední deskou včetně  kompaktní připojovací armatuyu s roztečí 50 mm s redukcí G 1/2 na G 3/4 osazenou svěrnými šroubeními dle materiálu a rozměrů připojovacího
potrubí.  Základní barevný odstín je bílá RAL 9016. Výška v rozsahu H = 400 ÷ 900 mm
Délka v rozsahu L = 400 ÷ 3000 mm
Hloubka v rozsahu B = 47 ÷ 155 mm
Připojovací rozteč h = H – 54 mm
Připojovací závit G 1/2 vnitřní
Nejvyšší přípustný provozní přetlak 1,0 MPa
Zkušební přetlak 1,3 MPa
Nejvyšší přípustná provozní teplota 110 °C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Záruční doba 10 roků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Všechna otopná tělesa jsou vybavena odvzdušňovací zátkou a příslušným počtem zaslepovacích zátek , bočními i kryty a  horní mřížkou, kromě typů 47 mm .Všechna desková otopná tělesa jsou dodávána včetně potřebného počtu sad navrtávacích konzol, včetně montáže a montážního materiálu.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  Korado - Radik Ventil Kompakt </v>
      </c>
      <c r="D9" s="301"/>
      <c r="E9" s="302"/>
      <c r="F9" s="303"/>
      <c r="G9" s="304"/>
      <c r="H9" s="247"/>
      <c r="I9" s="247"/>
      <c r="J9" s="247"/>
      <c r="K9" s="247"/>
      <c r="L9" s="246"/>
      <c r="M9" s="248"/>
    </row>
    <row r="10" spans="1:60" outlineLevel="1" x14ac:dyDescent="0.2">
      <c r="A10" s="205">
        <v>1</v>
      </c>
      <c r="B10" s="176" t="s">
        <v>653</v>
      </c>
      <c r="C10" s="200" t="s">
        <v>966</v>
      </c>
      <c r="D10" s="180" t="s">
        <v>967</v>
      </c>
      <c r="E10" s="184">
        <v>1</v>
      </c>
      <c r="F10" s="191"/>
      <c r="G10" s="189">
        <f>ROUND(E10*F10,2)</f>
        <v>0</v>
      </c>
      <c r="H10" s="189">
        <v>0</v>
      </c>
      <c r="I10" s="189">
        <f>ROUND(E10*H10,2)</f>
        <v>0</v>
      </c>
      <c r="J10" s="189">
        <v>0</v>
      </c>
      <c r="K10" s="189">
        <f>ROUND(E10*J10,2)</f>
        <v>0</v>
      </c>
      <c r="L10" s="190"/>
      <c r="M10" s="207" t="s">
        <v>232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233</v>
      </c>
      <c r="AF10" s="165" t="s">
        <v>341</v>
      </c>
      <c r="AG10" s="165"/>
      <c r="AH10" s="165"/>
      <c r="AI10" s="165"/>
      <c r="AJ10" s="165"/>
      <c r="AK10" s="165"/>
      <c r="AL10" s="165"/>
      <c r="AM10" s="165">
        <v>21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4"/>
      <c r="B11" s="177"/>
      <c r="C11" s="300"/>
      <c r="D11" s="301"/>
      <c r="E11" s="302"/>
      <c r="F11" s="303"/>
      <c r="G11" s="304"/>
      <c r="H11" s="189"/>
      <c r="I11" s="189"/>
      <c r="J11" s="189"/>
      <c r="K11" s="189"/>
      <c r="L11" s="190"/>
      <c r="M11" s="20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5">
        <v>2</v>
      </c>
      <c r="B12" s="176" t="s">
        <v>968</v>
      </c>
      <c r="C12" s="200" t="s">
        <v>969</v>
      </c>
      <c r="D12" s="180" t="s">
        <v>967</v>
      </c>
      <c r="E12" s="184">
        <v>3</v>
      </c>
      <c r="F12" s="191"/>
      <c r="G12" s="189">
        <f>ROUND(E12*F12,2)</f>
        <v>0</v>
      </c>
      <c r="H12" s="189">
        <v>0</v>
      </c>
      <c r="I12" s="189">
        <f>ROUND(E12*H12,2)</f>
        <v>0</v>
      </c>
      <c r="J12" s="189">
        <v>0</v>
      </c>
      <c r="K12" s="189">
        <f>ROUND(E12*J12,2)</f>
        <v>0</v>
      </c>
      <c r="L12" s="190"/>
      <c r="M12" s="207" t="s">
        <v>232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 t="s">
        <v>233</v>
      </c>
      <c r="AF12" s="165" t="s">
        <v>341</v>
      </c>
      <c r="AG12" s="165"/>
      <c r="AH12" s="165"/>
      <c r="AI12" s="165"/>
      <c r="AJ12" s="165"/>
      <c r="AK12" s="165"/>
      <c r="AL12" s="165"/>
      <c r="AM12" s="165">
        <v>21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4"/>
      <c r="B13" s="177"/>
      <c r="C13" s="300"/>
      <c r="D13" s="301"/>
      <c r="E13" s="302"/>
      <c r="F13" s="303"/>
      <c r="G13" s="304"/>
      <c r="H13" s="189"/>
      <c r="I13" s="189"/>
      <c r="J13" s="189"/>
      <c r="K13" s="189"/>
      <c r="L13" s="190"/>
      <c r="M13" s="20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5">
        <v>3</v>
      </c>
      <c r="B14" s="176" t="s">
        <v>970</v>
      </c>
      <c r="C14" s="200" t="s">
        <v>971</v>
      </c>
      <c r="D14" s="180" t="s">
        <v>967</v>
      </c>
      <c r="E14" s="184">
        <v>7</v>
      </c>
      <c r="F14" s="191"/>
      <c r="G14" s="189">
        <f>ROUND(E14*F14,2)</f>
        <v>0</v>
      </c>
      <c r="H14" s="189">
        <v>0</v>
      </c>
      <c r="I14" s="189">
        <f>ROUND(E14*H14,2)</f>
        <v>0</v>
      </c>
      <c r="J14" s="189">
        <v>0</v>
      </c>
      <c r="K14" s="189">
        <f>ROUND(E14*J14,2)</f>
        <v>0</v>
      </c>
      <c r="L14" s="190"/>
      <c r="M14" s="207" t="s">
        <v>232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233</v>
      </c>
      <c r="AF14" s="165" t="s">
        <v>341</v>
      </c>
      <c r="AG14" s="165"/>
      <c r="AH14" s="165"/>
      <c r="AI14" s="165"/>
      <c r="AJ14" s="165"/>
      <c r="AK14" s="165"/>
      <c r="AL14" s="165"/>
      <c r="AM14" s="165">
        <v>21</v>
      </c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4"/>
      <c r="B15" s="177"/>
      <c r="C15" s="300"/>
      <c r="D15" s="301"/>
      <c r="E15" s="302"/>
      <c r="F15" s="303"/>
      <c r="G15" s="304"/>
      <c r="H15" s="189"/>
      <c r="I15" s="189"/>
      <c r="J15" s="189"/>
      <c r="K15" s="189"/>
      <c r="L15" s="190"/>
      <c r="M15" s="20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5">
        <v>4</v>
      </c>
      <c r="B16" s="176" t="s">
        <v>972</v>
      </c>
      <c r="C16" s="200" t="s">
        <v>973</v>
      </c>
      <c r="D16" s="180" t="s">
        <v>967</v>
      </c>
      <c r="E16" s="184">
        <v>1</v>
      </c>
      <c r="F16" s="191"/>
      <c r="G16" s="189">
        <f>ROUND(E16*F16,2)</f>
        <v>0</v>
      </c>
      <c r="H16" s="189">
        <v>0</v>
      </c>
      <c r="I16" s="189">
        <f>ROUND(E16*H16,2)</f>
        <v>0</v>
      </c>
      <c r="J16" s="189">
        <v>0</v>
      </c>
      <c r="K16" s="189">
        <f>ROUND(E16*J16,2)</f>
        <v>0</v>
      </c>
      <c r="L16" s="190"/>
      <c r="M16" s="207" t="s">
        <v>232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 t="s">
        <v>233</v>
      </c>
      <c r="AF16" s="165" t="s">
        <v>341</v>
      </c>
      <c r="AG16" s="165"/>
      <c r="AH16" s="165"/>
      <c r="AI16" s="165"/>
      <c r="AJ16" s="165"/>
      <c r="AK16" s="165"/>
      <c r="AL16" s="165"/>
      <c r="AM16" s="165">
        <v>21</v>
      </c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4"/>
      <c r="B17" s="177"/>
      <c r="C17" s="300"/>
      <c r="D17" s="301"/>
      <c r="E17" s="302"/>
      <c r="F17" s="303"/>
      <c r="G17" s="304"/>
      <c r="H17" s="189"/>
      <c r="I17" s="189"/>
      <c r="J17" s="189"/>
      <c r="K17" s="189"/>
      <c r="L17" s="190"/>
      <c r="M17" s="20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5">
        <v>5</v>
      </c>
      <c r="B18" s="176" t="s">
        <v>974</v>
      </c>
      <c r="C18" s="200" t="s">
        <v>975</v>
      </c>
      <c r="D18" s="180" t="s">
        <v>967</v>
      </c>
      <c r="E18" s="184">
        <v>2</v>
      </c>
      <c r="F18" s="191"/>
      <c r="G18" s="189">
        <f>ROUND(E18*F18,2)</f>
        <v>0</v>
      </c>
      <c r="H18" s="189">
        <v>0</v>
      </c>
      <c r="I18" s="189">
        <f>ROUND(E18*H18,2)</f>
        <v>0</v>
      </c>
      <c r="J18" s="189">
        <v>0</v>
      </c>
      <c r="K18" s="189">
        <f>ROUND(E18*J18,2)</f>
        <v>0</v>
      </c>
      <c r="L18" s="190"/>
      <c r="M18" s="207" t="s">
        <v>232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 t="s">
        <v>233</v>
      </c>
      <c r="AF18" s="165" t="s">
        <v>341</v>
      </c>
      <c r="AG18" s="165"/>
      <c r="AH18" s="165"/>
      <c r="AI18" s="165"/>
      <c r="AJ18" s="165"/>
      <c r="AK18" s="165"/>
      <c r="AL18" s="165"/>
      <c r="AM18" s="165">
        <v>21</v>
      </c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4"/>
      <c r="B19" s="177"/>
      <c r="C19" s="300"/>
      <c r="D19" s="301"/>
      <c r="E19" s="302"/>
      <c r="F19" s="303"/>
      <c r="G19" s="304"/>
      <c r="H19" s="189"/>
      <c r="I19" s="189"/>
      <c r="J19" s="189"/>
      <c r="K19" s="189"/>
      <c r="L19" s="190"/>
      <c r="M19" s="207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5">
        <v>6</v>
      </c>
      <c r="B20" s="176" t="s">
        <v>976</v>
      </c>
      <c r="C20" s="200" t="s">
        <v>977</v>
      </c>
      <c r="D20" s="180" t="s">
        <v>967</v>
      </c>
      <c r="E20" s="184">
        <v>26</v>
      </c>
      <c r="F20" s="191"/>
      <c r="G20" s="189">
        <f>ROUND(E20*F20,2)</f>
        <v>0</v>
      </c>
      <c r="H20" s="189">
        <v>0</v>
      </c>
      <c r="I20" s="189">
        <f>ROUND(E20*H20,2)</f>
        <v>0</v>
      </c>
      <c r="J20" s="189">
        <v>0</v>
      </c>
      <c r="K20" s="189">
        <f>ROUND(E20*J20,2)</f>
        <v>0</v>
      </c>
      <c r="L20" s="190"/>
      <c r="M20" s="207" t="s">
        <v>232</v>
      </c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s">
        <v>233</v>
      </c>
      <c r="AF20" s="165" t="s">
        <v>341</v>
      </c>
      <c r="AG20" s="165"/>
      <c r="AH20" s="165"/>
      <c r="AI20" s="165"/>
      <c r="AJ20" s="165"/>
      <c r="AK20" s="165"/>
      <c r="AL20" s="165"/>
      <c r="AM20" s="165">
        <v>21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4"/>
      <c r="B21" s="177"/>
      <c r="C21" s="300"/>
      <c r="D21" s="301"/>
      <c r="E21" s="302"/>
      <c r="F21" s="303"/>
      <c r="G21" s="304"/>
      <c r="H21" s="189"/>
      <c r="I21" s="189"/>
      <c r="J21" s="189"/>
      <c r="K21" s="189"/>
      <c r="L21" s="190"/>
      <c r="M21" s="207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5">
        <v>7</v>
      </c>
      <c r="B22" s="176" t="s">
        <v>978</v>
      </c>
      <c r="C22" s="200" t="s">
        <v>979</v>
      </c>
      <c r="D22" s="180" t="s">
        <v>967</v>
      </c>
      <c r="E22" s="184">
        <v>8</v>
      </c>
      <c r="F22" s="191"/>
      <c r="G22" s="189">
        <f>ROUND(E22*F22,2)</f>
        <v>0</v>
      </c>
      <c r="H22" s="189">
        <v>0</v>
      </c>
      <c r="I22" s="189">
        <f>ROUND(E22*H22,2)</f>
        <v>0</v>
      </c>
      <c r="J22" s="189">
        <v>0</v>
      </c>
      <c r="K22" s="189">
        <f>ROUND(E22*J22,2)</f>
        <v>0</v>
      </c>
      <c r="L22" s="190"/>
      <c r="M22" s="207" t="s">
        <v>232</v>
      </c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 t="s">
        <v>233</v>
      </c>
      <c r="AF22" s="165" t="s">
        <v>341</v>
      </c>
      <c r="AG22" s="165"/>
      <c r="AH22" s="165"/>
      <c r="AI22" s="165"/>
      <c r="AJ22" s="165"/>
      <c r="AK22" s="165"/>
      <c r="AL22" s="165"/>
      <c r="AM22" s="165">
        <v>21</v>
      </c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4"/>
      <c r="B23" s="177"/>
      <c r="C23" s="300"/>
      <c r="D23" s="301"/>
      <c r="E23" s="302"/>
      <c r="F23" s="303"/>
      <c r="G23" s="304"/>
      <c r="H23" s="189"/>
      <c r="I23" s="189"/>
      <c r="J23" s="189"/>
      <c r="K23" s="189"/>
      <c r="L23" s="190"/>
      <c r="M23" s="207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5">
        <v>8</v>
      </c>
      <c r="B24" s="176" t="s">
        <v>980</v>
      </c>
      <c r="C24" s="200" t="s">
        <v>981</v>
      </c>
      <c r="D24" s="180" t="s">
        <v>967</v>
      </c>
      <c r="E24" s="184">
        <v>43</v>
      </c>
      <c r="F24" s="191"/>
      <c r="G24" s="189">
        <f>ROUND(E24*F24,2)</f>
        <v>0</v>
      </c>
      <c r="H24" s="189">
        <v>0</v>
      </c>
      <c r="I24" s="189">
        <f>ROUND(E24*H24,2)</f>
        <v>0</v>
      </c>
      <c r="J24" s="189">
        <v>0</v>
      </c>
      <c r="K24" s="189">
        <f>ROUND(E24*J24,2)</f>
        <v>0</v>
      </c>
      <c r="L24" s="190"/>
      <c r="M24" s="207" t="s">
        <v>232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 t="s">
        <v>233</v>
      </c>
      <c r="AF24" s="165" t="s">
        <v>341</v>
      </c>
      <c r="AG24" s="165"/>
      <c r="AH24" s="165"/>
      <c r="AI24" s="165"/>
      <c r="AJ24" s="165"/>
      <c r="AK24" s="165"/>
      <c r="AL24" s="165"/>
      <c r="AM24" s="165">
        <v>21</v>
      </c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4"/>
      <c r="B25" s="177"/>
      <c r="C25" s="300"/>
      <c r="D25" s="301"/>
      <c r="E25" s="302"/>
      <c r="F25" s="303"/>
      <c r="G25" s="304"/>
      <c r="H25" s="189"/>
      <c r="I25" s="189"/>
      <c r="J25" s="189"/>
      <c r="K25" s="189"/>
      <c r="L25" s="190"/>
      <c r="M25" s="207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5">
        <v>9</v>
      </c>
      <c r="B26" s="176" t="s">
        <v>982</v>
      </c>
      <c r="C26" s="200" t="s">
        <v>983</v>
      </c>
      <c r="D26" s="180" t="s">
        <v>967</v>
      </c>
      <c r="E26" s="184">
        <v>1</v>
      </c>
      <c r="F26" s="191"/>
      <c r="G26" s="189">
        <f>ROUND(E26*F26,2)</f>
        <v>0</v>
      </c>
      <c r="H26" s="189">
        <v>0</v>
      </c>
      <c r="I26" s="189">
        <f>ROUND(E26*H26,2)</f>
        <v>0</v>
      </c>
      <c r="J26" s="189">
        <v>0</v>
      </c>
      <c r="K26" s="189">
        <f>ROUND(E26*J26,2)</f>
        <v>0</v>
      </c>
      <c r="L26" s="190"/>
      <c r="M26" s="207" t="s">
        <v>232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 t="s">
        <v>233</v>
      </c>
      <c r="AF26" s="165" t="s">
        <v>341</v>
      </c>
      <c r="AG26" s="165"/>
      <c r="AH26" s="165"/>
      <c r="AI26" s="165"/>
      <c r="AJ26" s="165"/>
      <c r="AK26" s="165"/>
      <c r="AL26" s="165"/>
      <c r="AM26" s="165">
        <v>21</v>
      </c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4"/>
      <c r="B27" s="177"/>
      <c r="C27" s="300"/>
      <c r="D27" s="301"/>
      <c r="E27" s="302"/>
      <c r="F27" s="303"/>
      <c r="G27" s="304"/>
      <c r="H27" s="189"/>
      <c r="I27" s="189"/>
      <c r="J27" s="189"/>
      <c r="K27" s="189"/>
      <c r="L27" s="190"/>
      <c r="M27" s="207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5">
        <v>10</v>
      </c>
      <c r="B28" s="176" t="s">
        <v>984</v>
      </c>
      <c r="C28" s="200" t="s">
        <v>985</v>
      </c>
      <c r="D28" s="180" t="s">
        <v>967</v>
      </c>
      <c r="E28" s="184">
        <v>2</v>
      </c>
      <c r="F28" s="191"/>
      <c r="G28" s="189">
        <f>ROUND(E28*F28,2)</f>
        <v>0</v>
      </c>
      <c r="H28" s="189">
        <v>0</v>
      </c>
      <c r="I28" s="189">
        <f>ROUND(E28*H28,2)</f>
        <v>0</v>
      </c>
      <c r="J28" s="189">
        <v>0</v>
      </c>
      <c r="K28" s="189">
        <f>ROUND(E28*J28,2)</f>
        <v>0</v>
      </c>
      <c r="L28" s="190"/>
      <c r="M28" s="207" t="s">
        <v>232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 t="s">
        <v>233</v>
      </c>
      <c r="AF28" s="165" t="s">
        <v>341</v>
      </c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4"/>
      <c r="B29" s="177"/>
      <c r="C29" s="300"/>
      <c r="D29" s="301"/>
      <c r="E29" s="302"/>
      <c r="F29" s="303"/>
      <c r="G29" s="304"/>
      <c r="H29" s="189"/>
      <c r="I29" s="189"/>
      <c r="J29" s="189"/>
      <c r="K29" s="189"/>
      <c r="L29" s="190"/>
      <c r="M29" s="207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5">
        <v>11</v>
      </c>
      <c r="B30" s="176" t="s">
        <v>986</v>
      </c>
      <c r="C30" s="200" t="s">
        <v>987</v>
      </c>
      <c r="D30" s="180" t="s">
        <v>967</v>
      </c>
      <c r="E30" s="184">
        <v>6</v>
      </c>
      <c r="F30" s="191"/>
      <c r="G30" s="189">
        <f>ROUND(E30*F30,2)</f>
        <v>0</v>
      </c>
      <c r="H30" s="189">
        <v>0</v>
      </c>
      <c r="I30" s="189">
        <f>ROUND(E30*H30,2)</f>
        <v>0</v>
      </c>
      <c r="J30" s="189">
        <v>0</v>
      </c>
      <c r="K30" s="189">
        <f>ROUND(E30*J30,2)</f>
        <v>0</v>
      </c>
      <c r="L30" s="190"/>
      <c r="M30" s="207" t="s">
        <v>232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 t="s">
        <v>233</v>
      </c>
      <c r="AF30" s="165" t="s">
        <v>341</v>
      </c>
      <c r="AG30" s="165"/>
      <c r="AH30" s="165"/>
      <c r="AI30" s="165"/>
      <c r="AJ30" s="165"/>
      <c r="AK30" s="165"/>
      <c r="AL30" s="165"/>
      <c r="AM30" s="165">
        <v>21</v>
      </c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4"/>
      <c r="B31" s="177"/>
      <c r="C31" s="300"/>
      <c r="D31" s="301"/>
      <c r="E31" s="302"/>
      <c r="F31" s="303"/>
      <c r="G31" s="304"/>
      <c r="H31" s="189"/>
      <c r="I31" s="189"/>
      <c r="J31" s="189"/>
      <c r="K31" s="189"/>
      <c r="L31" s="190"/>
      <c r="M31" s="207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5">
        <v>12</v>
      </c>
      <c r="B32" s="176" t="s">
        <v>988</v>
      </c>
      <c r="C32" s="200" t="s">
        <v>989</v>
      </c>
      <c r="D32" s="180" t="s">
        <v>967</v>
      </c>
      <c r="E32" s="184">
        <v>1</v>
      </c>
      <c r="F32" s="191"/>
      <c r="G32" s="189">
        <f>ROUND(E32*F32,2)</f>
        <v>0</v>
      </c>
      <c r="H32" s="189">
        <v>0</v>
      </c>
      <c r="I32" s="189">
        <f>ROUND(E32*H32,2)</f>
        <v>0</v>
      </c>
      <c r="J32" s="189">
        <v>0</v>
      </c>
      <c r="K32" s="189">
        <f>ROUND(E32*J32,2)</f>
        <v>0</v>
      </c>
      <c r="L32" s="190"/>
      <c r="M32" s="207" t="s">
        <v>232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 t="s">
        <v>233</v>
      </c>
      <c r="AF32" s="165" t="s">
        <v>341</v>
      </c>
      <c r="AG32" s="165"/>
      <c r="AH32" s="165"/>
      <c r="AI32" s="165"/>
      <c r="AJ32" s="165"/>
      <c r="AK32" s="165"/>
      <c r="AL32" s="165"/>
      <c r="AM32" s="165">
        <v>21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4"/>
      <c r="B33" s="177"/>
      <c r="C33" s="300"/>
      <c r="D33" s="301"/>
      <c r="E33" s="302"/>
      <c r="F33" s="303"/>
      <c r="G33" s="304"/>
      <c r="H33" s="189"/>
      <c r="I33" s="189"/>
      <c r="J33" s="189"/>
      <c r="K33" s="189"/>
      <c r="L33" s="190"/>
      <c r="M33" s="207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5">
        <v>13</v>
      </c>
      <c r="B34" s="176" t="s">
        <v>990</v>
      </c>
      <c r="C34" s="200" t="s">
        <v>991</v>
      </c>
      <c r="D34" s="180" t="s">
        <v>967</v>
      </c>
      <c r="E34" s="184">
        <v>2</v>
      </c>
      <c r="F34" s="191"/>
      <c r="G34" s="189">
        <f>ROUND(E34*F34,2)</f>
        <v>0</v>
      </c>
      <c r="H34" s="189">
        <v>0</v>
      </c>
      <c r="I34" s="189">
        <f>ROUND(E34*H34,2)</f>
        <v>0</v>
      </c>
      <c r="J34" s="189">
        <v>0</v>
      </c>
      <c r="K34" s="189">
        <f>ROUND(E34*J34,2)</f>
        <v>0</v>
      </c>
      <c r="L34" s="190"/>
      <c r="M34" s="207" t="s">
        <v>232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 t="s">
        <v>233</v>
      </c>
      <c r="AF34" s="165" t="s">
        <v>341</v>
      </c>
      <c r="AG34" s="165"/>
      <c r="AH34" s="165"/>
      <c r="AI34" s="165"/>
      <c r="AJ34" s="165"/>
      <c r="AK34" s="165"/>
      <c r="AL34" s="165"/>
      <c r="AM34" s="165">
        <v>21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4"/>
      <c r="B35" s="177"/>
      <c r="C35" s="300"/>
      <c r="D35" s="301"/>
      <c r="E35" s="302"/>
      <c r="F35" s="303"/>
      <c r="G35" s="304"/>
      <c r="H35" s="189"/>
      <c r="I35" s="189"/>
      <c r="J35" s="189"/>
      <c r="K35" s="189"/>
      <c r="L35" s="190"/>
      <c r="M35" s="207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5">
        <v>14</v>
      </c>
      <c r="B36" s="176" t="s">
        <v>992</v>
      </c>
      <c r="C36" s="200" t="s">
        <v>993</v>
      </c>
      <c r="D36" s="180" t="s">
        <v>967</v>
      </c>
      <c r="E36" s="184">
        <v>4</v>
      </c>
      <c r="F36" s="191"/>
      <c r="G36" s="189">
        <f>ROUND(E36*F36,2)</f>
        <v>0</v>
      </c>
      <c r="H36" s="189">
        <v>0</v>
      </c>
      <c r="I36" s="189">
        <f>ROUND(E36*H36,2)</f>
        <v>0</v>
      </c>
      <c r="J36" s="189">
        <v>0</v>
      </c>
      <c r="K36" s="189">
        <f>ROUND(E36*J36,2)</f>
        <v>0</v>
      </c>
      <c r="L36" s="190"/>
      <c r="M36" s="207" t="s">
        <v>232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233</v>
      </c>
      <c r="AF36" s="165" t="s">
        <v>341</v>
      </c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4"/>
      <c r="B37" s="177"/>
      <c r="C37" s="300"/>
      <c r="D37" s="301"/>
      <c r="E37" s="302"/>
      <c r="F37" s="303"/>
      <c r="G37" s="304"/>
      <c r="H37" s="189"/>
      <c r="I37" s="189"/>
      <c r="J37" s="189"/>
      <c r="K37" s="189"/>
      <c r="L37" s="190"/>
      <c r="M37" s="207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5">
        <v>15</v>
      </c>
      <c r="B38" s="176" t="s">
        <v>994</v>
      </c>
      <c r="C38" s="200" t="s">
        <v>995</v>
      </c>
      <c r="D38" s="180" t="s">
        <v>967</v>
      </c>
      <c r="E38" s="184">
        <v>1</v>
      </c>
      <c r="F38" s="191"/>
      <c r="G38" s="189">
        <f>ROUND(E38*F38,2)</f>
        <v>0</v>
      </c>
      <c r="H38" s="189">
        <v>0</v>
      </c>
      <c r="I38" s="189">
        <f>ROUND(E38*H38,2)</f>
        <v>0</v>
      </c>
      <c r="J38" s="189">
        <v>0</v>
      </c>
      <c r="K38" s="189">
        <f>ROUND(E38*J38,2)</f>
        <v>0</v>
      </c>
      <c r="L38" s="190"/>
      <c r="M38" s="207" t="s">
        <v>232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 t="s">
        <v>233</v>
      </c>
      <c r="AF38" s="165" t="s">
        <v>341</v>
      </c>
      <c r="AG38" s="165"/>
      <c r="AH38" s="165"/>
      <c r="AI38" s="165"/>
      <c r="AJ38" s="165"/>
      <c r="AK38" s="165"/>
      <c r="AL38" s="165"/>
      <c r="AM38" s="165">
        <v>21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4"/>
      <c r="B39" s="177"/>
      <c r="C39" s="300"/>
      <c r="D39" s="301"/>
      <c r="E39" s="302"/>
      <c r="F39" s="303"/>
      <c r="G39" s="304"/>
      <c r="H39" s="189"/>
      <c r="I39" s="189"/>
      <c r="J39" s="189"/>
      <c r="K39" s="189"/>
      <c r="L39" s="190"/>
      <c r="M39" s="207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5">
        <v>16</v>
      </c>
      <c r="B40" s="176" t="s">
        <v>996</v>
      </c>
      <c r="C40" s="200" t="s">
        <v>997</v>
      </c>
      <c r="D40" s="180" t="s">
        <v>967</v>
      </c>
      <c r="E40" s="184">
        <v>4</v>
      </c>
      <c r="F40" s="191"/>
      <c r="G40" s="189">
        <f>ROUND(E40*F40,2)</f>
        <v>0</v>
      </c>
      <c r="H40" s="189">
        <v>0</v>
      </c>
      <c r="I40" s="189">
        <f>ROUND(E40*H40,2)</f>
        <v>0</v>
      </c>
      <c r="J40" s="189">
        <v>0</v>
      </c>
      <c r="K40" s="189">
        <f>ROUND(E40*J40,2)</f>
        <v>0</v>
      </c>
      <c r="L40" s="190"/>
      <c r="M40" s="207" t="s">
        <v>232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233</v>
      </c>
      <c r="AF40" s="165" t="s">
        <v>341</v>
      </c>
      <c r="AG40" s="165"/>
      <c r="AH40" s="165"/>
      <c r="AI40" s="165"/>
      <c r="AJ40" s="165"/>
      <c r="AK40" s="165"/>
      <c r="AL40" s="165"/>
      <c r="AM40" s="165">
        <v>21</v>
      </c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4"/>
      <c r="B41" s="177"/>
      <c r="C41" s="300"/>
      <c r="D41" s="301"/>
      <c r="E41" s="302"/>
      <c r="F41" s="303"/>
      <c r="G41" s="304"/>
      <c r="H41" s="189"/>
      <c r="I41" s="189"/>
      <c r="J41" s="189"/>
      <c r="K41" s="189"/>
      <c r="L41" s="190"/>
      <c r="M41" s="207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5">
        <v>17</v>
      </c>
      <c r="B42" s="176" t="s">
        <v>998</v>
      </c>
      <c r="C42" s="200" t="s">
        <v>999</v>
      </c>
      <c r="D42" s="180" t="s">
        <v>967</v>
      </c>
      <c r="E42" s="184">
        <v>2</v>
      </c>
      <c r="F42" s="191"/>
      <c r="G42" s="189">
        <f>ROUND(E42*F42,2)</f>
        <v>0</v>
      </c>
      <c r="H42" s="189">
        <v>0</v>
      </c>
      <c r="I42" s="189">
        <f>ROUND(E42*H42,2)</f>
        <v>0</v>
      </c>
      <c r="J42" s="189">
        <v>0</v>
      </c>
      <c r="K42" s="189">
        <f>ROUND(E42*J42,2)</f>
        <v>0</v>
      </c>
      <c r="L42" s="190"/>
      <c r="M42" s="207" t="s">
        <v>232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233</v>
      </c>
      <c r="AF42" s="165" t="s">
        <v>341</v>
      </c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4"/>
      <c r="B43" s="177"/>
      <c r="C43" s="300"/>
      <c r="D43" s="301"/>
      <c r="E43" s="302"/>
      <c r="F43" s="303"/>
      <c r="G43" s="304"/>
      <c r="H43" s="189"/>
      <c r="I43" s="189"/>
      <c r="J43" s="189"/>
      <c r="K43" s="189"/>
      <c r="L43" s="190"/>
      <c r="M43" s="20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5">
        <v>18</v>
      </c>
      <c r="B44" s="176" t="s">
        <v>1000</v>
      </c>
      <c r="C44" s="200" t="s">
        <v>1001</v>
      </c>
      <c r="D44" s="180" t="s">
        <v>967</v>
      </c>
      <c r="E44" s="184">
        <v>1</v>
      </c>
      <c r="F44" s="191"/>
      <c r="G44" s="189">
        <f>ROUND(E44*F44,2)</f>
        <v>0</v>
      </c>
      <c r="H44" s="189">
        <v>0</v>
      </c>
      <c r="I44" s="189">
        <f>ROUND(E44*H44,2)</f>
        <v>0</v>
      </c>
      <c r="J44" s="189">
        <v>0</v>
      </c>
      <c r="K44" s="189">
        <f>ROUND(E44*J44,2)</f>
        <v>0</v>
      </c>
      <c r="L44" s="190"/>
      <c r="M44" s="207" t="s">
        <v>232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 t="s">
        <v>233</v>
      </c>
      <c r="AF44" s="165" t="s">
        <v>341</v>
      </c>
      <c r="AG44" s="165"/>
      <c r="AH44" s="165"/>
      <c r="AI44" s="165"/>
      <c r="AJ44" s="165"/>
      <c r="AK44" s="165"/>
      <c r="AL44" s="165"/>
      <c r="AM44" s="165">
        <v>21</v>
      </c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4"/>
      <c r="B45" s="177"/>
      <c r="C45" s="300"/>
      <c r="D45" s="301"/>
      <c r="E45" s="302"/>
      <c r="F45" s="303"/>
      <c r="G45" s="304"/>
      <c r="H45" s="189"/>
      <c r="I45" s="189"/>
      <c r="J45" s="189"/>
      <c r="K45" s="189"/>
      <c r="L45" s="190"/>
      <c r="M45" s="207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5">
        <v>19</v>
      </c>
      <c r="B46" s="176" t="s">
        <v>1002</v>
      </c>
      <c r="C46" s="200" t="s">
        <v>1003</v>
      </c>
      <c r="D46" s="180" t="s">
        <v>967</v>
      </c>
      <c r="E46" s="184">
        <v>2</v>
      </c>
      <c r="F46" s="191"/>
      <c r="G46" s="189">
        <f>ROUND(E46*F46,2)</f>
        <v>0</v>
      </c>
      <c r="H46" s="189">
        <v>0</v>
      </c>
      <c r="I46" s="189">
        <f>ROUND(E46*H46,2)</f>
        <v>0</v>
      </c>
      <c r="J46" s="189">
        <v>0</v>
      </c>
      <c r="K46" s="189">
        <f>ROUND(E46*J46,2)</f>
        <v>0</v>
      </c>
      <c r="L46" s="190"/>
      <c r="M46" s="207" t="s">
        <v>232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233</v>
      </c>
      <c r="AF46" s="165" t="s">
        <v>341</v>
      </c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4"/>
      <c r="B47" s="177"/>
      <c r="C47" s="300"/>
      <c r="D47" s="301"/>
      <c r="E47" s="302"/>
      <c r="F47" s="303"/>
      <c r="G47" s="304"/>
      <c r="H47" s="189"/>
      <c r="I47" s="189"/>
      <c r="J47" s="189"/>
      <c r="K47" s="189"/>
      <c r="L47" s="190"/>
      <c r="M47" s="207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5">
        <v>20</v>
      </c>
      <c r="B48" s="176" t="s">
        <v>1004</v>
      </c>
      <c r="C48" s="200" t="s">
        <v>1005</v>
      </c>
      <c r="D48" s="180" t="s">
        <v>967</v>
      </c>
      <c r="E48" s="184">
        <v>1</v>
      </c>
      <c r="F48" s="191"/>
      <c r="G48" s="189">
        <f>ROUND(E48*F48,2)</f>
        <v>0</v>
      </c>
      <c r="H48" s="189">
        <v>0</v>
      </c>
      <c r="I48" s="189">
        <f>ROUND(E48*H48,2)</f>
        <v>0</v>
      </c>
      <c r="J48" s="189">
        <v>0</v>
      </c>
      <c r="K48" s="189">
        <f>ROUND(E48*J48,2)</f>
        <v>0</v>
      </c>
      <c r="L48" s="190"/>
      <c r="M48" s="207" t="s">
        <v>232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 t="s">
        <v>233</v>
      </c>
      <c r="AF48" s="165" t="s">
        <v>341</v>
      </c>
      <c r="AG48" s="165"/>
      <c r="AH48" s="165"/>
      <c r="AI48" s="165"/>
      <c r="AJ48" s="165"/>
      <c r="AK48" s="165"/>
      <c r="AL48" s="165"/>
      <c r="AM48" s="165">
        <v>21</v>
      </c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4"/>
      <c r="B49" s="177"/>
      <c r="C49" s="300"/>
      <c r="D49" s="301"/>
      <c r="E49" s="302"/>
      <c r="F49" s="303"/>
      <c r="G49" s="304"/>
      <c r="H49" s="189"/>
      <c r="I49" s="189"/>
      <c r="J49" s="189"/>
      <c r="K49" s="189"/>
      <c r="L49" s="190"/>
      <c r="M49" s="207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5">
        <v>21</v>
      </c>
      <c r="B50" s="176" t="s">
        <v>1006</v>
      </c>
      <c r="C50" s="200" t="s">
        <v>1007</v>
      </c>
      <c r="D50" s="180" t="s">
        <v>967</v>
      </c>
      <c r="E50" s="184">
        <v>1</v>
      </c>
      <c r="F50" s="191"/>
      <c r="G50" s="189">
        <f>ROUND(E50*F50,2)</f>
        <v>0</v>
      </c>
      <c r="H50" s="189">
        <v>0</v>
      </c>
      <c r="I50" s="189">
        <f>ROUND(E50*H50,2)</f>
        <v>0</v>
      </c>
      <c r="J50" s="189">
        <v>0</v>
      </c>
      <c r="K50" s="189">
        <f>ROUND(E50*J50,2)</f>
        <v>0</v>
      </c>
      <c r="L50" s="190"/>
      <c r="M50" s="207" t="s">
        <v>232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233</v>
      </c>
      <c r="AF50" s="165" t="s">
        <v>341</v>
      </c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4"/>
      <c r="B51" s="177"/>
      <c r="C51" s="300"/>
      <c r="D51" s="301"/>
      <c r="E51" s="302"/>
      <c r="F51" s="303"/>
      <c r="G51" s="304"/>
      <c r="H51" s="189"/>
      <c r="I51" s="189"/>
      <c r="J51" s="189"/>
      <c r="K51" s="189"/>
      <c r="L51" s="190"/>
      <c r="M51" s="207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5">
        <v>22</v>
      </c>
      <c r="B52" s="176" t="s">
        <v>1008</v>
      </c>
      <c r="C52" s="200" t="s">
        <v>1009</v>
      </c>
      <c r="D52" s="180" t="s">
        <v>967</v>
      </c>
      <c r="E52" s="184">
        <v>2</v>
      </c>
      <c r="F52" s="191"/>
      <c r="G52" s="189">
        <f>ROUND(E52*F52,2)</f>
        <v>0</v>
      </c>
      <c r="H52" s="189">
        <v>0</v>
      </c>
      <c r="I52" s="189">
        <f>ROUND(E52*H52,2)</f>
        <v>0</v>
      </c>
      <c r="J52" s="189">
        <v>0</v>
      </c>
      <c r="K52" s="189">
        <f>ROUND(E52*J52,2)</f>
        <v>0</v>
      </c>
      <c r="L52" s="190"/>
      <c r="M52" s="207" t="s">
        <v>232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233</v>
      </c>
      <c r="AF52" s="165" t="s">
        <v>341</v>
      </c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4"/>
      <c r="B53" s="177"/>
      <c r="C53" s="300"/>
      <c r="D53" s="301"/>
      <c r="E53" s="302"/>
      <c r="F53" s="303"/>
      <c r="G53" s="304"/>
      <c r="H53" s="189"/>
      <c r="I53" s="189"/>
      <c r="J53" s="189"/>
      <c r="K53" s="189"/>
      <c r="L53" s="190"/>
      <c r="M53" s="207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5">
        <v>23</v>
      </c>
      <c r="B54" s="176" t="s">
        <v>1010</v>
      </c>
      <c r="C54" s="200" t="s">
        <v>1011</v>
      </c>
      <c r="D54" s="180" t="s">
        <v>967</v>
      </c>
      <c r="E54" s="184">
        <v>1</v>
      </c>
      <c r="F54" s="191"/>
      <c r="G54" s="189">
        <f>ROUND(E54*F54,2)</f>
        <v>0</v>
      </c>
      <c r="H54" s="189">
        <v>0</v>
      </c>
      <c r="I54" s="189">
        <f>ROUND(E54*H54,2)</f>
        <v>0</v>
      </c>
      <c r="J54" s="189">
        <v>0</v>
      </c>
      <c r="K54" s="189">
        <f>ROUND(E54*J54,2)</f>
        <v>0</v>
      </c>
      <c r="L54" s="190"/>
      <c r="M54" s="207" t="s">
        <v>232</v>
      </c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233</v>
      </c>
      <c r="AF54" s="165" t="s">
        <v>341</v>
      </c>
      <c r="AG54" s="165"/>
      <c r="AH54" s="165"/>
      <c r="AI54" s="165"/>
      <c r="AJ54" s="165"/>
      <c r="AK54" s="165"/>
      <c r="AL54" s="165"/>
      <c r="AM54" s="165">
        <v>21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4"/>
      <c r="B55" s="177"/>
      <c r="C55" s="300"/>
      <c r="D55" s="301"/>
      <c r="E55" s="302"/>
      <c r="F55" s="303"/>
      <c r="G55" s="304"/>
      <c r="H55" s="189"/>
      <c r="I55" s="189"/>
      <c r="J55" s="189"/>
      <c r="K55" s="189"/>
      <c r="L55" s="190"/>
      <c r="M55" s="207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5">
        <v>24</v>
      </c>
      <c r="B56" s="176" t="s">
        <v>1012</v>
      </c>
      <c r="C56" s="200" t="s">
        <v>1013</v>
      </c>
      <c r="D56" s="180" t="s">
        <v>967</v>
      </c>
      <c r="E56" s="184">
        <v>2</v>
      </c>
      <c r="F56" s="191"/>
      <c r="G56" s="189">
        <f>ROUND(E56*F56,2)</f>
        <v>0</v>
      </c>
      <c r="H56" s="189">
        <v>0</v>
      </c>
      <c r="I56" s="189">
        <f>ROUND(E56*H56,2)</f>
        <v>0</v>
      </c>
      <c r="J56" s="189">
        <v>0</v>
      </c>
      <c r="K56" s="189">
        <f>ROUND(E56*J56,2)</f>
        <v>0</v>
      </c>
      <c r="L56" s="190"/>
      <c r="M56" s="207" t="s">
        <v>232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233</v>
      </c>
      <c r="AF56" s="165" t="s">
        <v>341</v>
      </c>
      <c r="AG56" s="165"/>
      <c r="AH56" s="165"/>
      <c r="AI56" s="165"/>
      <c r="AJ56" s="165"/>
      <c r="AK56" s="165"/>
      <c r="AL56" s="165"/>
      <c r="AM56" s="165">
        <v>21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4"/>
      <c r="B57" s="177"/>
      <c r="C57" s="300"/>
      <c r="D57" s="301"/>
      <c r="E57" s="302"/>
      <c r="F57" s="303"/>
      <c r="G57" s="304"/>
      <c r="H57" s="189"/>
      <c r="I57" s="189"/>
      <c r="J57" s="189"/>
      <c r="K57" s="189"/>
      <c r="L57" s="190"/>
      <c r="M57" s="20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5">
        <v>25</v>
      </c>
      <c r="B58" s="176" t="s">
        <v>1014</v>
      </c>
      <c r="C58" s="200" t="s">
        <v>1015</v>
      </c>
      <c r="D58" s="180" t="s">
        <v>967</v>
      </c>
      <c r="E58" s="184">
        <v>1</v>
      </c>
      <c r="F58" s="191"/>
      <c r="G58" s="189">
        <f>ROUND(E58*F58,2)</f>
        <v>0</v>
      </c>
      <c r="H58" s="189">
        <v>0</v>
      </c>
      <c r="I58" s="189">
        <f>ROUND(E58*H58,2)</f>
        <v>0</v>
      </c>
      <c r="J58" s="189">
        <v>0</v>
      </c>
      <c r="K58" s="189">
        <f>ROUND(E58*J58,2)</f>
        <v>0</v>
      </c>
      <c r="L58" s="190"/>
      <c r="M58" s="207" t="s">
        <v>232</v>
      </c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 t="s">
        <v>233</v>
      </c>
      <c r="AF58" s="165" t="s">
        <v>341</v>
      </c>
      <c r="AG58" s="165"/>
      <c r="AH58" s="165"/>
      <c r="AI58" s="165"/>
      <c r="AJ58" s="165"/>
      <c r="AK58" s="165"/>
      <c r="AL58" s="165"/>
      <c r="AM58" s="165">
        <v>21</v>
      </c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4"/>
      <c r="B59" s="177"/>
      <c r="C59" s="334" t="s">
        <v>1016</v>
      </c>
      <c r="D59" s="335"/>
      <c r="E59" s="336"/>
      <c r="F59" s="337"/>
      <c r="G59" s="338"/>
      <c r="H59" s="189"/>
      <c r="I59" s="189"/>
      <c r="J59" s="189"/>
      <c r="K59" s="189"/>
      <c r="L59" s="190"/>
      <c r="M59" s="207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8" t="str">
        <f>C59</f>
        <v>dodávka a montáž otopných těles koupelnových v provedení Linear</v>
      </c>
      <c r="BB59" s="165"/>
      <c r="BC59" s="165"/>
      <c r="BD59" s="165"/>
      <c r="BE59" s="165"/>
      <c r="BF59" s="165"/>
      <c r="BG59" s="165"/>
      <c r="BH59" s="165"/>
    </row>
    <row r="60" spans="1:60" ht="158.25" customHeight="1" outlineLevel="1" x14ac:dyDescent="0.2">
      <c r="A60" s="204"/>
      <c r="B60" s="177"/>
      <c r="C60" s="300" t="s">
        <v>1906</v>
      </c>
      <c r="D60" s="301"/>
      <c r="E60" s="302"/>
      <c r="F60" s="303"/>
      <c r="G60" s="304"/>
      <c r="H60" s="189"/>
      <c r="I60" s="189"/>
      <c r="J60" s="189"/>
      <c r="K60" s="189"/>
      <c r="L60" s="190"/>
      <c r="M60" s="207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5">
        <v>26</v>
      </c>
      <c r="B61" s="176" t="s">
        <v>1017</v>
      </c>
      <c r="C61" s="200" t="s">
        <v>1018</v>
      </c>
      <c r="D61" s="180" t="s">
        <v>967</v>
      </c>
      <c r="E61" s="184">
        <v>84</v>
      </c>
      <c r="F61" s="191"/>
      <c r="G61" s="189">
        <f>ROUND(E61*F61,2)</f>
        <v>0</v>
      </c>
      <c r="H61" s="189">
        <v>0</v>
      </c>
      <c r="I61" s="189">
        <f>ROUND(E61*H61,2)</f>
        <v>0</v>
      </c>
      <c r="J61" s="189">
        <v>0</v>
      </c>
      <c r="K61" s="189">
        <f>ROUND(E61*J61,2)</f>
        <v>0</v>
      </c>
      <c r="L61" s="190"/>
      <c r="M61" s="207" t="s">
        <v>232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233</v>
      </c>
      <c r="AF61" s="165" t="s">
        <v>341</v>
      </c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5">
        <v>27</v>
      </c>
      <c r="B63" s="176" t="s">
        <v>1019</v>
      </c>
      <c r="C63" s="200" t="s">
        <v>1020</v>
      </c>
      <c r="D63" s="180" t="s">
        <v>967</v>
      </c>
      <c r="E63" s="184">
        <v>6</v>
      </c>
      <c r="F63" s="191"/>
      <c r="G63" s="189">
        <f>ROUND(E63*F63,2)</f>
        <v>0</v>
      </c>
      <c r="H63" s="189">
        <v>0</v>
      </c>
      <c r="I63" s="189">
        <f>ROUND(E63*H63,2)</f>
        <v>0</v>
      </c>
      <c r="J63" s="189">
        <v>0</v>
      </c>
      <c r="K63" s="189">
        <f>ROUND(E63*J63,2)</f>
        <v>0</v>
      </c>
      <c r="L63" s="190"/>
      <c r="M63" s="207" t="s">
        <v>232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233</v>
      </c>
      <c r="AF63" s="165" t="s">
        <v>341</v>
      </c>
      <c r="AG63" s="165"/>
      <c r="AH63" s="165"/>
      <c r="AI63" s="165"/>
      <c r="AJ63" s="165"/>
      <c r="AK63" s="165"/>
      <c r="AL63" s="165"/>
      <c r="AM63" s="165">
        <v>21</v>
      </c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177"/>
      <c r="C64" s="300"/>
      <c r="D64" s="301"/>
      <c r="E64" s="302"/>
      <c r="F64" s="303"/>
      <c r="G64" s="304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x14ac:dyDescent="0.2">
      <c r="A65" s="203" t="s">
        <v>187</v>
      </c>
      <c r="B65" s="175" t="s">
        <v>69</v>
      </c>
      <c r="C65" s="199" t="s">
        <v>1907</v>
      </c>
      <c r="D65" s="179"/>
      <c r="E65" s="183"/>
      <c r="F65" s="316">
        <f>SUM(G67:G90)</f>
        <v>0</v>
      </c>
      <c r="G65" s="317"/>
      <c r="H65" s="187"/>
      <c r="I65" s="187">
        <f>SUM(I67:I90)</f>
        <v>0</v>
      </c>
      <c r="J65" s="187"/>
      <c r="K65" s="187">
        <f>SUM(K67:K90)</f>
        <v>0</v>
      </c>
      <c r="L65" s="188"/>
      <c r="M65" s="206"/>
      <c r="AE65" t="s">
        <v>188</v>
      </c>
    </row>
    <row r="66" spans="1:60" s="254" customFormat="1" x14ac:dyDescent="0.2">
      <c r="A66" s="249"/>
      <c r="B66" s="250"/>
      <c r="C66" s="300" t="s">
        <v>1908</v>
      </c>
      <c r="D66" s="301"/>
      <c r="E66" s="302"/>
      <c r="F66" s="303"/>
      <c r="G66" s="304"/>
      <c r="H66" s="252"/>
      <c r="I66" s="252"/>
      <c r="J66" s="252"/>
      <c r="K66" s="252"/>
      <c r="L66" s="251"/>
      <c r="M66" s="253"/>
    </row>
    <row r="67" spans="1:60" outlineLevel="1" x14ac:dyDescent="0.2">
      <c r="A67" s="205">
        <v>28</v>
      </c>
      <c r="B67" s="176" t="s">
        <v>1021</v>
      </c>
      <c r="C67" s="200" t="s">
        <v>1022</v>
      </c>
      <c r="D67" s="180" t="s">
        <v>967</v>
      </c>
      <c r="E67" s="184">
        <v>5</v>
      </c>
      <c r="F67" s="191"/>
      <c r="G67" s="189">
        <f>ROUND(E67*F67,2)</f>
        <v>0</v>
      </c>
      <c r="H67" s="189">
        <v>0</v>
      </c>
      <c r="I67" s="189">
        <f>ROUND(E67*H67,2)</f>
        <v>0</v>
      </c>
      <c r="J67" s="189">
        <v>0</v>
      </c>
      <c r="K67" s="189">
        <f>ROUND(E67*J67,2)</f>
        <v>0</v>
      </c>
      <c r="L67" s="190"/>
      <c r="M67" s="207" t="s">
        <v>232</v>
      </c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233</v>
      </c>
      <c r="AF67" s="165" t="s">
        <v>341</v>
      </c>
      <c r="AG67" s="165"/>
      <c r="AH67" s="165"/>
      <c r="AI67" s="165"/>
      <c r="AJ67" s="165"/>
      <c r="AK67" s="165"/>
      <c r="AL67" s="165"/>
      <c r="AM67" s="165">
        <v>21</v>
      </c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4"/>
      <c r="B68" s="177"/>
      <c r="C68" s="300"/>
      <c r="D68" s="301"/>
      <c r="E68" s="302"/>
      <c r="F68" s="303"/>
      <c r="G68" s="304"/>
      <c r="H68" s="189"/>
      <c r="I68" s="189"/>
      <c r="J68" s="189"/>
      <c r="K68" s="189"/>
      <c r="L68" s="190"/>
      <c r="M68" s="207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5">
        <v>29</v>
      </c>
      <c r="B69" s="176" t="s">
        <v>1023</v>
      </c>
      <c r="C69" s="200" t="s">
        <v>1024</v>
      </c>
      <c r="D69" s="180" t="s">
        <v>967</v>
      </c>
      <c r="E69" s="184">
        <v>2</v>
      </c>
      <c r="F69" s="191"/>
      <c r="G69" s="189">
        <f>ROUND(E69*F69,2)</f>
        <v>0</v>
      </c>
      <c r="H69" s="189">
        <v>0</v>
      </c>
      <c r="I69" s="189">
        <f>ROUND(E69*H69,2)</f>
        <v>0</v>
      </c>
      <c r="J69" s="189">
        <v>0</v>
      </c>
      <c r="K69" s="189">
        <f>ROUND(E69*J69,2)</f>
        <v>0</v>
      </c>
      <c r="L69" s="190"/>
      <c r="M69" s="207" t="s">
        <v>232</v>
      </c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233</v>
      </c>
      <c r="AF69" s="165" t="s">
        <v>341</v>
      </c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4"/>
      <c r="B70" s="177"/>
      <c r="C70" s="300"/>
      <c r="D70" s="301"/>
      <c r="E70" s="302"/>
      <c r="F70" s="303"/>
      <c r="G70" s="304"/>
      <c r="H70" s="189"/>
      <c r="I70" s="189"/>
      <c r="J70" s="189"/>
      <c r="K70" s="189"/>
      <c r="L70" s="190"/>
      <c r="M70" s="207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5">
        <v>30</v>
      </c>
      <c r="B71" s="176" t="s">
        <v>1025</v>
      </c>
      <c r="C71" s="200" t="s">
        <v>1026</v>
      </c>
      <c r="D71" s="180" t="s">
        <v>967</v>
      </c>
      <c r="E71" s="184">
        <v>2</v>
      </c>
      <c r="F71" s="191"/>
      <c r="G71" s="189">
        <f>ROUND(E71*F71,2)</f>
        <v>0</v>
      </c>
      <c r="H71" s="189">
        <v>0</v>
      </c>
      <c r="I71" s="189">
        <f>ROUND(E71*H71,2)</f>
        <v>0</v>
      </c>
      <c r="J71" s="189">
        <v>0</v>
      </c>
      <c r="K71" s="189">
        <f>ROUND(E71*J71,2)</f>
        <v>0</v>
      </c>
      <c r="L71" s="190"/>
      <c r="M71" s="207" t="s">
        <v>232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233</v>
      </c>
      <c r="AF71" s="165" t="s">
        <v>341</v>
      </c>
      <c r="AG71" s="165"/>
      <c r="AH71" s="165"/>
      <c r="AI71" s="165"/>
      <c r="AJ71" s="165"/>
      <c r="AK71" s="165"/>
      <c r="AL71" s="165"/>
      <c r="AM71" s="165">
        <v>21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4"/>
      <c r="B72" s="177"/>
      <c r="C72" s="300"/>
      <c r="D72" s="301"/>
      <c r="E72" s="302"/>
      <c r="F72" s="303"/>
      <c r="G72" s="304"/>
      <c r="H72" s="189"/>
      <c r="I72" s="189"/>
      <c r="J72" s="189"/>
      <c r="K72" s="189"/>
      <c r="L72" s="190"/>
      <c r="M72" s="207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5">
        <v>31</v>
      </c>
      <c r="B73" s="176" t="s">
        <v>1027</v>
      </c>
      <c r="C73" s="200" t="s">
        <v>1028</v>
      </c>
      <c r="D73" s="180" t="s">
        <v>967</v>
      </c>
      <c r="E73" s="184">
        <v>56</v>
      </c>
      <c r="F73" s="191"/>
      <c r="G73" s="189">
        <f>ROUND(E73*F73,2)</f>
        <v>0</v>
      </c>
      <c r="H73" s="189">
        <v>0</v>
      </c>
      <c r="I73" s="189">
        <f>ROUND(E73*H73,2)</f>
        <v>0</v>
      </c>
      <c r="J73" s="189">
        <v>0</v>
      </c>
      <c r="K73" s="189">
        <f>ROUND(E73*J73,2)</f>
        <v>0</v>
      </c>
      <c r="L73" s="190"/>
      <c r="M73" s="207" t="s">
        <v>232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 t="s">
        <v>233</v>
      </c>
      <c r="AF73" s="165" t="s">
        <v>341</v>
      </c>
      <c r="AG73" s="165"/>
      <c r="AH73" s="165"/>
      <c r="AI73" s="165"/>
      <c r="AJ73" s="165"/>
      <c r="AK73" s="165"/>
      <c r="AL73" s="165"/>
      <c r="AM73" s="165">
        <v>21</v>
      </c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4"/>
      <c r="B74" s="177"/>
      <c r="C74" s="300"/>
      <c r="D74" s="301"/>
      <c r="E74" s="302"/>
      <c r="F74" s="303"/>
      <c r="G74" s="304"/>
      <c r="H74" s="189"/>
      <c r="I74" s="189"/>
      <c r="J74" s="189"/>
      <c r="K74" s="189"/>
      <c r="L74" s="190"/>
      <c r="M74" s="207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5">
        <v>32</v>
      </c>
      <c r="B75" s="176" t="s">
        <v>1029</v>
      </c>
      <c r="C75" s="200" t="s">
        <v>1030</v>
      </c>
      <c r="D75" s="180" t="s">
        <v>967</v>
      </c>
      <c r="E75" s="184">
        <v>6</v>
      </c>
      <c r="F75" s="191"/>
      <c r="G75" s="189">
        <f>ROUND(E75*F75,2)</f>
        <v>0</v>
      </c>
      <c r="H75" s="189">
        <v>0</v>
      </c>
      <c r="I75" s="189">
        <f>ROUND(E75*H75,2)</f>
        <v>0</v>
      </c>
      <c r="J75" s="189">
        <v>0</v>
      </c>
      <c r="K75" s="189">
        <f>ROUND(E75*J75,2)</f>
        <v>0</v>
      </c>
      <c r="L75" s="190"/>
      <c r="M75" s="207" t="s">
        <v>232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233</v>
      </c>
      <c r="AF75" s="165" t="s">
        <v>341</v>
      </c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4"/>
      <c r="B76" s="177"/>
      <c r="C76" s="300"/>
      <c r="D76" s="301"/>
      <c r="E76" s="302"/>
      <c r="F76" s="303"/>
      <c r="G76" s="304"/>
      <c r="H76" s="189"/>
      <c r="I76" s="189"/>
      <c r="J76" s="189"/>
      <c r="K76" s="189"/>
      <c r="L76" s="190"/>
      <c r="M76" s="207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5">
        <v>33</v>
      </c>
      <c r="B77" s="176" t="s">
        <v>1031</v>
      </c>
      <c r="C77" s="200" t="s">
        <v>1032</v>
      </c>
      <c r="D77" s="180" t="s">
        <v>967</v>
      </c>
      <c r="E77" s="184">
        <v>4</v>
      </c>
      <c r="F77" s="191"/>
      <c r="G77" s="189">
        <f>ROUND(E77*F77,2)</f>
        <v>0</v>
      </c>
      <c r="H77" s="189">
        <v>0</v>
      </c>
      <c r="I77" s="189">
        <f>ROUND(E77*H77,2)</f>
        <v>0</v>
      </c>
      <c r="J77" s="189">
        <v>0</v>
      </c>
      <c r="K77" s="189">
        <f>ROUND(E77*J77,2)</f>
        <v>0</v>
      </c>
      <c r="L77" s="190"/>
      <c r="M77" s="207" t="s">
        <v>232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233</v>
      </c>
      <c r="AF77" s="165" t="s">
        <v>341</v>
      </c>
      <c r="AG77" s="165"/>
      <c r="AH77" s="165"/>
      <c r="AI77" s="165"/>
      <c r="AJ77" s="165"/>
      <c r="AK77" s="165"/>
      <c r="AL77" s="165"/>
      <c r="AM77" s="165">
        <v>21</v>
      </c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4"/>
      <c r="B78" s="177"/>
      <c r="C78" s="300"/>
      <c r="D78" s="301"/>
      <c r="E78" s="302"/>
      <c r="F78" s="303"/>
      <c r="G78" s="304"/>
      <c r="H78" s="189"/>
      <c r="I78" s="189"/>
      <c r="J78" s="189"/>
      <c r="K78" s="189"/>
      <c r="L78" s="190"/>
      <c r="M78" s="207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ht="92.25" customHeight="1" outlineLevel="1" x14ac:dyDescent="0.2">
      <c r="A79" s="205">
        <v>34</v>
      </c>
      <c r="B79" s="176" t="s">
        <v>1033</v>
      </c>
      <c r="C79" s="200" t="s">
        <v>1909</v>
      </c>
      <c r="D79" s="180" t="s">
        <v>1034</v>
      </c>
      <c r="E79" s="184">
        <v>31</v>
      </c>
      <c r="F79" s="191"/>
      <c r="G79" s="189">
        <f>ROUND(E79*F79,2)</f>
        <v>0</v>
      </c>
      <c r="H79" s="189">
        <v>0</v>
      </c>
      <c r="I79" s="189">
        <f>ROUND(E79*H79,2)</f>
        <v>0</v>
      </c>
      <c r="J79" s="189">
        <v>0</v>
      </c>
      <c r="K79" s="189">
        <f>ROUND(E79*J79,2)</f>
        <v>0</v>
      </c>
      <c r="L79" s="190"/>
      <c r="M79" s="207" t="s">
        <v>232</v>
      </c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233</v>
      </c>
      <c r="AF79" s="165" t="s">
        <v>341</v>
      </c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4"/>
      <c r="B80" s="177"/>
      <c r="C80" s="300"/>
      <c r="D80" s="301"/>
      <c r="E80" s="302"/>
      <c r="F80" s="303"/>
      <c r="G80" s="304"/>
      <c r="H80" s="189"/>
      <c r="I80" s="189"/>
      <c r="J80" s="189"/>
      <c r="K80" s="189"/>
      <c r="L80" s="190"/>
      <c r="M80" s="207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5">
        <v>35</v>
      </c>
      <c r="B81" s="176" t="s">
        <v>1035</v>
      </c>
      <c r="C81" s="200" t="s">
        <v>1036</v>
      </c>
      <c r="D81" s="180" t="s">
        <v>967</v>
      </c>
      <c r="E81" s="184">
        <v>3</v>
      </c>
      <c r="F81" s="191"/>
      <c r="G81" s="189">
        <f>ROUND(E81*F81,2)</f>
        <v>0</v>
      </c>
      <c r="H81" s="189">
        <v>0</v>
      </c>
      <c r="I81" s="189">
        <f>ROUND(E81*H81,2)</f>
        <v>0</v>
      </c>
      <c r="J81" s="189">
        <v>0</v>
      </c>
      <c r="K81" s="189">
        <f>ROUND(E81*J81,2)</f>
        <v>0</v>
      </c>
      <c r="L81" s="190"/>
      <c r="M81" s="207" t="s">
        <v>232</v>
      </c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233</v>
      </c>
      <c r="AF81" s="165" t="s">
        <v>341</v>
      </c>
      <c r="AG81" s="165"/>
      <c r="AH81" s="165"/>
      <c r="AI81" s="165"/>
      <c r="AJ81" s="165"/>
      <c r="AK81" s="165"/>
      <c r="AL81" s="165"/>
      <c r="AM81" s="165">
        <v>21</v>
      </c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4"/>
      <c r="B82" s="177"/>
      <c r="C82" s="300"/>
      <c r="D82" s="301"/>
      <c r="E82" s="302"/>
      <c r="F82" s="303"/>
      <c r="G82" s="304"/>
      <c r="H82" s="189"/>
      <c r="I82" s="189"/>
      <c r="J82" s="189"/>
      <c r="K82" s="189"/>
      <c r="L82" s="190"/>
      <c r="M82" s="207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5">
        <v>36</v>
      </c>
      <c r="B83" s="176" t="s">
        <v>1037</v>
      </c>
      <c r="C83" s="200" t="s">
        <v>1038</v>
      </c>
      <c r="D83" s="180" t="s">
        <v>967</v>
      </c>
      <c r="E83" s="184">
        <v>1</v>
      </c>
      <c r="F83" s="191"/>
      <c r="G83" s="189">
        <f>ROUND(E83*F83,2)</f>
        <v>0</v>
      </c>
      <c r="H83" s="189">
        <v>0</v>
      </c>
      <c r="I83" s="189">
        <f>ROUND(E83*H83,2)</f>
        <v>0</v>
      </c>
      <c r="J83" s="189">
        <v>0</v>
      </c>
      <c r="K83" s="189">
        <f>ROUND(E83*J83,2)</f>
        <v>0</v>
      </c>
      <c r="L83" s="190"/>
      <c r="M83" s="207" t="s">
        <v>232</v>
      </c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233</v>
      </c>
      <c r="AF83" s="165" t="s">
        <v>341</v>
      </c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4"/>
      <c r="B84" s="177"/>
      <c r="C84" s="300"/>
      <c r="D84" s="301"/>
      <c r="E84" s="302"/>
      <c r="F84" s="303"/>
      <c r="G84" s="304"/>
      <c r="H84" s="189"/>
      <c r="I84" s="189"/>
      <c r="J84" s="189"/>
      <c r="K84" s="189"/>
      <c r="L84" s="190"/>
      <c r="M84" s="207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5">
        <v>37</v>
      </c>
      <c r="B85" s="176" t="s">
        <v>1039</v>
      </c>
      <c r="C85" s="200" t="s">
        <v>1040</v>
      </c>
      <c r="D85" s="180" t="s">
        <v>967</v>
      </c>
      <c r="E85" s="184">
        <v>1</v>
      </c>
      <c r="F85" s="191"/>
      <c r="G85" s="189">
        <f>ROUND(E85*F85,2)</f>
        <v>0</v>
      </c>
      <c r="H85" s="189">
        <v>0</v>
      </c>
      <c r="I85" s="189">
        <f>ROUND(E85*H85,2)</f>
        <v>0</v>
      </c>
      <c r="J85" s="189">
        <v>0</v>
      </c>
      <c r="K85" s="189">
        <f>ROUND(E85*J85,2)</f>
        <v>0</v>
      </c>
      <c r="L85" s="190"/>
      <c r="M85" s="207" t="s">
        <v>232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233</v>
      </c>
      <c r="AF85" s="165" t="s">
        <v>341</v>
      </c>
      <c r="AG85" s="165"/>
      <c r="AH85" s="165"/>
      <c r="AI85" s="165"/>
      <c r="AJ85" s="165"/>
      <c r="AK85" s="165"/>
      <c r="AL85" s="165"/>
      <c r="AM85" s="165">
        <v>21</v>
      </c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4"/>
      <c r="B86" s="177"/>
      <c r="C86" s="300"/>
      <c r="D86" s="301"/>
      <c r="E86" s="302"/>
      <c r="F86" s="303"/>
      <c r="G86" s="304"/>
      <c r="H86" s="189"/>
      <c r="I86" s="189"/>
      <c r="J86" s="189"/>
      <c r="K86" s="189"/>
      <c r="L86" s="190"/>
      <c r="M86" s="207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5">
        <v>38</v>
      </c>
      <c r="B87" s="176" t="s">
        <v>1041</v>
      </c>
      <c r="C87" s="200" t="s">
        <v>1042</v>
      </c>
      <c r="D87" s="180" t="s">
        <v>967</v>
      </c>
      <c r="E87" s="184">
        <v>2</v>
      </c>
      <c r="F87" s="191"/>
      <c r="G87" s="189">
        <f>ROUND(E87*F87,2)</f>
        <v>0</v>
      </c>
      <c r="H87" s="189">
        <v>0</v>
      </c>
      <c r="I87" s="189">
        <f>ROUND(E87*H87,2)</f>
        <v>0</v>
      </c>
      <c r="J87" s="189">
        <v>0</v>
      </c>
      <c r="K87" s="189">
        <f>ROUND(E87*J87,2)</f>
        <v>0</v>
      </c>
      <c r="L87" s="190"/>
      <c r="M87" s="207" t="s">
        <v>232</v>
      </c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233</v>
      </c>
      <c r="AF87" s="165" t="s">
        <v>341</v>
      </c>
      <c r="AG87" s="165"/>
      <c r="AH87" s="165"/>
      <c r="AI87" s="165"/>
      <c r="AJ87" s="165"/>
      <c r="AK87" s="165"/>
      <c r="AL87" s="165"/>
      <c r="AM87" s="165">
        <v>21</v>
      </c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4"/>
      <c r="B88" s="177"/>
      <c r="C88" s="300"/>
      <c r="D88" s="301"/>
      <c r="E88" s="302"/>
      <c r="F88" s="303"/>
      <c r="G88" s="304"/>
      <c r="H88" s="189"/>
      <c r="I88" s="189"/>
      <c r="J88" s="189"/>
      <c r="K88" s="189"/>
      <c r="L88" s="190"/>
      <c r="M88" s="207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5">
        <v>39</v>
      </c>
      <c r="B89" s="176" t="s">
        <v>1043</v>
      </c>
      <c r="C89" s="200" t="s">
        <v>1044</v>
      </c>
      <c r="D89" s="180" t="s">
        <v>967</v>
      </c>
      <c r="E89" s="184">
        <v>4</v>
      </c>
      <c r="F89" s="191"/>
      <c r="G89" s="189">
        <f>ROUND(E89*F89,2)</f>
        <v>0</v>
      </c>
      <c r="H89" s="189">
        <v>0</v>
      </c>
      <c r="I89" s="189">
        <f>ROUND(E89*H89,2)</f>
        <v>0</v>
      </c>
      <c r="J89" s="189">
        <v>0</v>
      </c>
      <c r="K89" s="189">
        <f>ROUND(E89*J89,2)</f>
        <v>0</v>
      </c>
      <c r="L89" s="190"/>
      <c r="M89" s="207" t="s">
        <v>232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233</v>
      </c>
      <c r="AF89" s="165" t="s">
        <v>341</v>
      </c>
      <c r="AG89" s="165"/>
      <c r="AH89" s="165"/>
      <c r="AI89" s="165"/>
      <c r="AJ89" s="165"/>
      <c r="AK89" s="165"/>
      <c r="AL89" s="165"/>
      <c r="AM89" s="165">
        <v>21</v>
      </c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4"/>
      <c r="B90" s="177"/>
      <c r="C90" s="300"/>
      <c r="D90" s="301"/>
      <c r="E90" s="302"/>
      <c r="F90" s="303"/>
      <c r="G90" s="304"/>
      <c r="H90" s="189"/>
      <c r="I90" s="189"/>
      <c r="J90" s="189"/>
      <c r="K90" s="189"/>
      <c r="L90" s="190"/>
      <c r="M90" s="207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x14ac:dyDescent="0.2">
      <c r="A91" s="203" t="s">
        <v>187</v>
      </c>
      <c r="B91" s="175" t="s">
        <v>77</v>
      </c>
      <c r="C91" s="199" t="s">
        <v>78</v>
      </c>
      <c r="D91" s="179"/>
      <c r="E91" s="183"/>
      <c r="F91" s="316">
        <f>SUM(G93:G104)</f>
        <v>0</v>
      </c>
      <c r="G91" s="317"/>
      <c r="H91" s="187"/>
      <c r="I91" s="187">
        <f>SUM(I93:I104)</f>
        <v>0</v>
      </c>
      <c r="J91" s="187"/>
      <c r="K91" s="187">
        <f>SUM(K93:K104)</f>
        <v>0</v>
      </c>
      <c r="L91" s="188"/>
      <c r="M91" s="206"/>
      <c r="AE91" t="s">
        <v>188</v>
      </c>
    </row>
    <row r="92" spans="1:60" s="255" customFormat="1" ht="34.5" customHeight="1" x14ac:dyDescent="0.2">
      <c r="A92" s="244"/>
      <c r="B92" s="245"/>
      <c r="C92" s="300" t="s">
        <v>1910</v>
      </c>
      <c r="D92" s="301"/>
      <c r="E92" s="302"/>
      <c r="F92" s="303"/>
      <c r="G92" s="304"/>
      <c r="H92" s="247"/>
      <c r="I92" s="247"/>
      <c r="J92" s="247"/>
      <c r="K92" s="247"/>
      <c r="L92" s="246"/>
      <c r="M92" s="248"/>
    </row>
    <row r="93" spans="1:60" outlineLevel="1" x14ac:dyDescent="0.2">
      <c r="A93" s="205">
        <v>40</v>
      </c>
      <c r="B93" s="176" t="s">
        <v>1045</v>
      </c>
      <c r="C93" s="200" t="s">
        <v>1046</v>
      </c>
      <c r="D93" s="180" t="s">
        <v>967</v>
      </c>
      <c r="E93" s="184">
        <v>90</v>
      </c>
      <c r="F93" s="191"/>
      <c r="G93" s="189">
        <f>ROUND(E93*F93,2)</f>
        <v>0</v>
      </c>
      <c r="H93" s="189">
        <v>0</v>
      </c>
      <c r="I93" s="189">
        <f>ROUND(E93*H93,2)</f>
        <v>0</v>
      </c>
      <c r="J93" s="189">
        <v>0</v>
      </c>
      <c r="K93" s="189">
        <f>ROUND(E93*J93,2)</f>
        <v>0</v>
      </c>
      <c r="L93" s="190"/>
      <c r="M93" s="207" t="s">
        <v>232</v>
      </c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233</v>
      </c>
      <c r="AF93" s="165" t="s">
        <v>341</v>
      </c>
      <c r="AG93" s="165"/>
      <c r="AH93" s="165"/>
      <c r="AI93" s="165"/>
      <c r="AJ93" s="165"/>
      <c r="AK93" s="165"/>
      <c r="AL93" s="165"/>
      <c r="AM93" s="165">
        <v>21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ht="25.5" customHeight="1" outlineLevel="1" x14ac:dyDescent="0.2">
      <c r="A94" s="204"/>
      <c r="B94" s="177"/>
      <c r="C94" s="300" t="s">
        <v>1911</v>
      </c>
      <c r="D94" s="301"/>
      <c r="E94" s="302"/>
      <c r="F94" s="303"/>
      <c r="G94" s="304"/>
      <c r="H94" s="189"/>
      <c r="I94" s="189"/>
      <c r="J94" s="189"/>
      <c r="K94" s="189"/>
      <c r="L94" s="190"/>
      <c r="M94" s="207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5">
        <v>41</v>
      </c>
      <c r="B95" s="176" t="s">
        <v>1047</v>
      </c>
      <c r="C95" s="200" t="s">
        <v>1048</v>
      </c>
      <c r="D95" s="180" t="s">
        <v>967</v>
      </c>
      <c r="E95" s="184">
        <v>90</v>
      </c>
      <c r="F95" s="191"/>
      <c r="G95" s="189">
        <f>ROUND(E95*F95,2)</f>
        <v>0</v>
      </c>
      <c r="H95" s="189">
        <v>0</v>
      </c>
      <c r="I95" s="189">
        <f>ROUND(E95*H95,2)</f>
        <v>0</v>
      </c>
      <c r="J95" s="189">
        <v>0</v>
      </c>
      <c r="K95" s="189">
        <f>ROUND(E95*J95,2)</f>
        <v>0</v>
      </c>
      <c r="L95" s="190"/>
      <c r="M95" s="207" t="s">
        <v>232</v>
      </c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233</v>
      </c>
      <c r="AF95" s="165" t="s">
        <v>341</v>
      </c>
      <c r="AG95" s="165"/>
      <c r="AH95" s="165"/>
      <c r="AI95" s="165"/>
      <c r="AJ95" s="165"/>
      <c r="AK95" s="165"/>
      <c r="AL95" s="165"/>
      <c r="AM95" s="165">
        <v>21</v>
      </c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4"/>
      <c r="B96" s="177"/>
      <c r="C96" s="300"/>
      <c r="D96" s="301"/>
      <c r="E96" s="302"/>
      <c r="F96" s="303"/>
      <c r="G96" s="304"/>
      <c r="H96" s="189"/>
      <c r="I96" s="189"/>
      <c r="J96" s="189"/>
      <c r="K96" s="189"/>
      <c r="L96" s="190"/>
      <c r="M96" s="207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5">
        <v>42</v>
      </c>
      <c r="B97" s="176" t="s">
        <v>1049</v>
      </c>
      <c r="C97" s="200" t="s">
        <v>1050</v>
      </c>
      <c r="D97" s="180" t="s">
        <v>967</v>
      </c>
      <c r="E97" s="184">
        <v>125</v>
      </c>
      <c r="F97" s="191"/>
      <c r="G97" s="189">
        <f>ROUND(E97*F97,2)</f>
        <v>0</v>
      </c>
      <c r="H97" s="189">
        <v>0</v>
      </c>
      <c r="I97" s="189">
        <f>ROUND(E97*H97,2)</f>
        <v>0</v>
      </c>
      <c r="J97" s="189">
        <v>0</v>
      </c>
      <c r="K97" s="189">
        <f>ROUND(E97*J97,2)</f>
        <v>0</v>
      </c>
      <c r="L97" s="190"/>
      <c r="M97" s="207" t="s">
        <v>232</v>
      </c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 t="s">
        <v>233</v>
      </c>
      <c r="AF97" s="165" t="s">
        <v>341</v>
      </c>
      <c r="AG97" s="165"/>
      <c r="AH97" s="165"/>
      <c r="AI97" s="165"/>
      <c r="AJ97" s="165"/>
      <c r="AK97" s="165"/>
      <c r="AL97" s="165"/>
      <c r="AM97" s="165">
        <v>21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4"/>
      <c r="B98" s="177"/>
      <c r="C98" s="300"/>
      <c r="D98" s="301"/>
      <c r="E98" s="302"/>
      <c r="F98" s="303"/>
      <c r="G98" s="304"/>
      <c r="H98" s="189"/>
      <c r="I98" s="189"/>
      <c r="J98" s="189"/>
      <c r="K98" s="189"/>
      <c r="L98" s="190"/>
      <c r="M98" s="20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5">
        <v>43</v>
      </c>
      <c r="B99" s="176" t="s">
        <v>1051</v>
      </c>
      <c r="C99" s="200" t="s">
        <v>1052</v>
      </c>
      <c r="D99" s="180" t="s">
        <v>967</v>
      </c>
      <c r="E99" s="184">
        <v>125</v>
      </c>
      <c r="F99" s="191"/>
      <c r="G99" s="189">
        <f>ROUND(E99*F99,2)</f>
        <v>0</v>
      </c>
      <c r="H99" s="189">
        <v>0</v>
      </c>
      <c r="I99" s="189">
        <f>ROUND(E99*H99,2)</f>
        <v>0</v>
      </c>
      <c r="J99" s="189">
        <v>0</v>
      </c>
      <c r="K99" s="189">
        <f>ROUND(E99*J99,2)</f>
        <v>0</v>
      </c>
      <c r="L99" s="190"/>
      <c r="M99" s="207" t="s">
        <v>232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 t="s">
        <v>233</v>
      </c>
      <c r="AF99" s="165" t="s">
        <v>341</v>
      </c>
      <c r="AG99" s="165"/>
      <c r="AH99" s="165"/>
      <c r="AI99" s="165"/>
      <c r="AJ99" s="165"/>
      <c r="AK99" s="165"/>
      <c r="AL99" s="165"/>
      <c r="AM99" s="165">
        <v>21</v>
      </c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4"/>
      <c r="B100" s="177"/>
      <c r="C100" s="300" t="s">
        <v>1912</v>
      </c>
      <c r="D100" s="301"/>
      <c r="E100" s="302"/>
      <c r="F100" s="303"/>
      <c r="G100" s="304"/>
      <c r="H100" s="189"/>
      <c r="I100" s="189"/>
      <c r="J100" s="189"/>
      <c r="K100" s="189"/>
      <c r="L100" s="190"/>
      <c r="M100" s="207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5">
        <v>44</v>
      </c>
      <c r="B101" s="176" t="s">
        <v>1053</v>
      </c>
      <c r="C101" s="200" t="s">
        <v>1048</v>
      </c>
      <c r="D101" s="180" t="s">
        <v>967</v>
      </c>
      <c r="E101" s="184">
        <v>125</v>
      </c>
      <c r="F101" s="191"/>
      <c r="G101" s="189">
        <f>ROUND(E101*F101,2)</f>
        <v>0</v>
      </c>
      <c r="H101" s="189">
        <v>0</v>
      </c>
      <c r="I101" s="189">
        <f>ROUND(E101*H101,2)</f>
        <v>0</v>
      </c>
      <c r="J101" s="189">
        <v>0</v>
      </c>
      <c r="K101" s="189">
        <f>ROUND(E101*J101,2)</f>
        <v>0</v>
      </c>
      <c r="L101" s="190"/>
      <c r="M101" s="207" t="s">
        <v>232</v>
      </c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 t="s">
        <v>233</v>
      </c>
      <c r="AF101" s="165" t="s">
        <v>341</v>
      </c>
      <c r="AG101" s="165"/>
      <c r="AH101" s="165"/>
      <c r="AI101" s="165"/>
      <c r="AJ101" s="165"/>
      <c r="AK101" s="165"/>
      <c r="AL101" s="165"/>
      <c r="AM101" s="165">
        <v>21</v>
      </c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ht="25.5" customHeight="1" outlineLevel="1" x14ac:dyDescent="0.2">
      <c r="A102" s="204"/>
      <c r="B102" s="177"/>
      <c r="C102" s="300" t="s">
        <v>1913</v>
      </c>
      <c r="D102" s="301"/>
      <c r="E102" s="302"/>
      <c r="F102" s="303"/>
      <c r="G102" s="304"/>
      <c r="H102" s="189"/>
      <c r="I102" s="189"/>
      <c r="J102" s="189"/>
      <c r="K102" s="189"/>
      <c r="L102" s="190"/>
      <c r="M102" s="207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205">
        <v>45</v>
      </c>
      <c r="B103" s="176" t="s">
        <v>1054</v>
      </c>
      <c r="C103" s="200" t="s">
        <v>1055</v>
      </c>
      <c r="D103" s="180" t="s">
        <v>967</v>
      </c>
      <c r="E103" s="184">
        <v>215</v>
      </c>
      <c r="F103" s="191"/>
      <c r="G103" s="189">
        <f>ROUND(E103*F103,2)</f>
        <v>0</v>
      </c>
      <c r="H103" s="189">
        <v>0</v>
      </c>
      <c r="I103" s="189">
        <f>ROUND(E103*H103,2)</f>
        <v>0</v>
      </c>
      <c r="J103" s="189">
        <v>0</v>
      </c>
      <c r="K103" s="189">
        <f>ROUND(E103*J103,2)</f>
        <v>0</v>
      </c>
      <c r="L103" s="190"/>
      <c r="M103" s="207" t="s">
        <v>232</v>
      </c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233</v>
      </c>
      <c r="AF103" s="165" t="s">
        <v>341</v>
      </c>
      <c r="AG103" s="165"/>
      <c r="AH103" s="165"/>
      <c r="AI103" s="165"/>
      <c r="AJ103" s="165"/>
      <c r="AK103" s="165"/>
      <c r="AL103" s="165"/>
      <c r="AM103" s="165">
        <v>21</v>
      </c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4"/>
      <c r="B104" s="177"/>
      <c r="C104" s="300"/>
      <c r="D104" s="301"/>
      <c r="E104" s="302"/>
      <c r="F104" s="303"/>
      <c r="G104" s="304"/>
      <c r="H104" s="189"/>
      <c r="I104" s="189"/>
      <c r="J104" s="189"/>
      <c r="K104" s="189"/>
      <c r="L104" s="190"/>
      <c r="M104" s="207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x14ac:dyDescent="0.2">
      <c r="A105" s="203" t="s">
        <v>187</v>
      </c>
      <c r="B105" s="175" t="s">
        <v>86</v>
      </c>
      <c r="C105" s="199" t="s">
        <v>87</v>
      </c>
      <c r="D105" s="179"/>
      <c r="E105" s="183"/>
      <c r="F105" s="316">
        <f>SUM(G107:G124)</f>
        <v>0</v>
      </c>
      <c r="G105" s="317"/>
      <c r="H105" s="187"/>
      <c r="I105" s="187">
        <f>SUM(I107:I124)</f>
        <v>0</v>
      </c>
      <c r="J105" s="187"/>
      <c r="K105" s="187">
        <f>SUM(K107:K124)</f>
        <v>0</v>
      </c>
      <c r="L105" s="188"/>
      <c r="M105" s="206"/>
      <c r="AE105" t="s">
        <v>188</v>
      </c>
    </row>
    <row r="106" spans="1:60" s="255" customFormat="1" ht="38.25" customHeight="1" x14ac:dyDescent="0.2">
      <c r="A106" s="244"/>
      <c r="B106" s="245"/>
      <c r="C106" s="300" t="s">
        <v>1914</v>
      </c>
      <c r="D106" s="301"/>
      <c r="E106" s="302"/>
      <c r="F106" s="303"/>
      <c r="G106" s="304"/>
      <c r="H106" s="247"/>
      <c r="I106" s="247"/>
      <c r="J106" s="247"/>
      <c r="K106" s="247"/>
      <c r="L106" s="246"/>
      <c r="M106" s="248"/>
    </row>
    <row r="107" spans="1:60" outlineLevel="1" x14ac:dyDescent="0.2">
      <c r="A107" s="205">
        <v>46</v>
      </c>
      <c r="B107" s="176" t="s">
        <v>1056</v>
      </c>
      <c r="C107" s="200" t="s">
        <v>1057</v>
      </c>
      <c r="D107" s="180" t="s">
        <v>231</v>
      </c>
      <c r="E107" s="184">
        <v>620</v>
      </c>
      <c r="F107" s="191"/>
      <c r="G107" s="189">
        <f>ROUND(E107*F107,2)</f>
        <v>0</v>
      </c>
      <c r="H107" s="189">
        <v>0</v>
      </c>
      <c r="I107" s="189">
        <f>ROUND(E107*H107,2)</f>
        <v>0</v>
      </c>
      <c r="J107" s="189">
        <v>0</v>
      </c>
      <c r="K107" s="189">
        <f>ROUND(E107*J107,2)</f>
        <v>0</v>
      </c>
      <c r="L107" s="190"/>
      <c r="M107" s="207" t="s">
        <v>232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 t="s">
        <v>233</v>
      </c>
      <c r="AF107" s="165" t="s">
        <v>341</v>
      </c>
      <c r="AG107" s="165"/>
      <c r="AH107" s="165"/>
      <c r="AI107" s="165"/>
      <c r="AJ107" s="165"/>
      <c r="AK107" s="165"/>
      <c r="AL107" s="165"/>
      <c r="AM107" s="165">
        <v>21</v>
      </c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4"/>
      <c r="B108" s="177"/>
      <c r="C108" s="300"/>
      <c r="D108" s="301"/>
      <c r="E108" s="302"/>
      <c r="F108" s="303"/>
      <c r="G108" s="304"/>
      <c r="H108" s="189"/>
      <c r="I108" s="189"/>
      <c r="J108" s="189"/>
      <c r="K108" s="189"/>
      <c r="L108" s="190"/>
      <c r="M108" s="207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5">
        <v>47</v>
      </c>
      <c r="B109" s="176" t="s">
        <v>1058</v>
      </c>
      <c r="C109" s="200" t="s">
        <v>1059</v>
      </c>
      <c r="D109" s="180" t="s">
        <v>231</v>
      </c>
      <c r="E109" s="184">
        <v>30</v>
      </c>
      <c r="F109" s="191"/>
      <c r="G109" s="189">
        <f>ROUND(E109*F109,2)</f>
        <v>0</v>
      </c>
      <c r="H109" s="189">
        <v>0</v>
      </c>
      <c r="I109" s="189">
        <f>ROUND(E109*H109,2)</f>
        <v>0</v>
      </c>
      <c r="J109" s="189">
        <v>0</v>
      </c>
      <c r="K109" s="189">
        <f>ROUND(E109*J109,2)</f>
        <v>0</v>
      </c>
      <c r="L109" s="190"/>
      <c r="M109" s="207" t="s">
        <v>232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233</v>
      </c>
      <c r="AF109" s="165" t="s">
        <v>341</v>
      </c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4"/>
      <c r="B110" s="177"/>
      <c r="C110" s="300"/>
      <c r="D110" s="301"/>
      <c r="E110" s="302"/>
      <c r="F110" s="303"/>
      <c r="G110" s="304"/>
      <c r="H110" s="189"/>
      <c r="I110" s="189"/>
      <c r="J110" s="189"/>
      <c r="K110" s="189"/>
      <c r="L110" s="190"/>
      <c r="M110" s="207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5">
        <v>48</v>
      </c>
      <c r="B111" s="176" t="s">
        <v>1060</v>
      </c>
      <c r="C111" s="200" t="s">
        <v>1061</v>
      </c>
      <c r="D111" s="180" t="s">
        <v>231</v>
      </c>
      <c r="E111" s="184">
        <v>10</v>
      </c>
      <c r="F111" s="191"/>
      <c r="G111" s="189">
        <f>ROUND(E111*F111,2)</f>
        <v>0</v>
      </c>
      <c r="H111" s="189">
        <v>0</v>
      </c>
      <c r="I111" s="189">
        <f>ROUND(E111*H111,2)</f>
        <v>0</v>
      </c>
      <c r="J111" s="189">
        <v>0</v>
      </c>
      <c r="K111" s="189">
        <f>ROUND(E111*J111,2)</f>
        <v>0</v>
      </c>
      <c r="L111" s="190"/>
      <c r="M111" s="207" t="s">
        <v>232</v>
      </c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 t="s">
        <v>233</v>
      </c>
      <c r="AF111" s="165" t="s">
        <v>341</v>
      </c>
      <c r="AG111" s="165"/>
      <c r="AH111" s="165"/>
      <c r="AI111" s="165"/>
      <c r="AJ111" s="165"/>
      <c r="AK111" s="165"/>
      <c r="AL111" s="165"/>
      <c r="AM111" s="165">
        <v>21</v>
      </c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4"/>
      <c r="B112" s="177"/>
      <c r="C112" s="300"/>
      <c r="D112" s="301"/>
      <c r="E112" s="302"/>
      <c r="F112" s="303"/>
      <c r="G112" s="304"/>
      <c r="H112" s="189"/>
      <c r="I112" s="189"/>
      <c r="J112" s="189"/>
      <c r="K112" s="189"/>
      <c r="L112" s="190"/>
      <c r="M112" s="207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5">
        <v>49</v>
      </c>
      <c r="B113" s="176" t="s">
        <v>1062</v>
      </c>
      <c r="C113" s="200" t="s">
        <v>1063</v>
      </c>
      <c r="D113" s="180" t="s">
        <v>231</v>
      </c>
      <c r="E113" s="184">
        <v>15</v>
      </c>
      <c r="F113" s="191"/>
      <c r="G113" s="189">
        <f>ROUND(E113*F113,2)</f>
        <v>0</v>
      </c>
      <c r="H113" s="189">
        <v>0</v>
      </c>
      <c r="I113" s="189">
        <f>ROUND(E113*H113,2)</f>
        <v>0</v>
      </c>
      <c r="J113" s="189">
        <v>0</v>
      </c>
      <c r="K113" s="189">
        <f>ROUND(E113*J113,2)</f>
        <v>0</v>
      </c>
      <c r="L113" s="190"/>
      <c r="M113" s="207" t="s">
        <v>232</v>
      </c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233</v>
      </c>
      <c r="AF113" s="165" t="s">
        <v>341</v>
      </c>
      <c r="AG113" s="165"/>
      <c r="AH113" s="165"/>
      <c r="AI113" s="165"/>
      <c r="AJ113" s="165"/>
      <c r="AK113" s="165"/>
      <c r="AL113" s="165"/>
      <c r="AM113" s="165">
        <v>21</v>
      </c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4"/>
      <c r="B114" s="177"/>
      <c r="C114" s="300"/>
      <c r="D114" s="301"/>
      <c r="E114" s="302"/>
      <c r="F114" s="303"/>
      <c r="G114" s="304"/>
      <c r="H114" s="189"/>
      <c r="I114" s="189"/>
      <c r="J114" s="189"/>
      <c r="K114" s="189"/>
      <c r="L114" s="190"/>
      <c r="M114" s="207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5">
        <v>50</v>
      </c>
      <c r="B115" s="176" t="s">
        <v>1064</v>
      </c>
      <c r="C115" s="200" t="s">
        <v>1065</v>
      </c>
      <c r="D115" s="180" t="s">
        <v>231</v>
      </c>
      <c r="E115" s="184">
        <v>15</v>
      </c>
      <c r="F115" s="191"/>
      <c r="G115" s="189">
        <f>ROUND(E115*F115,2)</f>
        <v>0</v>
      </c>
      <c r="H115" s="189">
        <v>0</v>
      </c>
      <c r="I115" s="189">
        <f>ROUND(E115*H115,2)</f>
        <v>0</v>
      </c>
      <c r="J115" s="189">
        <v>0</v>
      </c>
      <c r="K115" s="189">
        <f>ROUND(E115*J115,2)</f>
        <v>0</v>
      </c>
      <c r="L115" s="190"/>
      <c r="M115" s="207" t="s">
        <v>232</v>
      </c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 t="s">
        <v>233</v>
      </c>
      <c r="AF115" s="165" t="s">
        <v>341</v>
      </c>
      <c r="AG115" s="165"/>
      <c r="AH115" s="165"/>
      <c r="AI115" s="165"/>
      <c r="AJ115" s="165"/>
      <c r="AK115" s="165"/>
      <c r="AL115" s="165"/>
      <c r="AM115" s="165">
        <v>21</v>
      </c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4"/>
      <c r="B116" s="177"/>
      <c r="C116" s="300"/>
      <c r="D116" s="301"/>
      <c r="E116" s="302"/>
      <c r="F116" s="303"/>
      <c r="G116" s="304"/>
      <c r="H116" s="189"/>
      <c r="I116" s="189"/>
      <c r="J116" s="189"/>
      <c r="K116" s="189"/>
      <c r="L116" s="190"/>
      <c r="M116" s="207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5">
        <v>51</v>
      </c>
      <c r="B117" s="176" t="s">
        <v>1066</v>
      </c>
      <c r="C117" s="200" t="s">
        <v>1067</v>
      </c>
      <c r="D117" s="180" t="s">
        <v>231</v>
      </c>
      <c r="E117" s="184">
        <v>20</v>
      </c>
      <c r="F117" s="191"/>
      <c r="G117" s="189">
        <f>ROUND(E117*F117,2)</f>
        <v>0</v>
      </c>
      <c r="H117" s="189">
        <v>0</v>
      </c>
      <c r="I117" s="189">
        <f>ROUND(E117*H117,2)</f>
        <v>0</v>
      </c>
      <c r="J117" s="189">
        <v>0</v>
      </c>
      <c r="K117" s="189">
        <f>ROUND(E117*J117,2)</f>
        <v>0</v>
      </c>
      <c r="L117" s="190"/>
      <c r="M117" s="207" t="s">
        <v>232</v>
      </c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 t="s">
        <v>233</v>
      </c>
      <c r="AF117" s="165" t="s">
        <v>341</v>
      </c>
      <c r="AG117" s="165"/>
      <c r="AH117" s="165"/>
      <c r="AI117" s="165"/>
      <c r="AJ117" s="165"/>
      <c r="AK117" s="165"/>
      <c r="AL117" s="165"/>
      <c r="AM117" s="165">
        <v>21</v>
      </c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4"/>
      <c r="B118" s="177"/>
      <c r="C118" s="300"/>
      <c r="D118" s="301"/>
      <c r="E118" s="302"/>
      <c r="F118" s="303"/>
      <c r="G118" s="304"/>
      <c r="H118" s="189"/>
      <c r="I118" s="189"/>
      <c r="J118" s="189"/>
      <c r="K118" s="189"/>
      <c r="L118" s="190"/>
      <c r="M118" s="207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5">
        <v>52</v>
      </c>
      <c r="B119" s="176" t="s">
        <v>1068</v>
      </c>
      <c r="C119" s="200" t="s">
        <v>1069</v>
      </c>
      <c r="D119" s="180" t="s">
        <v>231</v>
      </c>
      <c r="E119" s="184">
        <v>20</v>
      </c>
      <c r="F119" s="191"/>
      <c r="G119" s="189">
        <f>ROUND(E119*F119,2)</f>
        <v>0</v>
      </c>
      <c r="H119" s="189">
        <v>0</v>
      </c>
      <c r="I119" s="189">
        <f>ROUND(E119*H119,2)</f>
        <v>0</v>
      </c>
      <c r="J119" s="189">
        <v>0</v>
      </c>
      <c r="K119" s="189">
        <f>ROUND(E119*J119,2)</f>
        <v>0</v>
      </c>
      <c r="L119" s="190"/>
      <c r="M119" s="207" t="s">
        <v>232</v>
      </c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 t="s">
        <v>233</v>
      </c>
      <c r="AF119" s="165" t="s">
        <v>341</v>
      </c>
      <c r="AG119" s="165"/>
      <c r="AH119" s="165"/>
      <c r="AI119" s="165"/>
      <c r="AJ119" s="165"/>
      <c r="AK119" s="165"/>
      <c r="AL119" s="165"/>
      <c r="AM119" s="165">
        <v>21</v>
      </c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4"/>
      <c r="B120" s="177"/>
      <c r="C120" s="300" t="s">
        <v>1915</v>
      </c>
      <c r="D120" s="301"/>
      <c r="E120" s="302"/>
      <c r="F120" s="303"/>
      <c r="G120" s="304"/>
      <c r="H120" s="189"/>
      <c r="I120" s="189"/>
      <c r="J120" s="189"/>
      <c r="K120" s="189"/>
      <c r="L120" s="190"/>
      <c r="M120" s="207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ht="56.25" outlineLevel="1" x14ac:dyDescent="0.2">
      <c r="A121" s="205">
        <v>53</v>
      </c>
      <c r="B121" s="176" t="s">
        <v>1070</v>
      </c>
      <c r="C121" s="200" t="s">
        <v>1916</v>
      </c>
      <c r="D121" s="180" t="s">
        <v>231</v>
      </c>
      <c r="E121" s="184">
        <v>1200</v>
      </c>
      <c r="F121" s="191"/>
      <c r="G121" s="189">
        <f>ROUND(E121*F121,2)</f>
        <v>0</v>
      </c>
      <c r="H121" s="189">
        <v>0</v>
      </c>
      <c r="I121" s="189">
        <f>ROUND(E121*H121,2)</f>
        <v>0</v>
      </c>
      <c r="J121" s="189">
        <v>0</v>
      </c>
      <c r="K121" s="189">
        <f>ROUND(E121*J121,2)</f>
        <v>0</v>
      </c>
      <c r="L121" s="190"/>
      <c r="M121" s="207" t="s">
        <v>232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 t="s">
        <v>233</v>
      </c>
      <c r="AF121" s="165" t="s">
        <v>341</v>
      </c>
      <c r="AG121" s="165"/>
      <c r="AH121" s="165"/>
      <c r="AI121" s="165"/>
      <c r="AJ121" s="165"/>
      <c r="AK121" s="165"/>
      <c r="AL121" s="165"/>
      <c r="AM121" s="165">
        <v>21</v>
      </c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4"/>
      <c r="B122" s="177"/>
      <c r="C122" s="300"/>
      <c r="D122" s="301"/>
      <c r="E122" s="302"/>
      <c r="F122" s="303"/>
      <c r="G122" s="304"/>
      <c r="H122" s="189"/>
      <c r="I122" s="189"/>
      <c r="J122" s="189"/>
      <c r="K122" s="189"/>
      <c r="L122" s="190"/>
      <c r="M122" s="207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ht="22.5" outlineLevel="1" x14ac:dyDescent="0.2">
      <c r="A123" s="205">
        <v>54</v>
      </c>
      <c r="B123" s="176" t="s">
        <v>1071</v>
      </c>
      <c r="C123" s="200" t="s">
        <v>1072</v>
      </c>
      <c r="D123" s="180" t="s">
        <v>967</v>
      </c>
      <c r="E123" s="184">
        <v>62</v>
      </c>
      <c r="F123" s="191"/>
      <c r="G123" s="189">
        <f>ROUND(E123*F123,2)</f>
        <v>0</v>
      </c>
      <c r="H123" s="189">
        <v>0</v>
      </c>
      <c r="I123" s="189">
        <f>ROUND(E123*H123,2)</f>
        <v>0</v>
      </c>
      <c r="J123" s="189">
        <v>0</v>
      </c>
      <c r="K123" s="189">
        <f>ROUND(E123*J123,2)</f>
        <v>0</v>
      </c>
      <c r="L123" s="190"/>
      <c r="M123" s="207" t="s">
        <v>232</v>
      </c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 t="s">
        <v>233</v>
      </c>
      <c r="AF123" s="165" t="s">
        <v>341</v>
      </c>
      <c r="AG123" s="165"/>
      <c r="AH123" s="165"/>
      <c r="AI123" s="165"/>
      <c r="AJ123" s="165"/>
      <c r="AK123" s="165"/>
      <c r="AL123" s="165"/>
      <c r="AM123" s="165">
        <v>21</v>
      </c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4"/>
      <c r="B124" s="177"/>
      <c r="C124" s="300"/>
      <c r="D124" s="301"/>
      <c r="E124" s="302"/>
      <c r="F124" s="303"/>
      <c r="G124" s="304"/>
      <c r="H124" s="189"/>
      <c r="I124" s="189"/>
      <c r="J124" s="189"/>
      <c r="K124" s="189"/>
      <c r="L124" s="190"/>
      <c r="M124" s="207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ht="45" outlineLevel="1" x14ac:dyDescent="0.2">
      <c r="A125" s="205">
        <v>55</v>
      </c>
      <c r="B125" s="256">
        <v>50</v>
      </c>
      <c r="C125" s="200" t="s">
        <v>1917</v>
      </c>
      <c r="D125" s="180" t="s">
        <v>1034</v>
      </c>
      <c r="E125" s="184">
        <v>1</v>
      </c>
      <c r="F125" s="191"/>
      <c r="G125" s="189">
        <f>ROUND(E125*F125,2)</f>
        <v>0</v>
      </c>
      <c r="H125" s="189">
        <v>0</v>
      </c>
      <c r="I125" s="189">
        <f>ROUND(E125*H125,2)</f>
        <v>0</v>
      </c>
      <c r="J125" s="189">
        <v>0</v>
      </c>
      <c r="K125" s="189">
        <f>ROUND(E125*J125,2)</f>
        <v>0</v>
      </c>
      <c r="L125" s="190"/>
      <c r="M125" s="207" t="s">
        <v>232</v>
      </c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4"/>
      <c r="B126" s="177"/>
      <c r="C126" s="300"/>
      <c r="D126" s="301"/>
      <c r="E126" s="302"/>
      <c r="F126" s="303"/>
      <c r="G126" s="304"/>
      <c r="H126" s="189"/>
      <c r="I126" s="189"/>
      <c r="J126" s="189"/>
      <c r="K126" s="189"/>
      <c r="L126" s="190"/>
      <c r="M126" s="207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x14ac:dyDescent="0.2">
      <c r="A127" s="203" t="s">
        <v>187</v>
      </c>
      <c r="B127" s="175" t="s">
        <v>92</v>
      </c>
      <c r="C127" s="199" t="s">
        <v>93</v>
      </c>
      <c r="D127" s="179"/>
      <c r="E127" s="183"/>
      <c r="F127" s="316">
        <f>SUM(G129:G146)</f>
        <v>0</v>
      </c>
      <c r="G127" s="317"/>
      <c r="H127" s="187"/>
      <c r="I127" s="187">
        <f>SUM(I129:I146)</f>
        <v>0</v>
      </c>
      <c r="J127" s="187"/>
      <c r="K127" s="187">
        <f>SUM(K129:K146)</f>
        <v>0</v>
      </c>
      <c r="L127" s="188"/>
      <c r="M127" s="206"/>
      <c r="AE127" t="s">
        <v>188</v>
      </c>
    </row>
    <row r="128" spans="1:60" s="255" customFormat="1" ht="24.75" customHeight="1" x14ac:dyDescent="0.2">
      <c r="A128" s="244"/>
      <c r="B128" s="245"/>
      <c r="C128" s="300" t="s">
        <v>1918</v>
      </c>
      <c r="D128" s="301"/>
      <c r="E128" s="302"/>
      <c r="F128" s="303"/>
      <c r="G128" s="304"/>
      <c r="H128" s="247"/>
      <c r="I128" s="247"/>
      <c r="J128" s="247"/>
      <c r="K128" s="247"/>
      <c r="L128" s="246"/>
      <c r="M128" s="248"/>
    </row>
    <row r="129" spans="1:60" outlineLevel="1" x14ac:dyDescent="0.2">
      <c r="A129" s="205">
        <v>56</v>
      </c>
      <c r="B129" s="176" t="s">
        <v>1073</v>
      </c>
      <c r="C129" s="200" t="s">
        <v>1074</v>
      </c>
      <c r="D129" s="180" t="s">
        <v>231</v>
      </c>
      <c r="E129" s="184">
        <v>460</v>
      </c>
      <c r="F129" s="191"/>
      <c r="G129" s="189">
        <f>ROUND(E129*F129,2)</f>
        <v>0</v>
      </c>
      <c r="H129" s="189">
        <v>0</v>
      </c>
      <c r="I129" s="189">
        <f>ROUND(E129*H129,2)</f>
        <v>0</v>
      </c>
      <c r="J129" s="189">
        <v>0</v>
      </c>
      <c r="K129" s="189">
        <f>ROUND(E129*J129,2)</f>
        <v>0</v>
      </c>
      <c r="L129" s="190"/>
      <c r="M129" s="207" t="s">
        <v>232</v>
      </c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 t="s">
        <v>233</v>
      </c>
      <c r="AF129" s="165" t="s">
        <v>341</v>
      </c>
      <c r="AG129" s="165"/>
      <c r="AH129" s="165"/>
      <c r="AI129" s="165"/>
      <c r="AJ129" s="165"/>
      <c r="AK129" s="165"/>
      <c r="AL129" s="165"/>
      <c r="AM129" s="165">
        <v>21</v>
      </c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4"/>
      <c r="B130" s="177"/>
      <c r="C130" s="300"/>
      <c r="D130" s="301"/>
      <c r="E130" s="302"/>
      <c r="F130" s="303"/>
      <c r="G130" s="304"/>
      <c r="H130" s="189"/>
      <c r="I130" s="189"/>
      <c r="J130" s="189"/>
      <c r="K130" s="189"/>
      <c r="L130" s="190"/>
      <c r="M130" s="207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5">
        <v>57</v>
      </c>
      <c r="B131" s="176" t="s">
        <v>1075</v>
      </c>
      <c r="C131" s="200" t="s">
        <v>1076</v>
      </c>
      <c r="D131" s="180" t="s">
        <v>231</v>
      </c>
      <c r="E131" s="184">
        <v>570</v>
      </c>
      <c r="F131" s="191"/>
      <c r="G131" s="189">
        <f>ROUND(E131*F131,2)</f>
        <v>0</v>
      </c>
      <c r="H131" s="189">
        <v>0</v>
      </c>
      <c r="I131" s="189">
        <f>ROUND(E131*H131,2)</f>
        <v>0</v>
      </c>
      <c r="J131" s="189">
        <v>0</v>
      </c>
      <c r="K131" s="189">
        <f>ROUND(E131*J131,2)</f>
        <v>0</v>
      </c>
      <c r="L131" s="190"/>
      <c r="M131" s="207" t="s">
        <v>232</v>
      </c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 t="s">
        <v>233</v>
      </c>
      <c r="AF131" s="165" t="s">
        <v>341</v>
      </c>
      <c r="AG131" s="165"/>
      <c r="AH131" s="165"/>
      <c r="AI131" s="165"/>
      <c r="AJ131" s="165"/>
      <c r="AK131" s="165"/>
      <c r="AL131" s="165"/>
      <c r="AM131" s="165">
        <v>21</v>
      </c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4"/>
      <c r="B132" s="177"/>
      <c r="C132" s="300"/>
      <c r="D132" s="301"/>
      <c r="E132" s="302"/>
      <c r="F132" s="303"/>
      <c r="G132" s="304"/>
      <c r="H132" s="189"/>
      <c r="I132" s="189"/>
      <c r="J132" s="189"/>
      <c r="K132" s="189"/>
      <c r="L132" s="190"/>
      <c r="M132" s="207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205">
        <v>58</v>
      </c>
      <c r="B133" s="176" t="s">
        <v>1077</v>
      </c>
      <c r="C133" s="200" t="s">
        <v>1078</v>
      </c>
      <c r="D133" s="180" t="s">
        <v>231</v>
      </c>
      <c r="E133" s="184">
        <v>620</v>
      </c>
      <c r="F133" s="191"/>
      <c r="G133" s="189">
        <f>ROUND(E133*F133,2)</f>
        <v>0</v>
      </c>
      <c r="H133" s="189">
        <v>0</v>
      </c>
      <c r="I133" s="189">
        <f>ROUND(E133*H133,2)</f>
        <v>0</v>
      </c>
      <c r="J133" s="189">
        <v>0</v>
      </c>
      <c r="K133" s="189">
        <f>ROUND(E133*J133,2)</f>
        <v>0</v>
      </c>
      <c r="L133" s="190"/>
      <c r="M133" s="207" t="s">
        <v>232</v>
      </c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 t="s">
        <v>233</v>
      </c>
      <c r="AF133" s="165" t="s">
        <v>341</v>
      </c>
      <c r="AG133" s="165"/>
      <c r="AH133" s="165"/>
      <c r="AI133" s="165"/>
      <c r="AJ133" s="165"/>
      <c r="AK133" s="165"/>
      <c r="AL133" s="165"/>
      <c r="AM133" s="165">
        <v>21</v>
      </c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ht="26.25" customHeight="1" outlineLevel="1" x14ac:dyDescent="0.2">
      <c r="A134" s="204"/>
      <c r="B134" s="177"/>
      <c r="C134" s="300" t="s">
        <v>1919</v>
      </c>
      <c r="D134" s="301"/>
      <c r="E134" s="302"/>
      <c r="F134" s="303"/>
      <c r="G134" s="304"/>
      <c r="H134" s="189"/>
      <c r="I134" s="189"/>
      <c r="J134" s="189"/>
      <c r="K134" s="189"/>
      <c r="L134" s="190"/>
      <c r="M134" s="207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5">
        <v>59</v>
      </c>
      <c r="B135" s="176" t="s">
        <v>1079</v>
      </c>
      <c r="C135" s="200" t="s">
        <v>1080</v>
      </c>
      <c r="D135" s="180" t="s">
        <v>231</v>
      </c>
      <c r="E135" s="184">
        <v>30</v>
      </c>
      <c r="F135" s="191"/>
      <c r="G135" s="189">
        <f>ROUND(E135*F135,2)</f>
        <v>0</v>
      </c>
      <c r="H135" s="189">
        <v>0</v>
      </c>
      <c r="I135" s="189">
        <f>ROUND(E135*H135,2)</f>
        <v>0</v>
      </c>
      <c r="J135" s="189">
        <v>0</v>
      </c>
      <c r="K135" s="189">
        <f>ROUND(E135*J135,2)</f>
        <v>0</v>
      </c>
      <c r="L135" s="190"/>
      <c r="M135" s="207" t="s">
        <v>232</v>
      </c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 t="s">
        <v>233</v>
      </c>
      <c r="AF135" s="165" t="s">
        <v>341</v>
      </c>
      <c r="AG135" s="165"/>
      <c r="AH135" s="165"/>
      <c r="AI135" s="165"/>
      <c r="AJ135" s="165"/>
      <c r="AK135" s="165"/>
      <c r="AL135" s="165"/>
      <c r="AM135" s="165">
        <v>21</v>
      </c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4"/>
      <c r="B136" s="177"/>
      <c r="C136" s="300"/>
      <c r="D136" s="301"/>
      <c r="E136" s="302"/>
      <c r="F136" s="303"/>
      <c r="G136" s="304"/>
      <c r="H136" s="189"/>
      <c r="I136" s="189"/>
      <c r="J136" s="189"/>
      <c r="K136" s="189"/>
      <c r="L136" s="190"/>
      <c r="M136" s="207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5">
        <v>60</v>
      </c>
      <c r="B137" s="176" t="s">
        <v>1081</v>
      </c>
      <c r="C137" s="200" t="s">
        <v>1082</v>
      </c>
      <c r="D137" s="180" t="s">
        <v>231</v>
      </c>
      <c r="E137" s="184">
        <v>10</v>
      </c>
      <c r="F137" s="191"/>
      <c r="G137" s="189">
        <f>ROUND(E137*F137,2)</f>
        <v>0</v>
      </c>
      <c r="H137" s="189">
        <v>0</v>
      </c>
      <c r="I137" s="189">
        <f>ROUND(E137*H137,2)</f>
        <v>0</v>
      </c>
      <c r="J137" s="189">
        <v>0</v>
      </c>
      <c r="K137" s="189">
        <f>ROUND(E137*J137,2)</f>
        <v>0</v>
      </c>
      <c r="L137" s="190"/>
      <c r="M137" s="207" t="s">
        <v>232</v>
      </c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 t="s">
        <v>233</v>
      </c>
      <c r="AF137" s="165" t="s">
        <v>341</v>
      </c>
      <c r="AG137" s="165"/>
      <c r="AH137" s="165"/>
      <c r="AI137" s="165"/>
      <c r="AJ137" s="165"/>
      <c r="AK137" s="165"/>
      <c r="AL137" s="165"/>
      <c r="AM137" s="165">
        <v>21</v>
      </c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204"/>
      <c r="B138" s="177"/>
      <c r="C138" s="300"/>
      <c r="D138" s="301"/>
      <c r="E138" s="302"/>
      <c r="F138" s="303"/>
      <c r="G138" s="304"/>
      <c r="H138" s="189"/>
      <c r="I138" s="189"/>
      <c r="J138" s="189"/>
      <c r="K138" s="189"/>
      <c r="L138" s="190"/>
      <c r="M138" s="207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205">
        <v>61</v>
      </c>
      <c r="B139" s="176" t="s">
        <v>1083</v>
      </c>
      <c r="C139" s="200" t="s">
        <v>1084</v>
      </c>
      <c r="D139" s="180" t="s">
        <v>231</v>
      </c>
      <c r="E139" s="184">
        <v>15</v>
      </c>
      <c r="F139" s="191"/>
      <c r="G139" s="189">
        <f>ROUND(E139*F139,2)</f>
        <v>0</v>
      </c>
      <c r="H139" s="189">
        <v>0</v>
      </c>
      <c r="I139" s="189">
        <f>ROUND(E139*H139,2)</f>
        <v>0</v>
      </c>
      <c r="J139" s="189">
        <v>0</v>
      </c>
      <c r="K139" s="189">
        <f>ROUND(E139*J139,2)</f>
        <v>0</v>
      </c>
      <c r="L139" s="190"/>
      <c r="M139" s="207" t="s">
        <v>232</v>
      </c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 t="s">
        <v>233</v>
      </c>
      <c r="AF139" s="165" t="s">
        <v>341</v>
      </c>
      <c r="AG139" s="165"/>
      <c r="AH139" s="165"/>
      <c r="AI139" s="165"/>
      <c r="AJ139" s="165"/>
      <c r="AK139" s="165"/>
      <c r="AL139" s="165"/>
      <c r="AM139" s="165">
        <v>21</v>
      </c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4"/>
      <c r="B140" s="177"/>
      <c r="C140" s="300"/>
      <c r="D140" s="301"/>
      <c r="E140" s="302"/>
      <c r="F140" s="303"/>
      <c r="G140" s="304"/>
      <c r="H140" s="189"/>
      <c r="I140" s="189"/>
      <c r="J140" s="189"/>
      <c r="K140" s="189"/>
      <c r="L140" s="190"/>
      <c r="M140" s="207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5">
        <v>62</v>
      </c>
      <c r="B141" s="176" t="s">
        <v>1085</v>
      </c>
      <c r="C141" s="200" t="s">
        <v>1086</v>
      </c>
      <c r="D141" s="180" t="s">
        <v>231</v>
      </c>
      <c r="E141" s="184">
        <v>15</v>
      </c>
      <c r="F141" s="191"/>
      <c r="G141" s="189">
        <f>ROUND(E141*F141,2)</f>
        <v>0</v>
      </c>
      <c r="H141" s="189">
        <v>0</v>
      </c>
      <c r="I141" s="189">
        <f>ROUND(E141*H141,2)</f>
        <v>0</v>
      </c>
      <c r="J141" s="189">
        <v>0</v>
      </c>
      <c r="K141" s="189">
        <f>ROUND(E141*J141,2)</f>
        <v>0</v>
      </c>
      <c r="L141" s="190"/>
      <c r="M141" s="207" t="s">
        <v>232</v>
      </c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 t="s">
        <v>233</v>
      </c>
      <c r="AF141" s="165" t="s">
        <v>341</v>
      </c>
      <c r="AG141" s="165"/>
      <c r="AH141" s="165"/>
      <c r="AI141" s="165"/>
      <c r="AJ141" s="165"/>
      <c r="AK141" s="165"/>
      <c r="AL141" s="165"/>
      <c r="AM141" s="165">
        <v>21</v>
      </c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4"/>
      <c r="B142" s="177"/>
      <c r="C142" s="300"/>
      <c r="D142" s="301"/>
      <c r="E142" s="302"/>
      <c r="F142" s="303"/>
      <c r="G142" s="304"/>
      <c r="H142" s="189"/>
      <c r="I142" s="189"/>
      <c r="J142" s="189"/>
      <c r="K142" s="189"/>
      <c r="L142" s="190"/>
      <c r="M142" s="207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5">
        <v>63</v>
      </c>
      <c r="B143" s="176" t="s">
        <v>1087</v>
      </c>
      <c r="C143" s="200" t="s">
        <v>1088</v>
      </c>
      <c r="D143" s="180" t="s">
        <v>231</v>
      </c>
      <c r="E143" s="184">
        <v>20</v>
      </c>
      <c r="F143" s="191"/>
      <c r="G143" s="189">
        <f>ROUND(E143*F143,2)</f>
        <v>0</v>
      </c>
      <c r="H143" s="189">
        <v>0</v>
      </c>
      <c r="I143" s="189">
        <f>ROUND(E143*H143,2)</f>
        <v>0</v>
      </c>
      <c r="J143" s="189">
        <v>0</v>
      </c>
      <c r="K143" s="189">
        <f>ROUND(E143*J143,2)</f>
        <v>0</v>
      </c>
      <c r="L143" s="190"/>
      <c r="M143" s="207" t="s">
        <v>232</v>
      </c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 t="s">
        <v>233</v>
      </c>
      <c r="AF143" s="165" t="s">
        <v>341</v>
      </c>
      <c r="AG143" s="165"/>
      <c r="AH143" s="165"/>
      <c r="AI143" s="165"/>
      <c r="AJ143" s="165"/>
      <c r="AK143" s="165"/>
      <c r="AL143" s="165"/>
      <c r="AM143" s="165">
        <v>21</v>
      </c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4"/>
      <c r="B144" s="177"/>
      <c r="C144" s="300"/>
      <c r="D144" s="301"/>
      <c r="E144" s="302"/>
      <c r="F144" s="303"/>
      <c r="G144" s="304"/>
      <c r="H144" s="189"/>
      <c r="I144" s="189"/>
      <c r="J144" s="189"/>
      <c r="K144" s="189"/>
      <c r="L144" s="190"/>
      <c r="M144" s="207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5">
        <v>64</v>
      </c>
      <c r="B145" s="176" t="s">
        <v>1089</v>
      </c>
      <c r="C145" s="200" t="s">
        <v>1090</v>
      </c>
      <c r="D145" s="180" t="s">
        <v>231</v>
      </c>
      <c r="E145" s="184">
        <v>20</v>
      </c>
      <c r="F145" s="191"/>
      <c r="G145" s="189">
        <f>ROUND(E145*F145,2)</f>
        <v>0</v>
      </c>
      <c r="H145" s="189">
        <v>0</v>
      </c>
      <c r="I145" s="189">
        <f>ROUND(E145*H145,2)</f>
        <v>0</v>
      </c>
      <c r="J145" s="189">
        <v>0</v>
      </c>
      <c r="K145" s="189">
        <f>ROUND(E145*J145,2)</f>
        <v>0</v>
      </c>
      <c r="L145" s="190"/>
      <c r="M145" s="207" t="s">
        <v>232</v>
      </c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 t="s">
        <v>233</v>
      </c>
      <c r="AF145" s="165" t="s">
        <v>341</v>
      </c>
      <c r="AG145" s="165"/>
      <c r="AH145" s="165"/>
      <c r="AI145" s="165"/>
      <c r="AJ145" s="165"/>
      <c r="AK145" s="165"/>
      <c r="AL145" s="165"/>
      <c r="AM145" s="165">
        <v>21</v>
      </c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204"/>
      <c r="B146" s="177"/>
      <c r="C146" s="300"/>
      <c r="D146" s="301"/>
      <c r="E146" s="302"/>
      <c r="F146" s="303"/>
      <c r="G146" s="304"/>
      <c r="H146" s="189"/>
      <c r="I146" s="189"/>
      <c r="J146" s="189"/>
      <c r="K146" s="189"/>
      <c r="L146" s="190"/>
      <c r="M146" s="207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x14ac:dyDescent="0.2">
      <c r="A147" s="203" t="s">
        <v>187</v>
      </c>
      <c r="B147" s="175" t="s">
        <v>95</v>
      </c>
      <c r="C147" s="199" t="s">
        <v>96</v>
      </c>
      <c r="D147" s="179"/>
      <c r="E147" s="183"/>
      <c r="F147" s="316">
        <f>SUM(G148:G149)</f>
        <v>0</v>
      </c>
      <c r="G147" s="317"/>
      <c r="H147" s="187"/>
      <c r="I147" s="187">
        <f>SUM(I148:I149)</f>
        <v>0</v>
      </c>
      <c r="J147" s="187"/>
      <c r="K147" s="187">
        <f>SUM(K148:K149)</f>
        <v>0</v>
      </c>
      <c r="L147" s="188"/>
      <c r="M147" s="206"/>
      <c r="AE147" t="s">
        <v>188</v>
      </c>
    </row>
    <row r="148" spans="1:60" outlineLevel="1" x14ac:dyDescent="0.2">
      <c r="A148" s="205">
        <v>65</v>
      </c>
      <c r="B148" s="176" t="s">
        <v>99</v>
      </c>
      <c r="C148" s="200" t="s">
        <v>1091</v>
      </c>
      <c r="D148" s="180" t="s">
        <v>214</v>
      </c>
      <c r="E148" s="184">
        <v>70</v>
      </c>
      <c r="F148" s="191"/>
      <c r="G148" s="189">
        <f>ROUND(E148*F148,2)</f>
        <v>0</v>
      </c>
      <c r="H148" s="189">
        <v>0</v>
      </c>
      <c r="I148" s="189">
        <f>ROUND(E148*H148,2)</f>
        <v>0</v>
      </c>
      <c r="J148" s="189">
        <v>0</v>
      </c>
      <c r="K148" s="189">
        <f>ROUND(E148*J148,2)</f>
        <v>0</v>
      </c>
      <c r="L148" s="190"/>
      <c r="M148" s="207" t="s">
        <v>232</v>
      </c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 t="s">
        <v>233</v>
      </c>
      <c r="AF148" s="165" t="s">
        <v>341</v>
      </c>
      <c r="AG148" s="165"/>
      <c r="AH148" s="165"/>
      <c r="AI148" s="165"/>
      <c r="AJ148" s="165"/>
      <c r="AK148" s="165"/>
      <c r="AL148" s="165"/>
      <c r="AM148" s="165">
        <v>21</v>
      </c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204"/>
      <c r="B149" s="177"/>
      <c r="C149" s="300"/>
      <c r="D149" s="301"/>
      <c r="E149" s="302"/>
      <c r="F149" s="303"/>
      <c r="G149" s="304"/>
      <c r="H149" s="189"/>
      <c r="I149" s="189"/>
      <c r="J149" s="189"/>
      <c r="K149" s="189"/>
      <c r="L149" s="190"/>
      <c r="M149" s="207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x14ac:dyDescent="0.2">
      <c r="A150" s="203" t="s">
        <v>187</v>
      </c>
      <c r="B150" s="175" t="s">
        <v>113</v>
      </c>
      <c r="C150" s="199" t="s">
        <v>114</v>
      </c>
      <c r="D150" s="179"/>
      <c r="E150" s="183"/>
      <c r="F150" s="316">
        <f>SUM(G151:G152)</f>
        <v>0</v>
      </c>
      <c r="G150" s="317"/>
      <c r="H150" s="187"/>
      <c r="I150" s="187">
        <f>SUM(I151:I152)</f>
        <v>0</v>
      </c>
      <c r="J150" s="187"/>
      <c r="K150" s="187">
        <f>SUM(K151:K152)</f>
        <v>0</v>
      </c>
      <c r="L150" s="188"/>
      <c r="M150" s="206"/>
      <c r="AE150" t="s">
        <v>188</v>
      </c>
    </row>
    <row r="151" spans="1:60" outlineLevel="1" x14ac:dyDescent="0.2">
      <c r="A151" s="205">
        <v>66</v>
      </c>
      <c r="B151" s="176" t="s">
        <v>1092</v>
      </c>
      <c r="C151" s="200" t="s">
        <v>1093</v>
      </c>
      <c r="D151" s="180" t="s">
        <v>1034</v>
      </c>
      <c r="E151" s="184">
        <v>1</v>
      </c>
      <c r="F151" s="191"/>
      <c r="G151" s="189">
        <f>ROUND(E151*F151,2)</f>
        <v>0</v>
      </c>
      <c r="H151" s="189">
        <v>0</v>
      </c>
      <c r="I151" s="189">
        <f>ROUND(E151*H151,2)</f>
        <v>0</v>
      </c>
      <c r="J151" s="189">
        <v>0</v>
      </c>
      <c r="K151" s="189">
        <f>ROUND(E151*J151,2)</f>
        <v>0</v>
      </c>
      <c r="L151" s="190"/>
      <c r="M151" s="207" t="s">
        <v>232</v>
      </c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 t="s">
        <v>233</v>
      </c>
      <c r="AF151" s="165" t="s">
        <v>604</v>
      </c>
      <c r="AG151" s="165"/>
      <c r="AH151" s="165"/>
      <c r="AI151" s="165"/>
      <c r="AJ151" s="165"/>
      <c r="AK151" s="165"/>
      <c r="AL151" s="165"/>
      <c r="AM151" s="165">
        <v>21</v>
      </c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4"/>
      <c r="B152" s="177"/>
      <c r="C152" s="300"/>
      <c r="D152" s="301"/>
      <c r="E152" s="302"/>
      <c r="F152" s="303"/>
      <c r="G152" s="304"/>
      <c r="H152" s="189"/>
      <c r="I152" s="189"/>
      <c r="J152" s="189"/>
      <c r="K152" s="189"/>
      <c r="L152" s="190"/>
      <c r="M152" s="207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x14ac:dyDescent="0.2">
      <c r="A153" s="203" t="s">
        <v>187</v>
      </c>
      <c r="B153" s="175" t="s">
        <v>105</v>
      </c>
      <c r="C153" s="199" t="s">
        <v>106</v>
      </c>
      <c r="D153" s="179"/>
      <c r="E153" s="183"/>
      <c r="F153" s="316">
        <f>SUM(G154:G175)</f>
        <v>0</v>
      </c>
      <c r="G153" s="317"/>
      <c r="H153" s="187"/>
      <c r="I153" s="187">
        <f>SUM(I154:I175)</f>
        <v>0</v>
      </c>
      <c r="J153" s="187"/>
      <c r="K153" s="187">
        <f>SUM(K154:K175)</f>
        <v>0</v>
      </c>
      <c r="L153" s="188"/>
      <c r="M153" s="206"/>
      <c r="AE153" t="s">
        <v>188</v>
      </c>
    </row>
    <row r="154" spans="1:60" outlineLevel="1" x14ac:dyDescent="0.2">
      <c r="A154" s="205">
        <v>67</v>
      </c>
      <c r="B154" s="176" t="s">
        <v>1094</v>
      </c>
      <c r="C154" s="200" t="s">
        <v>1095</v>
      </c>
      <c r="D154" s="180" t="s">
        <v>1034</v>
      </c>
      <c r="E154" s="184">
        <v>1</v>
      </c>
      <c r="F154" s="191"/>
      <c r="G154" s="189">
        <f>ROUND(E154*F154,2)</f>
        <v>0</v>
      </c>
      <c r="H154" s="189">
        <v>0</v>
      </c>
      <c r="I154" s="189">
        <f>ROUND(E154*H154,2)</f>
        <v>0</v>
      </c>
      <c r="J154" s="189">
        <v>0</v>
      </c>
      <c r="K154" s="189">
        <f>ROUND(E154*J154,2)</f>
        <v>0</v>
      </c>
      <c r="L154" s="190"/>
      <c r="M154" s="207" t="s">
        <v>232</v>
      </c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 t="s">
        <v>233</v>
      </c>
      <c r="AF154" s="165" t="s">
        <v>341</v>
      </c>
      <c r="AG154" s="165"/>
      <c r="AH154" s="165"/>
      <c r="AI154" s="165"/>
      <c r="AJ154" s="165"/>
      <c r="AK154" s="165"/>
      <c r="AL154" s="165"/>
      <c r="AM154" s="165">
        <v>21</v>
      </c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204"/>
      <c r="B155" s="177"/>
      <c r="C155" s="300"/>
      <c r="D155" s="301"/>
      <c r="E155" s="302"/>
      <c r="F155" s="303"/>
      <c r="G155" s="304"/>
      <c r="H155" s="189"/>
      <c r="I155" s="189"/>
      <c r="J155" s="189"/>
      <c r="K155" s="189"/>
      <c r="L155" s="190"/>
      <c r="M155" s="207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205">
        <v>68</v>
      </c>
      <c r="B156" s="176" t="s">
        <v>1096</v>
      </c>
      <c r="C156" s="200" t="s">
        <v>1097</v>
      </c>
      <c r="D156" s="180" t="s">
        <v>1034</v>
      </c>
      <c r="E156" s="184">
        <v>1</v>
      </c>
      <c r="F156" s="191"/>
      <c r="G156" s="189">
        <f>ROUND(E156*F156,2)</f>
        <v>0</v>
      </c>
      <c r="H156" s="189">
        <v>0</v>
      </c>
      <c r="I156" s="189">
        <f>ROUND(E156*H156,2)</f>
        <v>0</v>
      </c>
      <c r="J156" s="189">
        <v>0</v>
      </c>
      <c r="K156" s="189">
        <f>ROUND(E156*J156,2)</f>
        <v>0</v>
      </c>
      <c r="L156" s="190"/>
      <c r="M156" s="207" t="s">
        <v>232</v>
      </c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 t="s">
        <v>233</v>
      </c>
      <c r="AF156" s="165" t="s">
        <v>341</v>
      </c>
      <c r="AG156" s="165"/>
      <c r="AH156" s="165"/>
      <c r="AI156" s="165"/>
      <c r="AJ156" s="165"/>
      <c r="AK156" s="165"/>
      <c r="AL156" s="165"/>
      <c r="AM156" s="165">
        <v>21</v>
      </c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204"/>
      <c r="B157" s="177"/>
      <c r="C157" s="300"/>
      <c r="D157" s="301"/>
      <c r="E157" s="302"/>
      <c r="F157" s="303"/>
      <c r="G157" s="304"/>
      <c r="H157" s="189"/>
      <c r="I157" s="189"/>
      <c r="J157" s="189"/>
      <c r="K157" s="189"/>
      <c r="L157" s="190"/>
      <c r="M157" s="207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205">
        <v>69</v>
      </c>
      <c r="B158" s="176" t="s">
        <v>1098</v>
      </c>
      <c r="C158" s="200" t="s">
        <v>1099</v>
      </c>
      <c r="D158" s="180" t="s">
        <v>1034</v>
      </c>
      <c r="E158" s="184">
        <v>1</v>
      </c>
      <c r="F158" s="191"/>
      <c r="G158" s="189">
        <f>ROUND(E158*F158,2)</f>
        <v>0</v>
      </c>
      <c r="H158" s="189">
        <v>0</v>
      </c>
      <c r="I158" s="189">
        <f>ROUND(E158*H158,2)</f>
        <v>0</v>
      </c>
      <c r="J158" s="189">
        <v>0</v>
      </c>
      <c r="K158" s="189">
        <f>ROUND(E158*J158,2)</f>
        <v>0</v>
      </c>
      <c r="L158" s="190"/>
      <c r="M158" s="207" t="s">
        <v>232</v>
      </c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 t="s">
        <v>233</v>
      </c>
      <c r="AF158" s="165" t="s">
        <v>341</v>
      </c>
      <c r="AG158" s="165"/>
      <c r="AH158" s="165"/>
      <c r="AI158" s="165"/>
      <c r="AJ158" s="165"/>
      <c r="AK158" s="165"/>
      <c r="AL158" s="165"/>
      <c r="AM158" s="165">
        <v>21</v>
      </c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204"/>
      <c r="B159" s="177"/>
      <c r="C159" s="300"/>
      <c r="D159" s="301"/>
      <c r="E159" s="302"/>
      <c r="F159" s="303"/>
      <c r="G159" s="304"/>
      <c r="H159" s="189"/>
      <c r="I159" s="189"/>
      <c r="J159" s="189"/>
      <c r="K159" s="189"/>
      <c r="L159" s="190"/>
      <c r="M159" s="207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205">
        <v>70</v>
      </c>
      <c r="B160" s="176" t="s">
        <v>1100</v>
      </c>
      <c r="C160" s="200" t="s">
        <v>1101</v>
      </c>
      <c r="D160" s="180" t="s">
        <v>1034</v>
      </c>
      <c r="E160" s="184">
        <v>1</v>
      </c>
      <c r="F160" s="191"/>
      <c r="G160" s="189">
        <f>ROUND(E160*F160,2)</f>
        <v>0</v>
      </c>
      <c r="H160" s="189">
        <v>0</v>
      </c>
      <c r="I160" s="189">
        <f>ROUND(E160*H160,2)</f>
        <v>0</v>
      </c>
      <c r="J160" s="189">
        <v>0</v>
      </c>
      <c r="K160" s="189">
        <f>ROUND(E160*J160,2)</f>
        <v>0</v>
      </c>
      <c r="L160" s="190"/>
      <c r="M160" s="207" t="s">
        <v>232</v>
      </c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 t="s">
        <v>233</v>
      </c>
      <c r="AF160" s="165" t="s">
        <v>341</v>
      </c>
      <c r="AG160" s="165"/>
      <c r="AH160" s="165"/>
      <c r="AI160" s="165"/>
      <c r="AJ160" s="165"/>
      <c r="AK160" s="165"/>
      <c r="AL160" s="165"/>
      <c r="AM160" s="165">
        <v>21</v>
      </c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204"/>
      <c r="B161" s="177"/>
      <c r="C161" s="300"/>
      <c r="D161" s="301"/>
      <c r="E161" s="302"/>
      <c r="F161" s="303"/>
      <c r="G161" s="304"/>
      <c r="H161" s="189"/>
      <c r="I161" s="189"/>
      <c r="J161" s="189"/>
      <c r="K161" s="189"/>
      <c r="L161" s="190"/>
      <c r="M161" s="207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outlineLevel="1" x14ac:dyDescent="0.2">
      <c r="A162" s="205">
        <v>71</v>
      </c>
      <c r="B162" s="176" t="s">
        <v>1102</v>
      </c>
      <c r="C162" s="200" t="s">
        <v>1103</v>
      </c>
      <c r="D162" s="180" t="s">
        <v>1034</v>
      </c>
      <c r="E162" s="184">
        <v>1</v>
      </c>
      <c r="F162" s="191"/>
      <c r="G162" s="189">
        <f>ROUND(E162*F162,2)</f>
        <v>0</v>
      </c>
      <c r="H162" s="189">
        <v>0</v>
      </c>
      <c r="I162" s="189">
        <f>ROUND(E162*H162,2)</f>
        <v>0</v>
      </c>
      <c r="J162" s="189">
        <v>0</v>
      </c>
      <c r="K162" s="189">
        <f>ROUND(E162*J162,2)</f>
        <v>0</v>
      </c>
      <c r="L162" s="190"/>
      <c r="M162" s="207" t="s">
        <v>232</v>
      </c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 t="s">
        <v>233</v>
      </c>
      <c r="AF162" s="165" t="s">
        <v>341</v>
      </c>
      <c r="AG162" s="165"/>
      <c r="AH162" s="165"/>
      <c r="AI162" s="165"/>
      <c r="AJ162" s="165"/>
      <c r="AK162" s="165"/>
      <c r="AL162" s="165"/>
      <c r="AM162" s="165">
        <v>21</v>
      </c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204"/>
      <c r="B163" s="177"/>
      <c r="C163" s="300"/>
      <c r="D163" s="301"/>
      <c r="E163" s="302"/>
      <c r="F163" s="303"/>
      <c r="G163" s="304"/>
      <c r="H163" s="189"/>
      <c r="I163" s="189"/>
      <c r="J163" s="189"/>
      <c r="K163" s="189"/>
      <c r="L163" s="190"/>
      <c r="M163" s="207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205">
        <v>72</v>
      </c>
      <c r="B164" s="176" t="s">
        <v>1104</v>
      </c>
      <c r="C164" s="200" t="s">
        <v>1105</v>
      </c>
      <c r="D164" s="180" t="s">
        <v>1034</v>
      </c>
      <c r="E164" s="184">
        <v>1</v>
      </c>
      <c r="F164" s="191"/>
      <c r="G164" s="189">
        <f>ROUND(E164*F164,2)</f>
        <v>0</v>
      </c>
      <c r="H164" s="189">
        <v>0</v>
      </c>
      <c r="I164" s="189">
        <f>ROUND(E164*H164,2)</f>
        <v>0</v>
      </c>
      <c r="J164" s="189">
        <v>0</v>
      </c>
      <c r="K164" s="189">
        <f>ROUND(E164*J164,2)</f>
        <v>0</v>
      </c>
      <c r="L164" s="190"/>
      <c r="M164" s="207" t="s">
        <v>232</v>
      </c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 t="s">
        <v>233</v>
      </c>
      <c r="AF164" s="165" t="s">
        <v>341</v>
      </c>
      <c r="AG164" s="165"/>
      <c r="AH164" s="165"/>
      <c r="AI164" s="165"/>
      <c r="AJ164" s="165"/>
      <c r="AK164" s="165"/>
      <c r="AL164" s="165"/>
      <c r="AM164" s="165">
        <v>21</v>
      </c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204"/>
      <c r="B165" s="177"/>
      <c r="C165" s="300"/>
      <c r="D165" s="301"/>
      <c r="E165" s="302"/>
      <c r="F165" s="303"/>
      <c r="G165" s="304"/>
      <c r="H165" s="189"/>
      <c r="I165" s="189"/>
      <c r="J165" s="189"/>
      <c r="K165" s="189"/>
      <c r="L165" s="190"/>
      <c r="M165" s="207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205">
        <v>73</v>
      </c>
      <c r="B166" s="176" t="s">
        <v>1106</v>
      </c>
      <c r="C166" s="200" t="s">
        <v>1107</v>
      </c>
      <c r="D166" s="180" t="s">
        <v>1034</v>
      </c>
      <c r="E166" s="184">
        <v>1</v>
      </c>
      <c r="F166" s="191"/>
      <c r="G166" s="189">
        <f>ROUND(E166*F166,2)</f>
        <v>0</v>
      </c>
      <c r="H166" s="189">
        <v>0</v>
      </c>
      <c r="I166" s="189">
        <f>ROUND(E166*H166,2)</f>
        <v>0</v>
      </c>
      <c r="J166" s="189">
        <v>0</v>
      </c>
      <c r="K166" s="189">
        <f>ROUND(E166*J166,2)</f>
        <v>0</v>
      </c>
      <c r="L166" s="190"/>
      <c r="M166" s="207" t="s">
        <v>232</v>
      </c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 t="s">
        <v>233</v>
      </c>
      <c r="AF166" s="165" t="s">
        <v>341</v>
      </c>
      <c r="AG166" s="165"/>
      <c r="AH166" s="165"/>
      <c r="AI166" s="165"/>
      <c r="AJ166" s="165"/>
      <c r="AK166" s="165"/>
      <c r="AL166" s="165"/>
      <c r="AM166" s="165">
        <v>21</v>
      </c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204"/>
      <c r="B167" s="177"/>
      <c r="C167" s="300"/>
      <c r="D167" s="301"/>
      <c r="E167" s="302"/>
      <c r="F167" s="303"/>
      <c r="G167" s="304"/>
      <c r="H167" s="189"/>
      <c r="I167" s="189"/>
      <c r="J167" s="189"/>
      <c r="K167" s="189"/>
      <c r="L167" s="190"/>
      <c r="M167" s="207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205">
        <v>74</v>
      </c>
      <c r="B168" s="176" t="s">
        <v>1108</v>
      </c>
      <c r="C168" s="200" t="s">
        <v>1109</v>
      </c>
      <c r="D168" s="180" t="s">
        <v>1034</v>
      </c>
      <c r="E168" s="184">
        <v>1</v>
      </c>
      <c r="F168" s="191"/>
      <c r="G168" s="189">
        <f>ROUND(E168*F168,2)</f>
        <v>0</v>
      </c>
      <c r="H168" s="189">
        <v>0</v>
      </c>
      <c r="I168" s="189">
        <f>ROUND(E168*H168,2)</f>
        <v>0</v>
      </c>
      <c r="J168" s="189">
        <v>0</v>
      </c>
      <c r="K168" s="189">
        <f>ROUND(E168*J168,2)</f>
        <v>0</v>
      </c>
      <c r="L168" s="190"/>
      <c r="M168" s="207" t="s">
        <v>232</v>
      </c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 t="s">
        <v>233</v>
      </c>
      <c r="AF168" s="165" t="s">
        <v>341</v>
      </c>
      <c r="AG168" s="165"/>
      <c r="AH168" s="165"/>
      <c r="AI168" s="165"/>
      <c r="AJ168" s="165"/>
      <c r="AK168" s="165"/>
      <c r="AL168" s="165"/>
      <c r="AM168" s="165">
        <v>21</v>
      </c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204"/>
      <c r="B169" s="177"/>
      <c r="C169" s="300"/>
      <c r="D169" s="301"/>
      <c r="E169" s="302"/>
      <c r="F169" s="303"/>
      <c r="G169" s="304"/>
      <c r="H169" s="189"/>
      <c r="I169" s="189"/>
      <c r="J169" s="189"/>
      <c r="K169" s="189"/>
      <c r="L169" s="190"/>
      <c r="M169" s="207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ht="22.5" outlineLevel="1" x14ac:dyDescent="0.2">
      <c r="A170" s="205">
        <v>75</v>
      </c>
      <c r="B170" s="176" t="s">
        <v>1110</v>
      </c>
      <c r="C170" s="200" t="s">
        <v>1111</v>
      </c>
      <c r="D170" s="180" t="s">
        <v>1034</v>
      </c>
      <c r="E170" s="184">
        <v>1</v>
      </c>
      <c r="F170" s="191"/>
      <c r="G170" s="189">
        <f>ROUND(E170*F170,2)</f>
        <v>0</v>
      </c>
      <c r="H170" s="189">
        <v>0</v>
      </c>
      <c r="I170" s="189">
        <f>ROUND(E170*H170,2)</f>
        <v>0</v>
      </c>
      <c r="J170" s="189">
        <v>0</v>
      </c>
      <c r="K170" s="189">
        <f>ROUND(E170*J170,2)</f>
        <v>0</v>
      </c>
      <c r="L170" s="190"/>
      <c r="M170" s="207" t="s">
        <v>232</v>
      </c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 t="s">
        <v>233</v>
      </c>
      <c r="AF170" s="165" t="s">
        <v>341</v>
      </c>
      <c r="AG170" s="165"/>
      <c r="AH170" s="165"/>
      <c r="AI170" s="165"/>
      <c r="AJ170" s="165"/>
      <c r="AK170" s="165"/>
      <c r="AL170" s="165"/>
      <c r="AM170" s="165">
        <v>21</v>
      </c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204"/>
      <c r="B171" s="177"/>
      <c r="C171" s="300"/>
      <c r="D171" s="301"/>
      <c r="E171" s="302"/>
      <c r="F171" s="303"/>
      <c r="G171" s="304"/>
      <c r="H171" s="189"/>
      <c r="I171" s="189"/>
      <c r="J171" s="189"/>
      <c r="K171" s="189"/>
      <c r="L171" s="190"/>
      <c r="M171" s="207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205">
        <v>76</v>
      </c>
      <c r="B172" s="176" t="s">
        <v>1112</v>
      </c>
      <c r="C172" s="200" t="s">
        <v>1113</v>
      </c>
      <c r="D172" s="180" t="s">
        <v>1034</v>
      </c>
      <c r="E172" s="184">
        <v>1</v>
      </c>
      <c r="F172" s="191"/>
      <c r="G172" s="189">
        <f>ROUND(E172*F172,2)</f>
        <v>0</v>
      </c>
      <c r="H172" s="189">
        <v>0</v>
      </c>
      <c r="I172" s="189">
        <f>ROUND(E172*H172,2)</f>
        <v>0</v>
      </c>
      <c r="J172" s="189">
        <v>0</v>
      </c>
      <c r="K172" s="189">
        <f>ROUND(E172*J172,2)</f>
        <v>0</v>
      </c>
      <c r="L172" s="190"/>
      <c r="M172" s="207" t="s">
        <v>232</v>
      </c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 t="s">
        <v>233</v>
      </c>
      <c r="AF172" s="165" t="s">
        <v>341</v>
      </c>
      <c r="AG172" s="165"/>
      <c r="AH172" s="165"/>
      <c r="AI172" s="165"/>
      <c r="AJ172" s="165"/>
      <c r="AK172" s="165"/>
      <c r="AL172" s="165"/>
      <c r="AM172" s="165">
        <v>21</v>
      </c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204"/>
      <c r="B173" s="177"/>
      <c r="C173" s="300"/>
      <c r="D173" s="301"/>
      <c r="E173" s="302"/>
      <c r="F173" s="303"/>
      <c r="G173" s="304"/>
      <c r="H173" s="189"/>
      <c r="I173" s="189"/>
      <c r="J173" s="189"/>
      <c r="K173" s="189"/>
      <c r="L173" s="190"/>
      <c r="M173" s="207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205">
        <v>77</v>
      </c>
      <c r="B174" s="176" t="s">
        <v>1114</v>
      </c>
      <c r="C174" s="200" t="s">
        <v>1115</v>
      </c>
      <c r="D174" s="180" t="s">
        <v>1034</v>
      </c>
      <c r="E174" s="184">
        <v>1</v>
      </c>
      <c r="F174" s="191"/>
      <c r="G174" s="189">
        <f>ROUND(E174*F174,2)</f>
        <v>0</v>
      </c>
      <c r="H174" s="189">
        <v>0</v>
      </c>
      <c r="I174" s="189">
        <f>ROUND(E174*H174,2)</f>
        <v>0</v>
      </c>
      <c r="J174" s="189">
        <v>0</v>
      </c>
      <c r="K174" s="189">
        <f>ROUND(E174*J174,2)</f>
        <v>0</v>
      </c>
      <c r="L174" s="190"/>
      <c r="M174" s="207" t="s">
        <v>232</v>
      </c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 t="s">
        <v>233</v>
      </c>
      <c r="AF174" s="165" t="s">
        <v>341</v>
      </c>
      <c r="AG174" s="165"/>
      <c r="AH174" s="165"/>
      <c r="AI174" s="165"/>
      <c r="AJ174" s="165"/>
      <c r="AK174" s="165"/>
      <c r="AL174" s="165"/>
      <c r="AM174" s="165">
        <v>21</v>
      </c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204"/>
      <c r="B175" s="177"/>
      <c r="C175" s="300"/>
      <c r="D175" s="301"/>
      <c r="E175" s="302"/>
      <c r="F175" s="303"/>
      <c r="G175" s="304"/>
      <c r="H175" s="189"/>
      <c r="I175" s="189"/>
      <c r="J175" s="189"/>
      <c r="K175" s="189"/>
      <c r="L175" s="190"/>
      <c r="M175" s="207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x14ac:dyDescent="0.2">
      <c r="A176" s="203" t="s">
        <v>187</v>
      </c>
      <c r="B176" s="175" t="s">
        <v>107</v>
      </c>
      <c r="C176" s="199" t="s">
        <v>108</v>
      </c>
      <c r="D176" s="179"/>
      <c r="E176" s="183"/>
      <c r="F176" s="316">
        <f>SUM(G177:G180)</f>
        <v>0</v>
      </c>
      <c r="G176" s="317"/>
      <c r="H176" s="187"/>
      <c r="I176" s="187">
        <f>SUM(I177:I180)</f>
        <v>0</v>
      </c>
      <c r="J176" s="187"/>
      <c r="K176" s="187">
        <f>SUM(K177:K180)</f>
        <v>0</v>
      </c>
      <c r="L176" s="188"/>
      <c r="M176" s="206"/>
      <c r="AE176" t="s">
        <v>188</v>
      </c>
    </row>
    <row r="177" spans="1:60" ht="56.25" outlineLevel="1" x14ac:dyDescent="0.2">
      <c r="A177" s="205">
        <v>78</v>
      </c>
      <c r="B177" s="176" t="s">
        <v>1116</v>
      </c>
      <c r="C177" s="200" t="s">
        <v>1920</v>
      </c>
      <c r="D177" s="180" t="s">
        <v>1034</v>
      </c>
      <c r="E177" s="184">
        <v>1</v>
      </c>
      <c r="F177" s="191"/>
      <c r="G177" s="189">
        <f>ROUND(E177*F177,2)</f>
        <v>0</v>
      </c>
      <c r="H177" s="189">
        <v>0</v>
      </c>
      <c r="I177" s="189">
        <f>ROUND(E177*H177,2)</f>
        <v>0</v>
      </c>
      <c r="J177" s="189">
        <v>0</v>
      </c>
      <c r="K177" s="189">
        <f>ROUND(E177*J177,2)</f>
        <v>0</v>
      </c>
      <c r="L177" s="190"/>
      <c r="M177" s="207" t="s">
        <v>232</v>
      </c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 t="s">
        <v>233</v>
      </c>
      <c r="AF177" s="165" t="s">
        <v>341</v>
      </c>
      <c r="AG177" s="165"/>
      <c r="AH177" s="165"/>
      <c r="AI177" s="165"/>
      <c r="AJ177" s="165"/>
      <c r="AK177" s="165"/>
      <c r="AL177" s="165"/>
      <c r="AM177" s="165">
        <v>21</v>
      </c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</row>
    <row r="178" spans="1:60" outlineLevel="1" x14ac:dyDescent="0.2">
      <c r="A178" s="204"/>
      <c r="B178" s="177"/>
      <c r="C178" s="300"/>
      <c r="D178" s="301"/>
      <c r="E178" s="302"/>
      <c r="F178" s="303"/>
      <c r="G178" s="304"/>
      <c r="H178" s="189"/>
      <c r="I178" s="189"/>
      <c r="J178" s="189"/>
      <c r="K178" s="189"/>
      <c r="L178" s="190"/>
      <c r="M178" s="207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</row>
    <row r="179" spans="1:60" outlineLevel="1" x14ac:dyDescent="0.2">
      <c r="A179" s="205">
        <v>79</v>
      </c>
      <c r="B179" s="176" t="s">
        <v>1117</v>
      </c>
      <c r="C179" s="200" t="s">
        <v>1118</v>
      </c>
      <c r="D179" s="180" t="s">
        <v>1034</v>
      </c>
      <c r="E179" s="184">
        <v>1</v>
      </c>
      <c r="F179" s="191"/>
      <c r="G179" s="189">
        <f>ROUND(E179*F179,2)</f>
        <v>0</v>
      </c>
      <c r="H179" s="189">
        <v>0</v>
      </c>
      <c r="I179" s="189">
        <f>ROUND(E179*H179,2)</f>
        <v>0</v>
      </c>
      <c r="J179" s="189">
        <v>0</v>
      </c>
      <c r="K179" s="189">
        <f>ROUND(E179*J179,2)</f>
        <v>0</v>
      </c>
      <c r="L179" s="190"/>
      <c r="M179" s="207" t="s">
        <v>232</v>
      </c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 t="s">
        <v>233</v>
      </c>
      <c r="AF179" s="165" t="s">
        <v>341</v>
      </c>
      <c r="AG179" s="165"/>
      <c r="AH179" s="165"/>
      <c r="AI179" s="165"/>
      <c r="AJ179" s="165"/>
      <c r="AK179" s="165"/>
      <c r="AL179" s="165"/>
      <c r="AM179" s="165">
        <v>21</v>
      </c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</row>
    <row r="180" spans="1:60" outlineLevel="1" x14ac:dyDescent="0.2">
      <c r="A180" s="204"/>
      <c r="B180" s="177"/>
      <c r="C180" s="300"/>
      <c r="D180" s="301"/>
      <c r="E180" s="302"/>
      <c r="F180" s="303"/>
      <c r="G180" s="304"/>
      <c r="H180" s="189"/>
      <c r="I180" s="189"/>
      <c r="J180" s="189"/>
      <c r="K180" s="189"/>
      <c r="L180" s="190"/>
      <c r="M180" s="207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x14ac:dyDescent="0.2">
      <c r="A181" s="203" t="s">
        <v>187</v>
      </c>
      <c r="B181" s="175" t="s">
        <v>63</v>
      </c>
      <c r="C181" s="199" t="s">
        <v>64</v>
      </c>
      <c r="D181" s="179"/>
      <c r="E181" s="183"/>
      <c r="F181" s="316">
        <f>SUM(G182:G183)</f>
        <v>0</v>
      </c>
      <c r="G181" s="317"/>
      <c r="H181" s="187"/>
      <c r="I181" s="187">
        <f>SUM(I182:I183)</f>
        <v>0</v>
      </c>
      <c r="J181" s="187"/>
      <c r="K181" s="187">
        <f>SUM(K182:K183)</f>
        <v>0</v>
      </c>
      <c r="L181" s="188"/>
      <c r="M181" s="206"/>
      <c r="AE181" t="s">
        <v>188</v>
      </c>
    </row>
    <row r="182" spans="1:60" outlineLevel="1" x14ac:dyDescent="0.2">
      <c r="A182" s="205">
        <v>80</v>
      </c>
      <c r="B182" s="176" t="s">
        <v>1119</v>
      </c>
      <c r="C182" s="200" t="s">
        <v>1120</v>
      </c>
      <c r="D182" s="180" t="s">
        <v>1121</v>
      </c>
      <c r="E182" s="184">
        <v>1</v>
      </c>
      <c r="F182" s="191"/>
      <c r="G182" s="189">
        <f>ROUND(E182*F182,2)</f>
        <v>0</v>
      </c>
      <c r="H182" s="189">
        <v>0</v>
      </c>
      <c r="I182" s="189">
        <f>ROUND(E182*H182,2)</f>
        <v>0</v>
      </c>
      <c r="J182" s="189">
        <v>0</v>
      </c>
      <c r="K182" s="189">
        <f>ROUND(E182*J182,2)</f>
        <v>0</v>
      </c>
      <c r="L182" s="190"/>
      <c r="M182" s="207" t="s">
        <v>232</v>
      </c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 t="s">
        <v>233</v>
      </c>
      <c r="AF182" s="165" t="s">
        <v>341</v>
      </c>
      <c r="AG182" s="165"/>
      <c r="AH182" s="165"/>
      <c r="AI182" s="165"/>
      <c r="AJ182" s="165"/>
      <c r="AK182" s="165"/>
      <c r="AL182" s="165"/>
      <c r="AM182" s="165">
        <v>21</v>
      </c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</row>
    <row r="183" spans="1:60" ht="13.5" outlineLevel="1" thickBot="1" x14ac:dyDescent="0.25">
      <c r="A183" s="215"/>
      <c r="B183" s="216"/>
      <c r="C183" s="311"/>
      <c r="D183" s="312"/>
      <c r="E183" s="313"/>
      <c r="F183" s="314"/>
      <c r="G183" s="315"/>
      <c r="H183" s="217"/>
      <c r="I183" s="217"/>
      <c r="J183" s="217"/>
      <c r="K183" s="217"/>
      <c r="L183" s="218"/>
      <c r="M183" s="219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x14ac:dyDescent="0.2">
      <c r="A184" s="166"/>
      <c r="B184" s="178" t="s">
        <v>771</v>
      </c>
      <c r="C184" s="202" t="s">
        <v>771</v>
      </c>
      <c r="D184" s="182"/>
      <c r="E184" s="186"/>
      <c r="F184" s="192"/>
      <c r="G184" s="192"/>
      <c r="H184" s="192"/>
      <c r="I184" s="192"/>
      <c r="J184" s="192"/>
      <c r="K184" s="192"/>
      <c r="L184" s="193"/>
      <c r="M184" s="192"/>
    </row>
    <row r="185" spans="1:60" hidden="1" x14ac:dyDescent="0.2">
      <c r="C185" s="80"/>
      <c r="D185" s="144"/>
    </row>
    <row r="186" spans="1:60" ht="13.5" hidden="1" thickBot="1" x14ac:dyDescent="0.25">
      <c r="A186" s="194"/>
      <c r="B186" s="195" t="s">
        <v>772</v>
      </c>
      <c r="C186" s="223"/>
      <c r="D186" s="196"/>
      <c r="E186" s="197"/>
      <c r="F186" s="197"/>
      <c r="G186" s="198">
        <f>F8+F65+F91+F105+F127+F147+F150+F153+F176+F181</f>
        <v>0</v>
      </c>
    </row>
    <row r="187" spans="1:60" ht="91.5" customHeight="1" x14ac:dyDescent="0.2">
      <c r="A187" s="306" t="s">
        <v>1921</v>
      </c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3"/>
    </row>
    <row r="188" spans="1:60" x14ac:dyDescent="0.2">
      <c r="D188" s="144"/>
    </row>
    <row r="189" spans="1:60" x14ac:dyDescent="0.2">
      <c r="D189" s="144"/>
    </row>
    <row r="190" spans="1:60" x14ac:dyDescent="0.2">
      <c r="D190" s="144"/>
    </row>
    <row r="191" spans="1:60" x14ac:dyDescent="0.2">
      <c r="D191" s="144"/>
    </row>
    <row r="192" spans="1:60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  <row r="5001" spans="4:4" x14ac:dyDescent="0.2">
      <c r="D5001" s="144"/>
    </row>
    <row r="5002" spans="4:4" x14ac:dyDescent="0.2">
      <c r="D5002" s="144"/>
    </row>
    <row r="5003" spans="4:4" x14ac:dyDescent="0.2">
      <c r="D5003" s="144"/>
    </row>
    <row r="5004" spans="4:4" x14ac:dyDescent="0.2">
      <c r="D5004" s="144"/>
    </row>
    <row r="5005" spans="4:4" x14ac:dyDescent="0.2">
      <c r="D5005" s="144"/>
    </row>
  </sheetData>
  <mergeCells count="99">
    <mergeCell ref="C178:G178"/>
    <mergeCell ref="C180:G180"/>
    <mergeCell ref="F181:G181"/>
    <mergeCell ref="C183:G183"/>
    <mergeCell ref="C169:G169"/>
    <mergeCell ref="C171:G171"/>
    <mergeCell ref="C173:G173"/>
    <mergeCell ref="C175:G175"/>
    <mergeCell ref="F176:G176"/>
    <mergeCell ref="C167:G167"/>
    <mergeCell ref="F147:G147"/>
    <mergeCell ref="C149:G149"/>
    <mergeCell ref="F150:G150"/>
    <mergeCell ref="C152:G152"/>
    <mergeCell ref="F153:G153"/>
    <mergeCell ref="C155:G155"/>
    <mergeCell ref="C157:G157"/>
    <mergeCell ref="C159:G159"/>
    <mergeCell ref="C161:G161"/>
    <mergeCell ref="C163:G163"/>
    <mergeCell ref="C165:G165"/>
    <mergeCell ref="C146:G146"/>
    <mergeCell ref="C122:G122"/>
    <mergeCell ref="C124:G124"/>
    <mergeCell ref="F127:G127"/>
    <mergeCell ref="C130:G130"/>
    <mergeCell ref="C132:G132"/>
    <mergeCell ref="C134:G134"/>
    <mergeCell ref="C136:G136"/>
    <mergeCell ref="C138:G138"/>
    <mergeCell ref="C140:G140"/>
    <mergeCell ref="C142:G142"/>
    <mergeCell ref="C144:G144"/>
    <mergeCell ref="C126:G126"/>
    <mergeCell ref="C128:G128"/>
    <mergeCell ref="C120:G120"/>
    <mergeCell ref="C98:G98"/>
    <mergeCell ref="C100:G100"/>
    <mergeCell ref="C102:G102"/>
    <mergeCell ref="C104:G104"/>
    <mergeCell ref="F105:G105"/>
    <mergeCell ref="C108:G108"/>
    <mergeCell ref="C110:G110"/>
    <mergeCell ref="C112:G112"/>
    <mergeCell ref="C114:G114"/>
    <mergeCell ref="C116:G116"/>
    <mergeCell ref="C118:G118"/>
    <mergeCell ref="C106:G106"/>
    <mergeCell ref="C96:G96"/>
    <mergeCell ref="C76:G76"/>
    <mergeCell ref="C78:G78"/>
    <mergeCell ref="C80:G80"/>
    <mergeCell ref="C82:G82"/>
    <mergeCell ref="C84:G84"/>
    <mergeCell ref="C86:G86"/>
    <mergeCell ref="C88:G88"/>
    <mergeCell ref="C90:G90"/>
    <mergeCell ref="F91:G91"/>
    <mergeCell ref="C94:G94"/>
    <mergeCell ref="C92:G92"/>
    <mergeCell ref="C74:G74"/>
    <mergeCell ref="C53:G53"/>
    <mergeCell ref="C55:G55"/>
    <mergeCell ref="C57:G57"/>
    <mergeCell ref="C59:G59"/>
    <mergeCell ref="C60:G60"/>
    <mergeCell ref="C62:G62"/>
    <mergeCell ref="C64:G64"/>
    <mergeCell ref="F65:G65"/>
    <mergeCell ref="C68:G68"/>
    <mergeCell ref="C70:G70"/>
    <mergeCell ref="C72:G72"/>
    <mergeCell ref="C66:G66"/>
    <mergeCell ref="C41:G41"/>
    <mergeCell ref="C43:G43"/>
    <mergeCell ref="C45:G45"/>
    <mergeCell ref="C47:G47"/>
    <mergeCell ref="C49:G49"/>
    <mergeCell ref="C31:G31"/>
    <mergeCell ref="C33:G33"/>
    <mergeCell ref="C35:G35"/>
    <mergeCell ref="C37:G37"/>
    <mergeCell ref="C39:G39"/>
    <mergeCell ref="A187:M187"/>
    <mergeCell ref="C27:G27"/>
    <mergeCell ref="A1:G1"/>
    <mergeCell ref="C7:G7"/>
    <mergeCell ref="F8:G8"/>
    <mergeCell ref="C11:G11"/>
    <mergeCell ref="C13:G13"/>
    <mergeCell ref="C15:G15"/>
    <mergeCell ref="C17:G17"/>
    <mergeCell ref="C19:G19"/>
    <mergeCell ref="C21:G21"/>
    <mergeCell ref="C23:G23"/>
    <mergeCell ref="C25:G25"/>
    <mergeCell ref="C9:G9"/>
    <mergeCell ref="C51:G51"/>
    <mergeCell ref="C29:G29"/>
  </mergeCells>
  <pageMargins left="0.59055118110236204" right="0.39370078740157499" top="0.78740157499999996" bottom="0.78740157499999996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showRowColHeaders="0" topLeftCell="A121" workbookViewId="0">
      <selection activeCell="C157" sqref="C157:G157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4" max="26" width="0" hidden="1" customWidth="1"/>
    <col min="29" max="41" width="0" hidden="1" customWidth="1"/>
  </cols>
  <sheetData>
    <row r="1" spans="1:60" ht="16.5" thickBot="1" x14ac:dyDescent="0.3">
      <c r="A1" s="324" t="s">
        <v>177</v>
      </c>
      <c r="B1" s="324"/>
      <c r="C1" s="325"/>
      <c r="D1" s="324"/>
      <c r="E1" s="324"/>
      <c r="F1" s="324"/>
      <c r="G1" s="324"/>
      <c r="AC1" t="s">
        <v>184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49</v>
      </c>
      <c r="C3" s="170" t="s">
        <v>50</v>
      </c>
      <c r="D3" s="146"/>
      <c r="E3" s="145"/>
      <c r="F3" s="145"/>
      <c r="G3" s="148"/>
      <c r="AC3" s="8" t="s">
        <v>157</v>
      </c>
    </row>
    <row r="4" spans="1:60" ht="13.5" thickBot="1" x14ac:dyDescent="0.25">
      <c r="A4" s="155" t="s">
        <v>31</v>
      </c>
      <c r="B4" s="156" t="s">
        <v>168</v>
      </c>
      <c r="C4" s="171" t="s">
        <v>169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39.75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8" t="s">
        <v>178</v>
      </c>
      <c r="I6" s="208" t="s">
        <v>179</v>
      </c>
      <c r="J6" s="208" t="s">
        <v>180</v>
      </c>
      <c r="K6" s="209" t="s">
        <v>181</v>
      </c>
      <c r="L6" s="209" t="s">
        <v>182</v>
      </c>
      <c r="M6" s="174" t="s">
        <v>183</v>
      </c>
      <c r="AN6">
        <f>SUMIF(AM8:AM136,AN5,G8:G136)</f>
        <v>0</v>
      </c>
      <c r="AO6">
        <f>SUMIF(AM8:AM136,AO5,G8:G136)</f>
        <v>0</v>
      </c>
    </row>
    <row r="7" spans="1:60" x14ac:dyDescent="0.2">
      <c r="A7" s="210"/>
      <c r="B7" s="211" t="s">
        <v>185</v>
      </c>
      <c r="C7" s="326" t="s">
        <v>186</v>
      </c>
      <c r="D7" s="327"/>
      <c r="E7" s="328"/>
      <c r="F7" s="329"/>
      <c r="G7" s="329"/>
      <c r="H7" s="212"/>
      <c r="I7" s="212"/>
      <c r="J7" s="212"/>
      <c r="K7" s="212"/>
      <c r="L7" s="213"/>
      <c r="M7" s="214"/>
    </row>
    <row r="8" spans="1:60" x14ac:dyDescent="0.2">
      <c r="A8" s="203" t="s">
        <v>187</v>
      </c>
      <c r="B8" s="175" t="s">
        <v>61</v>
      </c>
      <c r="C8" s="199" t="s">
        <v>62</v>
      </c>
      <c r="D8" s="179"/>
      <c r="E8" s="183"/>
      <c r="F8" s="330">
        <f>SUM(G9:G40)</f>
        <v>0</v>
      </c>
      <c r="G8" s="331"/>
      <c r="H8" s="187"/>
      <c r="I8" s="187">
        <f>SUM(I9:I40)</f>
        <v>0</v>
      </c>
      <c r="J8" s="187"/>
      <c r="K8" s="187">
        <f>SUM(K9:K40)</f>
        <v>0</v>
      </c>
      <c r="L8" s="188"/>
      <c r="M8" s="206"/>
      <c r="AE8" t="s">
        <v>188</v>
      </c>
    </row>
    <row r="9" spans="1:60" ht="22.5" outlineLevel="1" x14ac:dyDescent="0.2">
      <c r="A9" s="205">
        <v>1</v>
      </c>
      <c r="B9" s="176" t="s">
        <v>1122</v>
      </c>
      <c r="C9" s="200" t="s">
        <v>1541</v>
      </c>
      <c r="D9" s="180" t="s">
        <v>967</v>
      </c>
      <c r="E9" s="184">
        <v>93</v>
      </c>
      <c r="F9" s="191"/>
      <c r="G9" s="189">
        <f>ROUND(E9*F9,2)</f>
        <v>0</v>
      </c>
      <c r="H9" s="189">
        <v>0</v>
      </c>
      <c r="I9" s="189">
        <f>ROUND(E9*H9,2)</f>
        <v>0</v>
      </c>
      <c r="J9" s="189">
        <v>0</v>
      </c>
      <c r="K9" s="189">
        <f>ROUND(E9*J9,2)</f>
        <v>0</v>
      </c>
      <c r="L9" s="190"/>
      <c r="M9" s="207" t="s">
        <v>232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233</v>
      </c>
      <c r="AF9" s="165" t="s">
        <v>341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4"/>
      <c r="B10" s="177"/>
      <c r="C10" s="300"/>
      <c r="D10" s="301"/>
      <c r="E10" s="302"/>
      <c r="F10" s="303"/>
      <c r="G10" s="304"/>
      <c r="H10" s="189"/>
      <c r="I10" s="189"/>
      <c r="J10" s="189"/>
      <c r="K10" s="189"/>
      <c r="L10" s="190"/>
      <c r="M10" s="20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5">
        <v>2</v>
      </c>
      <c r="B11" s="176" t="s">
        <v>1123</v>
      </c>
      <c r="C11" s="200" t="s">
        <v>1517</v>
      </c>
      <c r="D11" s="180" t="s">
        <v>967</v>
      </c>
      <c r="E11" s="184">
        <v>93</v>
      </c>
      <c r="F11" s="191"/>
      <c r="G11" s="189">
        <f>ROUND(E11*F11,2)</f>
        <v>0</v>
      </c>
      <c r="H11" s="189">
        <v>0</v>
      </c>
      <c r="I11" s="189">
        <f>ROUND(E11*H11,2)</f>
        <v>0</v>
      </c>
      <c r="J11" s="189">
        <v>0</v>
      </c>
      <c r="K11" s="189">
        <f>ROUND(E11*J11,2)</f>
        <v>0</v>
      </c>
      <c r="L11" s="190"/>
      <c r="M11" s="207" t="s">
        <v>232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233</v>
      </c>
      <c r="AF11" s="165" t="s">
        <v>341</v>
      </c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4"/>
      <c r="B12" s="177"/>
      <c r="C12" s="300"/>
      <c r="D12" s="301"/>
      <c r="E12" s="302"/>
      <c r="F12" s="303"/>
      <c r="G12" s="304"/>
      <c r="H12" s="189"/>
      <c r="I12" s="189"/>
      <c r="J12" s="189"/>
      <c r="K12" s="189"/>
      <c r="L12" s="190"/>
      <c r="M12" s="20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5">
        <v>3</v>
      </c>
      <c r="B13" s="176" t="s">
        <v>1124</v>
      </c>
      <c r="C13" s="200" t="s">
        <v>1518</v>
      </c>
      <c r="D13" s="180" t="s">
        <v>231</v>
      </c>
      <c r="E13" s="184">
        <v>100</v>
      </c>
      <c r="F13" s="191"/>
      <c r="G13" s="189">
        <f>ROUND(E13*F13,2)</f>
        <v>0</v>
      </c>
      <c r="H13" s="189">
        <v>0</v>
      </c>
      <c r="I13" s="189">
        <f>ROUND(E13*H13,2)</f>
        <v>0</v>
      </c>
      <c r="J13" s="189">
        <v>0</v>
      </c>
      <c r="K13" s="189">
        <f>ROUND(E13*J13,2)</f>
        <v>0</v>
      </c>
      <c r="L13" s="190"/>
      <c r="M13" s="207" t="s">
        <v>232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233</v>
      </c>
      <c r="AF13" s="165" t="s">
        <v>341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4"/>
      <c r="B14" s="177"/>
      <c r="C14" s="300"/>
      <c r="D14" s="301"/>
      <c r="E14" s="302"/>
      <c r="F14" s="303"/>
      <c r="G14" s="304"/>
      <c r="H14" s="189"/>
      <c r="I14" s="189"/>
      <c r="J14" s="189"/>
      <c r="K14" s="189"/>
      <c r="L14" s="190"/>
      <c r="M14" s="20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5">
        <v>4</v>
      </c>
      <c r="B15" s="176" t="s">
        <v>1125</v>
      </c>
      <c r="C15" s="200" t="s">
        <v>1519</v>
      </c>
      <c r="D15" s="180" t="s">
        <v>967</v>
      </c>
      <c r="E15" s="184">
        <v>1</v>
      </c>
      <c r="F15" s="191"/>
      <c r="G15" s="189">
        <f>ROUND(E15*F15,2)</f>
        <v>0</v>
      </c>
      <c r="H15" s="189">
        <v>0</v>
      </c>
      <c r="I15" s="189">
        <f>ROUND(E15*H15,2)</f>
        <v>0</v>
      </c>
      <c r="J15" s="189">
        <v>0</v>
      </c>
      <c r="K15" s="189">
        <f>ROUND(E15*J15,2)</f>
        <v>0</v>
      </c>
      <c r="L15" s="190"/>
      <c r="M15" s="207" t="s">
        <v>232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233</v>
      </c>
      <c r="AF15" s="165" t="s">
        <v>341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4"/>
      <c r="B16" s="177"/>
      <c r="C16" s="300"/>
      <c r="D16" s="301"/>
      <c r="E16" s="302"/>
      <c r="F16" s="303"/>
      <c r="G16" s="304"/>
      <c r="H16" s="189"/>
      <c r="I16" s="189"/>
      <c r="J16" s="189"/>
      <c r="K16" s="189"/>
      <c r="L16" s="190"/>
      <c r="M16" s="20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5">
        <v>5</v>
      </c>
      <c r="B17" s="176" t="s">
        <v>1126</v>
      </c>
      <c r="C17" s="200" t="s">
        <v>1520</v>
      </c>
      <c r="D17" s="180" t="s">
        <v>967</v>
      </c>
      <c r="E17" s="184">
        <v>1</v>
      </c>
      <c r="F17" s="191"/>
      <c r="G17" s="189">
        <f>ROUND(E17*F17,2)</f>
        <v>0</v>
      </c>
      <c r="H17" s="189">
        <v>0</v>
      </c>
      <c r="I17" s="189">
        <f>ROUND(E17*H17,2)</f>
        <v>0</v>
      </c>
      <c r="J17" s="189">
        <v>0</v>
      </c>
      <c r="K17" s="189">
        <f>ROUND(E17*J17,2)</f>
        <v>0</v>
      </c>
      <c r="L17" s="190"/>
      <c r="M17" s="207" t="s">
        <v>232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233</v>
      </c>
      <c r="AF17" s="165" t="s">
        <v>341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4"/>
      <c r="B18" s="177"/>
      <c r="C18" s="300"/>
      <c r="D18" s="301"/>
      <c r="E18" s="302"/>
      <c r="F18" s="303"/>
      <c r="G18" s="304"/>
      <c r="H18" s="189"/>
      <c r="I18" s="189"/>
      <c r="J18" s="189"/>
      <c r="K18" s="189"/>
      <c r="L18" s="190"/>
      <c r="M18" s="20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5">
        <v>6</v>
      </c>
      <c r="B19" s="176" t="s">
        <v>1127</v>
      </c>
      <c r="C19" s="200" t="s">
        <v>1521</v>
      </c>
      <c r="D19" s="180" t="s">
        <v>967</v>
      </c>
      <c r="E19" s="184">
        <v>15</v>
      </c>
      <c r="F19" s="191"/>
      <c r="G19" s="189">
        <f>ROUND(E19*F19,2)</f>
        <v>0</v>
      </c>
      <c r="H19" s="189">
        <v>0</v>
      </c>
      <c r="I19" s="189">
        <f>ROUND(E19*H19,2)</f>
        <v>0</v>
      </c>
      <c r="J19" s="189">
        <v>0</v>
      </c>
      <c r="K19" s="189">
        <f>ROUND(E19*J19,2)</f>
        <v>0</v>
      </c>
      <c r="L19" s="190"/>
      <c r="M19" s="207" t="s">
        <v>232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 t="s">
        <v>233</v>
      </c>
      <c r="AF19" s="165" t="s">
        <v>341</v>
      </c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4"/>
      <c r="B20" s="177"/>
      <c r="C20" s="300"/>
      <c r="D20" s="301"/>
      <c r="E20" s="302"/>
      <c r="F20" s="303"/>
      <c r="G20" s="304"/>
      <c r="H20" s="189"/>
      <c r="I20" s="189"/>
      <c r="J20" s="189"/>
      <c r="K20" s="189"/>
      <c r="L20" s="190"/>
      <c r="M20" s="20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5">
        <v>7</v>
      </c>
      <c r="B21" s="176" t="s">
        <v>1128</v>
      </c>
      <c r="C21" s="200" t="s">
        <v>1522</v>
      </c>
      <c r="D21" s="180" t="s">
        <v>231</v>
      </c>
      <c r="E21" s="184">
        <v>110</v>
      </c>
      <c r="F21" s="191"/>
      <c r="G21" s="189">
        <f>ROUND(E21*F21,2)</f>
        <v>0</v>
      </c>
      <c r="H21" s="189">
        <v>0</v>
      </c>
      <c r="I21" s="189">
        <f>ROUND(E21*H21,2)</f>
        <v>0</v>
      </c>
      <c r="J21" s="189">
        <v>0</v>
      </c>
      <c r="K21" s="189">
        <f>ROUND(E21*J21,2)</f>
        <v>0</v>
      </c>
      <c r="L21" s="190"/>
      <c r="M21" s="207" t="s">
        <v>232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233</v>
      </c>
      <c r="AF21" s="165" t="s">
        <v>341</v>
      </c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4"/>
      <c r="B22" s="177"/>
      <c r="C22" s="300"/>
      <c r="D22" s="301"/>
      <c r="E22" s="302"/>
      <c r="F22" s="303"/>
      <c r="G22" s="304"/>
      <c r="H22" s="189"/>
      <c r="I22" s="189"/>
      <c r="J22" s="189"/>
      <c r="K22" s="189"/>
      <c r="L22" s="190"/>
      <c r="M22" s="20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5">
        <v>8</v>
      </c>
      <c r="B23" s="176" t="s">
        <v>1129</v>
      </c>
      <c r="C23" s="200" t="s">
        <v>1523</v>
      </c>
      <c r="D23" s="180" t="s">
        <v>231</v>
      </c>
      <c r="E23" s="184">
        <v>130</v>
      </c>
      <c r="F23" s="191"/>
      <c r="G23" s="189">
        <f>ROUND(E23*F23,2)</f>
        <v>0</v>
      </c>
      <c r="H23" s="189">
        <v>0</v>
      </c>
      <c r="I23" s="189">
        <f>ROUND(E23*H23,2)</f>
        <v>0</v>
      </c>
      <c r="J23" s="189">
        <v>0</v>
      </c>
      <c r="K23" s="189">
        <f>ROUND(E23*J23,2)</f>
        <v>0</v>
      </c>
      <c r="L23" s="190"/>
      <c r="M23" s="207" t="s">
        <v>232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233</v>
      </c>
      <c r="AF23" s="165" t="s">
        <v>341</v>
      </c>
      <c r="AG23" s="165"/>
      <c r="AH23" s="165"/>
      <c r="AI23" s="165"/>
      <c r="AJ23" s="165"/>
      <c r="AK23" s="165"/>
      <c r="AL23" s="165"/>
      <c r="AM23" s="165">
        <v>21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4"/>
      <c r="B24" s="177"/>
      <c r="C24" s="300"/>
      <c r="D24" s="301"/>
      <c r="E24" s="302"/>
      <c r="F24" s="303"/>
      <c r="G24" s="304"/>
      <c r="H24" s="189"/>
      <c r="I24" s="189"/>
      <c r="J24" s="189"/>
      <c r="K24" s="189"/>
      <c r="L24" s="190"/>
      <c r="M24" s="207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5">
        <v>9</v>
      </c>
      <c r="B25" s="176" t="s">
        <v>1130</v>
      </c>
      <c r="C25" s="200" t="s">
        <v>1524</v>
      </c>
      <c r="D25" s="180" t="s">
        <v>231</v>
      </c>
      <c r="E25" s="184">
        <v>150</v>
      </c>
      <c r="F25" s="191"/>
      <c r="G25" s="189">
        <f>ROUND(E25*F25,2)</f>
        <v>0</v>
      </c>
      <c r="H25" s="189">
        <v>0</v>
      </c>
      <c r="I25" s="189">
        <f>ROUND(E25*H25,2)</f>
        <v>0</v>
      </c>
      <c r="J25" s="189">
        <v>0</v>
      </c>
      <c r="K25" s="189">
        <f>ROUND(E25*J25,2)</f>
        <v>0</v>
      </c>
      <c r="L25" s="190"/>
      <c r="M25" s="207" t="s">
        <v>232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233</v>
      </c>
      <c r="AF25" s="165" t="s">
        <v>341</v>
      </c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4"/>
      <c r="B26" s="177"/>
      <c r="C26" s="300"/>
      <c r="D26" s="301"/>
      <c r="E26" s="302"/>
      <c r="F26" s="303"/>
      <c r="G26" s="304"/>
      <c r="H26" s="189"/>
      <c r="I26" s="189"/>
      <c r="J26" s="189"/>
      <c r="K26" s="189"/>
      <c r="L26" s="190"/>
      <c r="M26" s="207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5">
        <v>10</v>
      </c>
      <c r="B27" s="176" t="s">
        <v>1131</v>
      </c>
      <c r="C27" s="200" t="s">
        <v>1525</v>
      </c>
      <c r="D27" s="180" t="s">
        <v>231</v>
      </c>
      <c r="E27" s="184">
        <v>0</v>
      </c>
      <c r="F27" s="191"/>
      <c r="G27" s="189">
        <f>ROUND(E27*F27,2)</f>
        <v>0</v>
      </c>
      <c r="H27" s="189">
        <v>0</v>
      </c>
      <c r="I27" s="189">
        <f>ROUND(E27*H27,2)</f>
        <v>0</v>
      </c>
      <c r="J27" s="189">
        <v>0</v>
      </c>
      <c r="K27" s="189">
        <f>ROUND(E27*J27,2)</f>
        <v>0</v>
      </c>
      <c r="L27" s="190"/>
      <c r="M27" s="207" t="s">
        <v>232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233</v>
      </c>
      <c r="AF27" s="165" t="s">
        <v>341</v>
      </c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4"/>
      <c r="B28" s="177"/>
      <c r="C28" s="300"/>
      <c r="D28" s="301"/>
      <c r="E28" s="302"/>
      <c r="F28" s="303"/>
      <c r="G28" s="304"/>
      <c r="H28" s="189"/>
      <c r="I28" s="189"/>
      <c r="J28" s="189"/>
      <c r="K28" s="189"/>
      <c r="L28" s="190"/>
      <c r="M28" s="207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5">
        <v>11</v>
      </c>
      <c r="B29" s="176" t="s">
        <v>1132</v>
      </c>
      <c r="C29" s="200" t="s">
        <v>1526</v>
      </c>
      <c r="D29" s="180" t="s">
        <v>231</v>
      </c>
      <c r="E29" s="184">
        <v>85</v>
      </c>
      <c r="F29" s="191"/>
      <c r="G29" s="189">
        <f>ROUND(E29*F29,2)</f>
        <v>0</v>
      </c>
      <c r="H29" s="189">
        <v>0</v>
      </c>
      <c r="I29" s="189">
        <f>ROUND(E29*H29,2)</f>
        <v>0</v>
      </c>
      <c r="J29" s="189">
        <v>0</v>
      </c>
      <c r="K29" s="189">
        <f>ROUND(E29*J29,2)</f>
        <v>0</v>
      </c>
      <c r="L29" s="190"/>
      <c r="M29" s="207" t="s">
        <v>232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233</v>
      </c>
      <c r="AF29" s="165" t="s">
        <v>341</v>
      </c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4"/>
      <c r="B30" s="177"/>
      <c r="C30" s="300"/>
      <c r="D30" s="301"/>
      <c r="E30" s="302"/>
      <c r="F30" s="303"/>
      <c r="G30" s="304"/>
      <c r="H30" s="189"/>
      <c r="I30" s="189"/>
      <c r="J30" s="189"/>
      <c r="K30" s="189"/>
      <c r="L30" s="190"/>
      <c r="M30" s="207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5">
        <v>12</v>
      </c>
      <c r="B31" s="176" t="s">
        <v>1133</v>
      </c>
      <c r="C31" s="200" t="s">
        <v>1527</v>
      </c>
      <c r="D31" s="180" t="s">
        <v>231</v>
      </c>
      <c r="E31" s="184">
        <v>50</v>
      </c>
      <c r="F31" s="191"/>
      <c r="G31" s="189">
        <f>ROUND(E31*F31,2)</f>
        <v>0</v>
      </c>
      <c r="H31" s="189">
        <v>0</v>
      </c>
      <c r="I31" s="189">
        <f>ROUND(E31*H31,2)</f>
        <v>0</v>
      </c>
      <c r="J31" s="189">
        <v>0</v>
      </c>
      <c r="K31" s="189">
        <f>ROUND(E31*J31,2)</f>
        <v>0</v>
      </c>
      <c r="L31" s="190"/>
      <c r="M31" s="207" t="s">
        <v>232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233</v>
      </c>
      <c r="AF31" s="165" t="s">
        <v>341</v>
      </c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4"/>
      <c r="B32" s="177"/>
      <c r="C32" s="300"/>
      <c r="D32" s="301"/>
      <c r="E32" s="302"/>
      <c r="F32" s="303"/>
      <c r="G32" s="304"/>
      <c r="H32" s="189"/>
      <c r="I32" s="189"/>
      <c r="J32" s="189"/>
      <c r="K32" s="189"/>
      <c r="L32" s="190"/>
      <c r="M32" s="207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ht="33.75" outlineLevel="1" x14ac:dyDescent="0.2">
      <c r="A33" s="205">
        <v>13</v>
      </c>
      <c r="B33" s="176" t="s">
        <v>1134</v>
      </c>
      <c r="C33" s="200" t="s">
        <v>1135</v>
      </c>
      <c r="D33" s="180" t="s">
        <v>214</v>
      </c>
      <c r="E33" s="184">
        <v>0</v>
      </c>
      <c r="F33" s="191"/>
      <c r="G33" s="189">
        <f>ROUND(E33*F33,2)</f>
        <v>0</v>
      </c>
      <c r="H33" s="189">
        <v>0</v>
      </c>
      <c r="I33" s="189">
        <f>ROUND(E33*H33,2)</f>
        <v>0</v>
      </c>
      <c r="J33" s="189">
        <v>0</v>
      </c>
      <c r="K33" s="189">
        <f>ROUND(E33*J33,2)</f>
        <v>0</v>
      </c>
      <c r="L33" s="190"/>
      <c r="M33" s="207" t="s">
        <v>232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233</v>
      </c>
      <c r="AF33" s="165" t="s">
        <v>341</v>
      </c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4"/>
      <c r="B34" s="177"/>
      <c r="C34" s="300"/>
      <c r="D34" s="301"/>
      <c r="E34" s="302"/>
      <c r="F34" s="303"/>
      <c r="G34" s="304"/>
      <c r="H34" s="189"/>
      <c r="I34" s="189"/>
      <c r="J34" s="189"/>
      <c r="K34" s="189"/>
      <c r="L34" s="190"/>
      <c r="M34" s="20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5">
        <v>14</v>
      </c>
      <c r="B35" s="176" t="s">
        <v>1136</v>
      </c>
      <c r="C35" s="200" t="s">
        <v>1137</v>
      </c>
      <c r="D35" s="180" t="s">
        <v>214</v>
      </c>
      <c r="E35" s="184">
        <v>0</v>
      </c>
      <c r="F35" s="191"/>
      <c r="G35" s="189">
        <f>ROUND(E35*F35,2)</f>
        <v>0</v>
      </c>
      <c r="H35" s="189">
        <v>0</v>
      </c>
      <c r="I35" s="189">
        <f>ROUND(E35*H35,2)</f>
        <v>0</v>
      </c>
      <c r="J35" s="189">
        <v>0</v>
      </c>
      <c r="K35" s="189">
        <f>ROUND(E35*J35,2)</f>
        <v>0</v>
      </c>
      <c r="L35" s="190"/>
      <c r="M35" s="207" t="s">
        <v>232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233</v>
      </c>
      <c r="AF35" s="165" t="s">
        <v>234</v>
      </c>
      <c r="AG35" s="165"/>
      <c r="AH35" s="165"/>
      <c r="AI35" s="165"/>
      <c r="AJ35" s="165"/>
      <c r="AK35" s="165"/>
      <c r="AL35" s="165"/>
      <c r="AM35" s="165">
        <v>21</v>
      </c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4"/>
      <c r="B36" s="177"/>
      <c r="C36" s="300"/>
      <c r="D36" s="301"/>
      <c r="E36" s="302"/>
      <c r="F36" s="303"/>
      <c r="G36" s="304"/>
      <c r="H36" s="189"/>
      <c r="I36" s="189"/>
      <c r="J36" s="189"/>
      <c r="K36" s="189"/>
      <c r="L36" s="190"/>
      <c r="M36" s="20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5">
        <v>15</v>
      </c>
      <c r="B37" s="176" t="s">
        <v>1138</v>
      </c>
      <c r="C37" s="200" t="s">
        <v>1139</v>
      </c>
      <c r="D37" s="180" t="s">
        <v>214</v>
      </c>
      <c r="E37" s="184">
        <v>8</v>
      </c>
      <c r="F37" s="191"/>
      <c r="G37" s="189">
        <f>ROUND(E37*F37,2)</f>
        <v>0</v>
      </c>
      <c r="H37" s="189">
        <v>0</v>
      </c>
      <c r="I37" s="189">
        <f>ROUND(E37*H37,2)</f>
        <v>0</v>
      </c>
      <c r="J37" s="189">
        <v>0</v>
      </c>
      <c r="K37" s="189">
        <f>ROUND(E37*J37,2)</f>
        <v>0</v>
      </c>
      <c r="L37" s="190"/>
      <c r="M37" s="207" t="s">
        <v>232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 t="s">
        <v>233</v>
      </c>
      <c r="AF37" s="165" t="s">
        <v>341</v>
      </c>
      <c r="AG37" s="165"/>
      <c r="AH37" s="165"/>
      <c r="AI37" s="165"/>
      <c r="AJ37" s="165"/>
      <c r="AK37" s="165"/>
      <c r="AL37" s="165"/>
      <c r="AM37" s="165">
        <v>21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4"/>
      <c r="B38" s="177"/>
      <c r="C38" s="300"/>
      <c r="D38" s="301"/>
      <c r="E38" s="302"/>
      <c r="F38" s="303"/>
      <c r="G38" s="304"/>
      <c r="H38" s="189"/>
      <c r="I38" s="189"/>
      <c r="J38" s="189"/>
      <c r="K38" s="189"/>
      <c r="L38" s="190"/>
      <c r="M38" s="207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5">
        <v>16</v>
      </c>
      <c r="B39" s="176" t="s">
        <v>1140</v>
      </c>
      <c r="C39" s="200" t="s">
        <v>1141</v>
      </c>
      <c r="D39" s="180" t="s">
        <v>214</v>
      </c>
      <c r="E39" s="184">
        <v>15</v>
      </c>
      <c r="F39" s="191"/>
      <c r="G39" s="189">
        <f>ROUND(E39*F39,2)</f>
        <v>0</v>
      </c>
      <c r="H39" s="189">
        <v>0</v>
      </c>
      <c r="I39" s="189">
        <f>ROUND(E39*H39,2)</f>
        <v>0</v>
      </c>
      <c r="J39" s="189">
        <v>0</v>
      </c>
      <c r="K39" s="189">
        <f>ROUND(E39*J39,2)</f>
        <v>0</v>
      </c>
      <c r="L39" s="190"/>
      <c r="M39" s="207" t="s">
        <v>232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233</v>
      </c>
      <c r="AF39" s="165" t="s">
        <v>341</v>
      </c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4"/>
      <c r="B40" s="177"/>
      <c r="C40" s="300"/>
      <c r="D40" s="301"/>
      <c r="E40" s="302"/>
      <c r="F40" s="303"/>
      <c r="G40" s="304"/>
      <c r="H40" s="189"/>
      <c r="I40" s="189"/>
      <c r="J40" s="189"/>
      <c r="K40" s="189"/>
      <c r="L40" s="190"/>
      <c r="M40" s="207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x14ac:dyDescent="0.2">
      <c r="A41" s="203" t="s">
        <v>187</v>
      </c>
      <c r="B41" s="175" t="s">
        <v>71</v>
      </c>
      <c r="C41" s="199" t="s">
        <v>72</v>
      </c>
      <c r="D41" s="179"/>
      <c r="E41" s="183"/>
      <c r="F41" s="316">
        <f>SUM(G42:G43)</f>
        <v>0</v>
      </c>
      <c r="G41" s="317"/>
      <c r="H41" s="187"/>
      <c r="I41" s="187">
        <f>SUM(I42:I43)</f>
        <v>0</v>
      </c>
      <c r="J41" s="187"/>
      <c r="K41" s="187">
        <f>SUM(K42:K43)</f>
        <v>0</v>
      </c>
      <c r="L41" s="188"/>
      <c r="M41" s="206"/>
      <c r="AE41" t="s">
        <v>188</v>
      </c>
    </row>
    <row r="42" spans="1:60" outlineLevel="1" x14ac:dyDescent="0.2">
      <c r="A42" s="205">
        <v>17</v>
      </c>
      <c r="B42" s="176" t="s">
        <v>1142</v>
      </c>
      <c r="C42" s="200" t="s">
        <v>1542</v>
      </c>
      <c r="D42" s="180" t="s">
        <v>967</v>
      </c>
      <c r="E42" s="184">
        <v>0</v>
      </c>
      <c r="F42" s="191"/>
      <c r="G42" s="189">
        <f>ROUND(E42*F42,2)</f>
        <v>0</v>
      </c>
      <c r="H42" s="189">
        <v>0</v>
      </c>
      <c r="I42" s="189">
        <f>ROUND(E42*H42,2)</f>
        <v>0</v>
      </c>
      <c r="J42" s="189">
        <v>0</v>
      </c>
      <c r="K42" s="189">
        <f>ROUND(E42*J42,2)</f>
        <v>0</v>
      </c>
      <c r="L42" s="190"/>
      <c r="M42" s="207" t="s">
        <v>232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233</v>
      </c>
      <c r="AF42" s="165" t="s">
        <v>341</v>
      </c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4"/>
      <c r="B43" s="177"/>
      <c r="C43" s="300"/>
      <c r="D43" s="301"/>
      <c r="E43" s="302"/>
      <c r="F43" s="303"/>
      <c r="G43" s="304"/>
      <c r="H43" s="189"/>
      <c r="I43" s="189"/>
      <c r="J43" s="189"/>
      <c r="K43" s="189"/>
      <c r="L43" s="190"/>
      <c r="M43" s="20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x14ac:dyDescent="0.2">
      <c r="A44" s="203" t="s">
        <v>187</v>
      </c>
      <c r="B44" s="175" t="s">
        <v>82</v>
      </c>
      <c r="C44" s="199" t="s">
        <v>83</v>
      </c>
      <c r="D44" s="179"/>
      <c r="E44" s="183"/>
      <c r="F44" s="316">
        <f>SUM(G45:G66)</f>
        <v>0</v>
      </c>
      <c r="G44" s="317"/>
      <c r="H44" s="187"/>
      <c r="I44" s="187">
        <f>SUM(I45:I66)</f>
        <v>0</v>
      </c>
      <c r="J44" s="187"/>
      <c r="K44" s="187">
        <f>SUM(K45:K66)</f>
        <v>0</v>
      </c>
      <c r="L44" s="188"/>
      <c r="M44" s="206"/>
      <c r="AE44" t="s">
        <v>188</v>
      </c>
    </row>
    <row r="45" spans="1:60" outlineLevel="1" x14ac:dyDescent="0.2">
      <c r="A45" s="205">
        <v>18</v>
      </c>
      <c r="B45" s="176" t="s">
        <v>1143</v>
      </c>
      <c r="C45" s="200" t="s">
        <v>1528</v>
      </c>
      <c r="D45" s="180" t="s">
        <v>967</v>
      </c>
      <c r="E45" s="184">
        <v>1</v>
      </c>
      <c r="F45" s="191"/>
      <c r="G45" s="189">
        <f>ROUND(E45*F45,2)</f>
        <v>0</v>
      </c>
      <c r="H45" s="189">
        <v>0</v>
      </c>
      <c r="I45" s="189">
        <f>ROUND(E45*H45,2)</f>
        <v>0</v>
      </c>
      <c r="J45" s="189">
        <v>0</v>
      </c>
      <c r="K45" s="189">
        <f>ROUND(E45*J45,2)</f>
        <v>0</v>
      </c>
      <c r="L45" s="190"/>
      <c r="M45" s="207" t="s">
        <v>232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233</v>
      </c>
      <c r="AF45" s="165" t="s">
        <v>341</v>
      </c>
      <c r="AG45" s="165"/>
      <c r="AH45" s="165"/>
      <c r="AI45" s="165"/>
      <c r="AJ45" s="165"/>
      <c r="AK45" s="165"/>
      <c r="AL45" s="165"/>
      <c r="AM45" s="165">
        <v>21</v>
      </c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4"/>
      <c r="B46" s="177"/>
      <c r="C46" s="300"/>
      <c r="D46" s="301"/>
      <c r="E46" s="302"/>
      <c r="F46" s="303"/>
      <c r="G46" s="304"/>
      <c r="H46" s="189"/>
      <c r="I46" s="189"/>
      <c r="J46" s="189"/>
      <c r="K46" s="189"/>
      <c r="L46" s="190"/>
      <c r="M46" s="207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5">
        <v>19</v>
      </c>
      <c r="B47" s="176" t="s">
        <v>1144</v>
      </c>
      <c r="C47" s="200" t="s">
        <v>1529</v>
      </c>
      <c r="D47" s="180" t="s">
        <v>967</v>
      </c>
      <c r="E47" s="184">
        <v>2</v>
      </c>
      <c r="F47" s="191"/>
      <c r="G47" s="189">
        <f>ROUND(E47*F47,2)</f>
        <v>0</v>
      </c>
      <c r="H47" s="189">
        <v>0</v>
      </c>
      <c r="I47" s="189">
        <f>ROUND(E47*H47,2)</f>
        <v>0</v>
      </c>
      <c r="J47" s="189">
        <v>0</v>
      </c>
      <c r="K47" s="189">
        <f>ROUND(E47*J47,2)</f>
        <v>0</v>
      </c>
      <c r="L47" s="190"/>
      <c r="M47" s="207" t="s">
        <v>232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233</v>
      </c>
      <c r="AF47" s="165" t="s">
        <v>341</v>
      </c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4"/>
      <c r="B48" s="177"/>
      <c r="C48" s="300"/>
      <c r="D48" s="301"/>
      <c r="E48" s="302"/>
      <c r="F48" s="303"/>
      <c r="G48" s="304"/>
      <c r="H48" s="189"/>
      <c r="I48" s="189"/>
      <c r="J48" s="189"/>
      <c r="K48" s="189"/>
      <c r="L48" s="190"/>
      <c r="M48" s="207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5">
        <v>20</v>
      </c>
      <c r="B49" s="176" t="s">
        <v>1145</v>
      </c>
      <c r="C49" s="200" t="s">
        <v>1530</v>
      </c>
      <c r="D49" s="180" t="s">
        <v>967</v>
      </c>
      <c r="E49" s="184">
        <v>1</v>
      </c>
      <c r="F49" s="191"/>
      <c r="G49" s="189">
        <f>ROUND(E49*F49,2)</f>
        <v>0</v>
      </c>
      <c r="H49" s="189">
        <v>0</v>
      </c>
      <c r="I49" s="189">
        <f>ROUND(E49*H49,2)</f>
        <v>0</v>
      </c>
      <c r="J49" s="189">
        <v>0</v>
      </c>
      <c r="K49" s="189">
        <f>ROUND(E49*J49,2)</f>
        <v>0</v>
      </c>
      <c r="L49" s="190"/>
      <c r="M49" s="207" t="s">
        <v>232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 t="s">
        <v>233</v>
      </c>
      <c r="AF49" s="165" t="s">
        <v>341</v>
      </c>
      <c r="AG49" s="165"/>
      <c r="AH49" s="165"/>
      <c r="AI49" s="165"/>
      <c r="AJ49" s="165"/>
      <c r="AK49" s="165"/>
      <c r="AL49" s="165"/>
      <c r="AM49" s="165">
        <v>21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4"/>
      <c r="B50" s="177"/>
      <c r="C50" s="300"/>
      <c r="D50" s="301"/>
      <c r="E50" s="302"/>
      <c r="F50" s="303"/>
      <c r="G50" s="304"/>
      <c r="H50" s="189"/>
      <c r="I50" s="189"/>
      <c r="J50" s="189"/>
      <c r="K50" s="189"/>
      <c r="L50" s="190"/>
      <c r="M50" s="207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5">
        <v>21</v>
      </c>
      <c r="B51" s="176" t="s">
        <v>1146</v>
      </c>
      <c r="C51" s="200" t="s">
        <v>1531</v>
      </c>
      <c r="D51" s="180" t="s">
        <v>967</v>
      </c>
      <c r="E51" s="184">
        <v>1</v>
      </c>
      <c r="F51" s="191"/>
      <c r="G51" s="189">
        <f>ROUND(E51*F51,2)</f>
        <v>0</v>
      </c>
      <c r="H51" s="189">
        <v>0</v>
      </c>
      <c r="I51" s="189">
        <f>ROUND(E51*H51,2)</f>
        <v>0</v>
      </c>
      <c r="J51" s="189">
        <v>0</v>
      </c>
      <c r="K51" s="189">
        <f>ROUND(E51*J51,2)</f>
        <v>0</v>
      </c>
      <c r="L51" s="190"/>
      <c r="M51" s="207" t="s">
        <v>232</v>
      </c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233</v>
      </c>
      <c r="AF51" s="165" t="s">
        <v>341</v>
      </c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4"/>
      <c r="B52" s="177"/>
      <c r="C52" s="300"/>
      <c r="D52" s="301"/>
      <c r="E52" s="302"/>
      <c r="F52" s="303"/>
      <c r="G52" s="304"/>
      <c r="H52" s="189"/>
      <c r="I52" s="189"/>
      <c r="J52" s="189"/>
      <c r="K52" s="189"/>
      <c r="L52" s="190"/>
      <c r="M52" s="207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ht="22.5" outlineLevel="1" x14ac:dyDescent="0.2">
      <c r="A53" s="205">
        <v>22</v>
      </c>
      <c r="B53" s="176" t="s">
        <v>1147</v>
      </c>
      <c r="C53" s="200" t="s">
        <v>1532</v>
      </c>
      <c r="D53" s="180" t="s">
        <v>967</v>
      </c>
      <c r="E53" s="184">
        <v>6</v>
      </c>
      <c r="F53" s="191"/>
      <c r="G53" s="189">
        <f>ROUND(E53*F53,2)</f>
        <v>0</v>
      </c>
      <c r="H53" s="189">
        <v>0</v>
      </c>
      <c r="I53" s="189">
        <f>ROUND(E53*H53,2)</f>
        <v>0</v>
      </c>
      <c r="J53" s="189">
        <v>0</v>
      </c>
      <c r="K53" s="189">
        <f>ROUND(E53*J53,2)</f>
        <v>0</v>
      </c>
      <c r="L53" s="190"/>
      <c r="M53" s="207" t="s">
        <v>232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s">
        <v>233</v>
      </c>
      <c r="AF53" s="165" t="s">
        <v>341</v>
      </c>
      <c r="AG53" s="165"/>
      <c r="AH53" s="165"/>
      <c r="AI53" s="165"/>
      <c r="AJ53" s="165"/>
      <c r="AK53" s="165"/>
      <c r="AL53" s="165"/>
      <c r="AM53" s="165">
        <v>21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4"/>
      <c r="B54" s="177"/>
      <c r="C54" s="300"/>
      <c r="D54" s="301"/>
      <c r="E54" s="302"/>
      <c r="F54" s="303"/>
      <c r="G54" s="304"/>
      <c r="H54" s="189"/>
      <c r="I54" s="189"/>
      <c r="J54" s="189"/>
      <c r="K54" s="189"/>
      <c r="L54" s="190"/>
      <c r="M54" s="207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t="22.5" outlineLevel="1" x14ac:dyDescent="0.2">
      <c r="A55" s="205">
        <v>23</v>
      </c>
      <c r="B55" s="176" t="s">
        <v>1148</v>
      </c>
      <c r="C55" s="200" t="s">
        <v>1532</v>
      </c>
      <c r="D55" s="180" t="s">
        <v>231</v>
      </c>
      <c r="E55" s="184">
        <v>8</v>
      </c>
      <c r="F55" s="191"/>
      <c r="G55" s="189">
        <f>ROUND(E55*F55,2)</f>
        <v>0</v>
      </c>
      <c r="H55" s="189">
        <v>0</v>
      </c>
      <c r="I55" s="189">
        <f>ROUND(E55*H55,2)</f>
        <v>0</v>
      </c>
      <c r="J55" s="189">
        <v>0</v>
      </c>
      <c r="K55" s="189">
        <f>ROUND(E55*J55,2)</f>
        <v>0</v>
      </c>
      <c r="L55" s="190"/>
      <c r="M55" s="207" t="s">
        <v>232</v>
      </c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 t="s">
        <v>233</v>
      </c>
      <c r="AF55" s="165" t="s">
        <v>341</v>
      </c>
      <c r="AG55" s="165"/>
      <c r="AH55" s="165"/>
      <c r="AI55" s="165"/>
      <c r="AJ55" s="165"/>
      <c r="AK55" s="165"/>
      <c r="AL55" s="165"/>
      <c r="AM55" s="165">
        <v>21</v>
      </c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4"/>
      <c r="B56" s="177"/>
      <c r="C56" s="300"/>
      <c r="D56" s="301"/>
      <c r="E56" s="302"/>
      <c r="F56" s="303"/>
      <c r="G56" s="304"/>
      <c r="H56" s="189"/>
      <c r="I56" s="189"/>
      <c r="J56" s="189"/>
      <c r="K56" s="189"/>
      <c r="L56" s="190"/>
      <c r="M56" s="20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ht="22.5" outlineLevel="1" x14ac:dyDescent="0.2">
      <c r="A57" s="205">
        <v>24</v>
      </c>
      <c r="B57" s="176" t="s">
        <v>1149</v>
      </c>
      <c r="C57" s="200" t="s">
        <v>1533</v>
      </c>
      <c r="D57" s="180" t="s">
        <v>231</v>
      </c>
      <c r="E57" s="184">
        <v>3</v>
      </c>
      <c r="F57" s="191"/>
      <c r="G57" s="189">
        <f>ROUND(E57*F57,2)</f>
        <v>0</v>
      </c>
      <c r="H57" s="189">
        <v>0</v>
      </c>
      <c r="I57" s="189">
        <f>ROUND(E57*H57,2)</f>
        <v>0</v>
      </c>
      <c r="J57" s="189">
        <v>0</v>
      </c>
      <c r="K57" s="189">
        <f>ROUND(E57*J57,2)</f>
        <v>0</v>
      </c>
      <c r="L57" s="190"/>
      <c r="M57" s="207" t="s">
        <v>232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233</v>
      </c>
      <c r="AF57" s="165" t="s">
        <v>341</v>
      </c>
      <c r="AG57" s="165"/>
      <c r="AH57" s="165"/>
      <c r="AI57" s="165"/>
      <c r="AJ57" s="165"/>
      <c r="AK57" s="165"/>
      <c r="AL57" s="165"/>
      <c r="AM57" s="165">
        <v>21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4"/>
      <c r="B58" s="177"/>
      <c r="C58" s="300"/>
      <c r="D58" s="301"/>
      <c r="E58" s="302"/>
      <c r="F58" s="303"/>
      <c r="G58" s="304"/>
      <c r="H58" s="189"/>
      <c r="I58" s="189"/>
      <c r="J58" s="189"/>
      <c r="K58" s="189"/>
      <c r="L58" s="190"/>
      <c r="M58" s="207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ht="22.5" outlineLevel="1" x14ac:dyDescent="0.2">
      <c r="A59" s="205">
        <v>25</v>
      </c>
      <c r="B59" s="176" t="s">
        <v>1150</v>
      </c>
      <c r="C59" s="200" t="s">
        <v>1534</v>
      </c>
      <c r="D59" s="180" t="s">
        <v>231</v>
      </c>
      <c r="E59" s="184">
        <v>2.5</v>
      </c>
      <c r="F59" s="191"/>
      <c r="G59" s="189">
        <f>ROUND(E59*F59,2)</f>
        <v>0</v>
      </c>
      <c r="H59" s="189">
        <v>0</v>
      </c>
      <c r="I59" s="189">
        <f>ROUND(E59*H59,2)</f>
        <v>0</v>
      </c>
      <c r="J59" s="189">
        <v>0</v>
      </c>
      <c r="K59" s="189">
        <f>ROUND(E59*J59,2)</f>
        <v>0</v>
      </c>
      <c r="L59" s="190"/>
      <c r="M59" s="207" t="s">
        <v>232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233</v>
      </c>
      <c r="AF59" s="165" t="s">
        <v>341</v>
      </c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4"/>
      <c r="B60" s="177"/>
      <c r="C60" s="300"/>
      <c r="D60" s="301"/>
      <c r="E60" s="302"/>
      <c r="F60" s="303"/>
      <c r="G60" s="304"/>
      <c r="H60" s="189"/>
      <c r="I60" s="189"/>
      <c r="J60" s="189"/>
      <c r="K60" s="189"/>
      <c r="L60" s="190"/>
      <c r="M60" s="207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ht="22.5" outlineLevel="1" x14ac:dyDescent="0.2">
      <c r="A61" s="205">
        <v>26</v>
      </c>
      <c r="B61" s="176" t="s">
        <v>1151</v>
      </c>
      <c r="C61" s="200" t="s">
        <v>1535</v>
      </c>
      <c r="D61" s="180" t="s">
        <v>231</v>
      </c>
      <c r="E61" s="184">
        <v>1.5</v>
      </c>
      <c r="F61" s="191"/>
      <c r="G61" s="189">
        <f>ROUND(E61*F61,2)</f>
        <v>0</v>
      </c>
      <c r="H61" s="189">
        <v>0</v>
      </c>
      <c r="I61" s="189">
        <f>ROUND(E61*H61,2)</f>
        <v>0</v>
      </c>
      <c r="J61" s="189">
        <v>0</v>
      </c>
      <c r="K61" s="189">
        <f>ROUND(E61*J61,2)</f>
        <v>0</v>
      </c>
      <c r="L61" s="190"/>
      <c r="M61" s="207" t="s">
        <v>232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233</v>
      </c>
      <c r="AF61" s="165" t="s">
        <v>341</v>
      </c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4"/>
      <c r="B62" s="177"/>
      <c r="C62" s="300"/>
      <c r="D62" s="301"/>
      <c r="E62" s="302"/>
      <c r="F62" s="303"/>
      <c r="G62" s="304"/>
      <c r="H62" s="189"/>
      <c r="I62" s="189"/>
      <c r="J62" s="189"/>
      <c r="K62" s="189"/>
      <c r="L62" s="190"/>
      <c r="M62" s="207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ht="22.5" outlineLevel="1" x14ac:dyDescent="0.2">
      <c r="A63" s="205">
        <v>27</v>
      </c>
      <c r="B63" s="176" t="s">
        <v>1152</v>
      </c>
      <c r="C63" s="200" t="s">
        <v>1532</v>
      </c>
      <c r="D63" s="180" t="s">
        <v>231</v>
      </c>
      <c r="E63" s="184">
        <v>3</v>
      </c>
      <c r="F63" s="191"/>
      <c r="G63" s="189">
        <f>ROUND(E63*F63,2)</f>
        <v>0</v>
      </c>
      <c r="H63" s="189">
        <v>0</v>
      </c>
      <c r="I63" s="189">
        <f>ROUND(E63*H63,2)</f>
        <v>0</v>
      </c>
      <c r="J63" s="189">
        <v>0</v>
      </c>
      <c r="K63" s="189">
        <f>ROUND(E63*J63,2)</f>
        <v>0</v>
      </c>
      <c r="L63" s="190"/>
      <c r="M63" s="207" t="s">
        <v>232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233</v>
      </c>
      <c r="AF63" s="165" t="s">
        <v>341</v>
      </c>
      <c r="AG63" s="165"/>
      <c r="AH63" s="165"/>
      <c r="AI63" s="165"/>
      <c r="AJ63" s="165"/>
      <c r="AK63" s="165"/>
      <c r="AL63" s="165"/>
      <c r="AM63" s="165">
        <v>21</v>
      </c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4"/>
      <c r="B64" s="177"/>
      <c r="C64" s="300"/>
      <c r="D64" s="301"/>
      <c r="E64" s="302"/>
      <c r="F64" s="303"/>
      <c r="G64" s="304"/>
      <c r="H64" s="189"/>
      <c r="I64" s="189"/>
      <c r="J64" s="189"/>
      <c r="K64" s="189"/>
      <c r="L64" s="190"/>
      <c r="M64" s="207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5">
        <v>28</v>
      </c>
      <c r="B65" s="176" t="s">
        <v>1153</v>
      </c>
      <c r="C65" s="200" t="s">
        <v>1137</v>
      </c>
      <c r="D65" s="180" t="s">
        <v>214</v>
      </c>
      <c r="E65" s="184">
        <v>0</v>
      </c>
      <c r="F65" s="191"/>
      <c r="G65" s="189">
        <f>ROUND(E65*F65,2)</f>
        <v>0</v>
      </c>
      <c r="H65" s="189">
        <v>0</v>
      </c>
      <c r="I65" s="189">
        <f>ROUND(E65*H65,2)</f>
        <v>0</v>
      </c>
      <c r="J65" s="189">
        <v>0</v>
      </c>
      <c r="K65" s="189">
        <f>ROUND(E65*J65,2)</f>
        <v>0</v>
      </c>
      <c r="L65" s="190"/>
      <c r="M65" s="207" t="s">
        <v>232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 t="s">
        <v>233</v>
      </c>
      <c r="AF65" s="165" t="s">
        <v>234</v>
      </c>
      <c r="AG65" s="165"/>
      <c r="AH65" s="165"/>
      <c r="AI65" s="165"/>
      <c r="AJ65" s="165"/>
      <c r="AK65" s="165"/>
      <c r="AL65" s="165"/>
      <c r="AM65" s="165">
        <v>21</v>
      </c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4"/>
      <c r="B66" s="177"/>
      <c r="C66" s="300"/>
      <c r="D66" s="301"/>
      <c r="E66" s="302"/>
      <c r="F66" s="303"/>
      <c r="G66" s="304"/>
      <c r="H66" s="189"/>
      <c r="I66" s="189"/>
      <c r="J66" s="189"/>
      <c r="K66" s="189"/>
      <c r="L66" s="190"/>
      <c r="M66" s="207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x14ac:dyDescent="0.2">
      <c r="A67" s="203" t="s">
        <v>187</v>
      </c>
      <c r="B67" s="175" t="s">
        <v>84</v>
      </c>
      <c r="C67" s="199" t="s">
        <v>85</v>
      </c>
      <c r="D67" s="179"/>
      <c r="E67" s="183"/>
      <c r="F67" s="316">
        <f>SUM(G68:G101)</f>
        <v>0</v>
      </c>
      <c r="G67" s="317"/>
      <c r="H67" s="187"/>
      <c r="I67" s="187">
        <f>SUM(I68:I101)</f>
        <v>0</v>
      </c>
      <c r="J67" s="187"/>
      <c r="K67" s="187">
        <f>SUM(K68:K101)</f>
        <v>0</v>
      </c>
      <c r="L67" s="188"/>
      <c r="M67" s="206"/>
      <c r="AE67" t="s">
        <v>188</v>
      </c>
    </row>
    <row r="68" spans="1:60" outlineLevel="1" x14ac:dyDescent="0.2">
      <c r="A68" s="205">
        <v>29</v>
      </c>
      <c r="B68" s="176" t="s">
        <v>1154</v>
      </c>
      <c r="C68" s="200" t="s">
        <v>1536</v>
      </c>
      <c r="D68" s="180" t="s">
        <v>967</v>
      </c>
      <c r="E68" s="184">
        <v>1</v>
      </c>
      <c r="F68" s="191"/>
      <c r="G68" s="189">
        <f>ROUND(E68*F68,2)</f>
        <v>0</v>
      </c>
      <c r="H68" s="189">
        <v>0</v>
      </c>
      <c r="I68" s="189">
        <f>ROUND(E68*H68,2)</f>
        <v>0</v>
      </c>
      <c r="J68" s="189">
        <v>0</v>
      </c>
      <c r="K68" s="189">
        <f>ROUND(E68*J68,2)</f>
        <v>0</v>
      </c>
      <c r="L68" s="190"/>
      <c r="M68" s="207" t="s">
        <v>232</v>
      </c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s">
        <v>233</v>
      </c>
      <c r="AF68" s="165" t="s">
        <v>341</v>
      </c>
      <c r="AG68" s="165"/>
      <c r="AH68" s="165"/>
      <c r="AI68" s="165"/>
      <c r="AJ68" s="165"/>
      <c r="AK68" s="165"/>
      <c r="AL68" s="165"/>
      <c r="AM68" s="165">
        <v>21</v>
      </c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4"/>
      <c r="B69" s="177"/>
      <c r="C69" s="300"/>
      <c r="D69" s="301"/>
      <c r="E69" s="302"/>
      <c r="F69" s="303"/>
      <c r="G69" s="304"/>
      <c r="H69" s="189"/>
      <c r="I69" s="189"/>
      <c r="J69" s="189"/>
      <c r="K69" s="189"/>
      <c r="L69" s="190"/>
      <c r="M69" s="207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5">
        <v>30</v>
      </c>
      <c r="B70" s="176" t="s">
        <v>1155</v>
      </c>
      <c r="C70" s="200" t="s">
        <v>1529</v>
      </c>
      <c r="D70" s="180" t="s">
        <v>967</v>
      </c>
      <c r="E70" s="184">
        <v>2</v>
      </c>
      <c r="F70" s="191"/>
      <c r="G70" s="189">
        <f>ROUND(E70*F70,2)</f>
        <v>0</v>
      </c>
      <c r="H70" s="189">
        <v>0</v>
      </c>
      <c r="I70" s="189">
        <f>ROUND(E70*H70,2)</f>
        <v>0</v>
      </c>
      <c r="J70" s="189">
        <v>0</v>
      </c>
      <c r="K70" s="189">
        <f>ROUND(E70*J70,2)</f>
        <v>0</v>
      </c>
      <c r="L70" s="190"/>
      <c r="M70" s="207" t="s">
        <v>232</v>
      </c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 t="s">
        <v>233</v>
      </c>
      <c r="AF70" s="165" t="s">
        <v>341</v>
      </c>
      <c r="AG70" s="165"/>
      <c r="AH70" s="165"/>
      <c r="AI70" s="165"/>
      <c r="AJ70" s="165"/>
      <c r="AK70" s="165"/>
      <c r="AL70" s="165"/>
      <c r="AM70" s="165">
        <v>21</v>
      </c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4"/>
      <c r="B71" s="177"/>
      <c r="C71" s="300"/>
      <c r="D71" s="301"/>
      <c r="E71" s="302"/>
      <c r="F71" s="303"/>
      <c r="G71" s="304"/>
      <c r="H71" s="189"/>
      <c r="I71" s="189"/>
      <c r="J71" s="189"/>
      <c r="K71" s="189"/>
      <c r="L71" s="190"/>
      <c r="M71" s="207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5">
        <v>31</v>
      </c>
      <c r="B72" s="176" t="s">
        <v>1156</v>
      </c>
      <c r="C72" s="200" t="s">
        <v>1530</v>
      </c>
      <c r="D72" s="180" t="s">
        <v>967</v>
      </c>
      <c r="E72" s="184">
        <v>1</v>
      </c>
      <c r="F72" s="191"/>
      <c r="G72" s="189">
        <f>ROUND(E72*F72,2)</f>
        <v>0</v>
      </c>
      <c r="H72" s="189">
        <v>0</v>
      </c>
      <c r="I72" s="189">
        <f>ROUND(E72*H72,2)</f>
        <v>0</v>
      </c>
      <c r="J72" s="189">
        <v>0</v>
      </c>
      <c r="K72" s="189">
        <f>ROUND(E72*J72,2)</f>
        <v>0</v>
      </c>
      <c r="L72" s="190"/>
      <c r="M72" s="207" t="s">
        <v>232</v>
      </c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 t="s">
        <v>233</v>
      </c>
      <c r="AF72" s="165" t="s">
        <v>341</v>
      </c>
      <c r="AG72" s="165"/>
      <c r="AH72" s="165"/>
      <c r="AI72" s="165"/>
      <c r="AJ72" s="165"/>
      <c r="AK72" s="165"/>
      <c r="AL72" s="165"/>
      <c r="AM72" s="165">
        <v>21</v>
      </c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4"/>
      <c r="B73" s="177"/>
      <c r="C73" s="300"/>
      <c r="D73" s="301"/>
      <c r="E73" s="302"/>
      <c r="F73" s="303"/>
      <c r="G73" s="304"/>
      <c r="H73" s="189"/>
      <c r="I73" s="189"/>
      <c r="J73" s="189"/>
      <c r="K73" s="189"/>
      <c r="L73" s="190"/>
      <c r="M73" s="207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5">
        <v>32</v>
      </c>
      <c r="B74" s="176" t="s">
        <v>1157</v>
      </c>
      <c r="C74" s="200" t="s">
        <v>1531</v>
      </c>
      <c r="D74" s="180" t="s">
        <v>967</v>
      </c>
      <c r="E74" s="184">
        <v>1</v>
      </c>
      <c r="F74" s="191"/>
      <c r="G74" s="189">
        <f>ROUND(E74*F74,2)</f>
        <v>0</v>
      </c>
      <c r="H74" s="189">
        <v>0</v>
      </c>
      <c r="I74" s="189">
        <f>ROUND(E74*H74,2)</f>
        <v>0</v>
      </c>
      <c r="J74" s="189">
        <v>0</v>
      </c>
      <c r="K74" s="189">
        <f>ROUND(E74*J74,2)</f>
        <v>0</v>
      </c>
      <c r="L74" s="190"/>
      <c r="M74" s="207" t="s">
        <v>232</v>
      </c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 t="s">
        <v>233</v>
      </c>
      <c r="AF74" s="165" t="s">
        <v>341</v>
      </c>
      <c r="AG74" s="165"/>
      <c r="AH74" s="165"/>
      <c r="AI74" s="165"/>
      <c r="AJ74" s="165"/>
      <c r="AK74" s="165"/>
      <c r="AL74" s="165"/>
      <c r="AM74" s="165">
        <v>21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4"/>
      <c r="B75" s="177"/>
      <c r="C75" s="300"/>
      <c r="D75" s="301"/>
      <c r="E75" s="302"/>
      <c r="F75" s="303"/>
      <c r="G75" s="304"/>
      <c r="H75" s="189"/>
      <c r="I75" s="189"/>
      <c r="J75" s="189"/>
      <c r="K75" s="189"/>
      <c r="L75" s="190"/>
      <c r="M75" s="207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5">
        <v>33</v>
      </c>
      <c r="B76" s="176" t="s">
        <v>1158</v>
      </c>
      <c r="C76" s="200" t="s">
        <v>1537</v>
      </c>
      <c r="D76" s="180" t="s">
        <v>967</v>
      </c>
      <c r="E76" s="184">
        <v>1</v>
      </c>
      <c r="F76" s="191"/>
      <c r="G76" s="189">
        <f>ROUND(E76*F76,2)</f>
        <v>0</v>
      </c>
      <c r="H76" s="189">
        <v>0</v>
      </c>
      <c r="I76" s="189">
        <f>ROUND(E76*H76,2)</f>
        <v>0</v>
      </c>
      <c r="J76" s="189">
        <v>0</v>
      </c>
      <c r="K76" s="189">
        <f>ROUND(E76*J76,2)</f>
        <v>0</v>
      </c>
      <c r="L76" s="190"/>
      <c r="M76" s="207" t="s">
        <v>232</v>
      </c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 t="s">
        <v>233</v>
      </c>
      <c r="AF76" s="165" t="s">
        <v>341</v>
      </c>
      <c r="AG76" s="165"/>
      <c r="AH76" s="165"/>
      <c r="AI76" s="165"/>
      <c r="AJ76" s="165"/>
      <c r="AK76" s="165"/>
      <c r="AL76" s="165"/>
      <c r="AM76" s="165">
        <v>21</v>
      </c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4"/>
      <c r="B77" s="177"/>
      <c r="C77" s="300"/>
      <c r="D77" s="301"/>
      <c r="E77" s="302"/>
      <c r="F77" s="303"/>
      <c r="G77" s="304"/>
      <c r="H77" s="189"/>
      <c r="I77" s="189"/>
      <c r="J77" s="189"/>
      <c r="K77" s="189"/>
      <c r="L77" s="190"/>
      <c r="M77" s="207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5">
        <v>34</v>
      </c>
      <c r="B78" s="176" t="s">
        <v>1159</v>
      </c>
      <c r="C78" s="200" t="s">
        <v>1538</v>
      </c>
      <c r="D78" s="180" t="s">
        <v>967</v>
      </c>
      <c r="E78" s="184">
        <v>3</v>
      </c>
      <c r="F78" s="191"/>
      <c r="G78" s="189">
        <f>ROUND(E78*F78,2)</f>
        <v>0</v>
      </c>
      <c r="H78" s="189">
        <v>0</v>
      </c>
      <c r="I78" s="189">
        <f>ROUND(E78*H78,2)</f>
        <v>0</v>
      </c>
      <c r="J78" s="189">
        <v>0</v>
      </c>
      <c r="K78" s="189">
        <f>ROUND(E78*J78,2)</f>
        <v>0</v>
      </c>
      <c r="L78" s="190"/>
      <c r="M78" s="207" t="s">
        <v>232</v>
      </c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 t="s">
        <v>233</v>
      </c>
      <c r="AF78" s="165" t="s">
        <v>341</v>
      </c>
      <c r="AG78" s="165"/>
      <c r="AH78" s="165"/>
      <c r="AI78" s="165"/>
      <c r="AJ78" s="165"/>
      <c r="AK78" s="165"/>
      <c r="AL78" s="165"/>
      <c r="AM78" s="165">
        <v>21</v>
      </c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4"/>
      <c r="B79" s="177"/>
      <c r="C79" s="300"/>
      <c r="D79" s="301"/>
      <c r="E79" s="302"/>
      <c r="F79" s="303"/>
      <c r="G79" s="304"/>
      <c r="H79" s="189"/>
      <c r="I79" s="189"/>
      <c r="J79" s="189"/>
      <c r="K79" s="189"/>
      <c r="L79" s="190"/>
      <c r="M79" s="207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5">
        <v>35</v>
      </c>
      <c r="B80" s="176" t="s">
        <v>1160</v>
      </c>
      <c r="C80" s="200" t="s">
        <v>1539</v>
      </c>
      <c r="D80" s="180" t="s">
        <v>967</v>
      </c>
      <c r="E80" s="184">
        <v>1</v>
      </c>
      <c r="F80" s="191"/>
      <c r="G80" s="189">
        <f>ROUND(E80*F80,2)</f>
        <v>0</v>
      </c>
      <c r="H80" s="189">
        <v>0</v>
      </c>
      <c r="I80" s="189">
        <f>ROUND(E80*H80,2)</f>
        <v>0</v>
      </c>
      <c r="J80" s="189">
        <v>0</v>
      </c>
      <c r="K80" s="189">
        <f>ROUND(E80*J80,2)</f>
        <v>0</v>
      </c>
      <c r="L80" s="190"/>
      <c r="M80" s="207" t="s">
        <v>232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 t="s">
        <v>233</v>
      </c>
      <c r="AF80" s="165" t="s">
        <v>341</v>
      </c>
      <c r="AG80" s="165"/>
      <c r="AH80" s="165"/>
      <c r="AI80" s="165"/>
      <c r="AJ80" s="165"/>
      <c r="AK80" s="165"/>
      <c r="AL80" s="165"/>
      <c r="AM80" s="165">
        <v>21</v>
      </c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4"/>
      <c r="B81" s="177"/>
      <c r="C81" s="300"/>
      <c r="D81" s="301"/>
      <c r="E81" s="302"/>
      <c r="F81" s="303"/>
      <c r="G81" s="304"/>
      <c r="H81" s="189"/>
      <c r="I81" s="189"/>
      <c r="J81" s="189"/>
      <c r="K81" s="189"/>
      <c r="L81" s="190"/>
      <c r="M81" s="207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5">
        <v>36</v>
      </c>
      <c r="B82" s="176" t="s">
        <v>1161</v>
      </c>
      <c r="C82" s="200" t="s">
        <v>1540</v>
      </c>
      <c r="D82" s="180" t="s">
        <v>967</v>
      </c>
      <c r="E82" s="184">
        <v>1</v>
      </c>
      <c r="F82" s="191"/>
      <c r="G82" s="189">
        <f>ROUND(E82*F82,2)</f>
        <v>0</v>
      </c>
      <c r="H82" s="189">
        <v>0</v>
      </c>
      <c r="I82" s="189">
        <f>ROUND(E82*H82,2)</f>
        <v>0</v>
      </c>
      <c r="J82" s="189">
        <v>0</v>
      </c>
      <c r="K82" s="189">
        <f>ROUND(E82*J82,2)</f>
        <v>0</v>
      </c>
      <c r="L82" s="190"/>
      <c r="M82" s="207" t="s">
        <v>232</v>
      </c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233</v>
      </c>
      <c r="AF82" s="165" t="s">
        <v>341</v>
      </c>
      <c r="AG82" s="165"/>
      <c r="AH82" s="165"/>
      <c r="AI82" s="165"/>
      <c r="AJ82" s="165"/>
      <c r="AK82" s="165"/>
      <c r="AL82" s="165"/>
      <c r="AM82" s="165">
        <v>21</v>
      </c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4"/>
      <c r="B83" s="177"/>
      <c r="C83" s="300"/>
      <c r="D83" s="301"/>
      <c r="E83" s="302"/>
      <c r="F83" s="303"/>
      <c r="G83" s="304"/>
      <c r="H83" s="189"/>
      <c r="I83" s="189"/>
      <c r="J83" s="189"/>
      <c r="K83" s="189"/>
      <c r="L83" s="190"/>
      <c r="M83" s="207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5">
        <v>37</v>
      </c>
      <c r="B84" s="176" t="s">
        <v>1162</v>
      </c>
      <c r="C84" s="200" t="s">
        <v>1522</v>
      </c>
      <c r="D84" s="180" t="s">
        <v>231</v>
      </c>
      <c r="E84" s="184">
        <v>8</v>
      </c>
      <c r="F84" s="191"/>
      <c r="G84" s="189">
        <f>ROUND(E84*F84,2)</f>
        <v>0</v>
      </c>
      <c r="H84" s="189">
        <v>0</v>
      </c>
      <c r="I84" s="189">
        <f>ROUND(E84*H84,2)</f>
        <v>0</v>
      </c>
      <c r="J84" s="189">
        <v>0</v>
      </c>
      <c r="K84" s="189">
        <f>ROUND(E84*J84,2)</f>
        <v>0</v>
      </c>
      <c r="L84" s="190"/>
      <c r="M84" s="207" t="s">
        <v>232</v>
      </c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 t="s">
        <v>233</v>
      </c>
      <c r="AF84" s="165" t="s">
        <v>341</v>
      </c>
      <c r="AG84" s="165"/>
      <c r="AH84" s="165"/>
      <c r="AI84" s="165"/>
      <c r="AJ84" s="165"/>
      <c r="AK84" s="165"/>
      <c r="AL84" s="165"/>
      <c r="AM84" s="165">
        <v>21</v>
      </c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4"/>
      <c r="B85" s="177"/>
      <c r="C85" s="300"/>
      <c r="D85" s="301"/>
      <c r="E85" s="302"/>
      <c r="F85" s="303"/>
      <c r="G85" s="304"/>
      <c r="H85" s="189"/>
      <c r="I85" s="189"/>
      <c r="J85" s="189"/>
      <c r="K85" s="189"/>
      <c r="L85" s="190"/>
      <c r="M85" s="207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5">
        <v>38</v>
      </c>
      <c r="B86" s="176" t="s">
        <v>1163</v>
      </c>
      <c r="C86" s="200" t="s">
        <v>1523</v>
      </c>
      <c r="D86" s="180" t="s">
        <v>231</v>
      </c>
      <c r="E86" s="184">
        <v>0</v>
      </c>
      <c r="F86" s="191"/>
      <c r="G86" s="189">
        <f>ROUND(E86*F86,2)</f>
        <v>0</v>
      </c>
      <c r="H86" s="189">
        <v>0</v>
      </c>
      <c r="I86" s="189">
        <f>ROUND(E86*H86,2)</f>
        <v>0</v>
      </c>
      <c r="J86" s="189">
        <v>0</v>
      </c>
      <c r="K86" s="189">
        <f>ROUND(E86*J86,2)</f>
        <v>0</v>
      </c>
      <c r="L86" s="190"/>
      <c r="M86" s="207" t="s">
        <v>232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 t="s">
        <v>233</v>
      </c>
      <c r="AF86" s="165" t="s">
        <v>341</v>
      </c>
      <c r="AG86" s="165"/>
      <c r="AH86" s="165"/>
      <c r="AI86" s="165"/>
      <c r="AJ86" s="165"/>
      <c r="AK86" s="165"/>
      <c r="AL86" s="165"/>
      <c r="AM86" s="165">
        <v>21</v>
      </c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4"/>
      <c r="B87" s="177"/>
      <c r="C87" s="300"/>
      <c r="D87" s="301"/>
      <c r="E87" s="302"/>
      <c r="F87" s="303"/>
      <c r="G87" s="304"/>
      <c r="H87" s="189"/>
      <c r="I87" s="189"/>
      <c r="J87" s="189"/>
      <c r="K87" s="189"/>
      <c r="L87" s="190"/>
      <c r="M87" s="207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5">
        <v>39</v>
      </c>
      <c r="B88" s="176" t="s">
        <v>1164</v>
      </c>
      <c r="C88" s="200" t="s">
        <v>1524</v>
      </c>
      <c r="D88" s="180" t="s">
        <v>231</v>
      </c>
      <c r="E88" s="184">
        <v>3.5</v>
      </c>
      <c r="F88" s="191"/>
      <c r="G88" s="189">
        <f>ROUND(E88*F88,2)</f>
        <v>0</v>
      </c>
      <c r="H88" s="189">
        <v>0</v>
      </c>
      <c r="I88" s="189">
        <f>ROUND(E88*H88,2)</f>
        <v>0</v>
      </c>
      <c r="J88" s="189">
        <v>0</v>
      </c>
      <c r="K88" s="189">
        <f>ROUND(E88*J88,2)</f>
        <v>0</v>
      </c>
      <c r="L88" s="190"/>
      <c r="M88" s="207" t="s">
        <v>232</v>
      </c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 t="s">
        <v>233</v>
      </c>
      <c r="AF88" s="165" t="s">
        <v>341</v>
      </c>
      <c r="AG88" s="165"/>
      <c r="AH88" s="165"/>
      <c r="AI88" s="165"/>
      <c r="AJ88" s="165"/>
      <c r="AK88" s="165"/>
      <c r="AL88" s="165"/>
      <c r="AM88" s="165">
        <v>21</v>
      </c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4"/>
      <c r="B89" s="177"/>
      <c r="C89" s="300"/>
      <c r="D89" s="301"/>
      <c r="E89" s="302"/>
      <c r="F89" s="303"/>
      <c r="G89" s="304"/>
      <c r="H89" s="189"/>
      <c r="I89" s="189"/>
      <c r="J89" s="189"/>
      <c r="K89" s="189"/>
      <c r="L89" s="190"/>
      <c r="M89" s="207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5">
        <v>40</v>
      </c>
      <c r="B90" s="176" t="s">
        <v>1165</v>
      </c>
      <c r="C90" s="200" t="s">
        <v>1525</v>
      </c>
      <c r="D90" s="180" t="s">
        <v>231</v>
      </c>
      <c r="E90" s="184">
        <v>0.5</v>
      </c>
      <c r="F90" s="191"/>
      <c r="G90" s="189">
        <f>ROUND(E90*F90,2)</f>
        <v>0</v>
      </c>
      <c r="H90" s="189">
        <v>0</v>
      </c>
      <c r="I90" s="189">
        <f>ROUND(E90*H90,2)</f>
        <v>0</v>
      </c>
      <c r="J90" s="189">
        <v>0</v>
      </c>
      <c r="K90" s="189">
        <f>ROUND(E90*J90,2)</f>
        <v>0</v>
      </c>
      <c r="L90" s="190"/>
      <c r="M90" s="207" t="s">
        <v>232</v>
      </c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 t="s">
        <v>233</v>
      </c>
      <c r="AF90" s="165" t="s">
        <v>341</v>
      </c>
      <c r="AG90" s="165"/>
      <c r="AH90" s="165"/>
      <c r="AI90" s="165"/>
      <c r="AJ90" s="165"/>
      <c r="AK90" s="165"/>
      <c r="AL90" s="165"/>
      <c r="AM90" s="165">
        <v>21</v>
      </c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4"/>
      <c r="B91" s="177"/>
      <c r="C91" s="300"/>
      <c r="D91" s="301"/>
      <c r="E91" s="302"/>
      <c r="F91" s="303"/>
      <c r="G91" s="304"/>
      <c r="H91" s="189"/>
      <c r="I91" s="189"/>
      <c r="J91" s="189"/>
      <c r="K91" s="189"/>
      <c r="L91" s="190"/>
      <c r="M91" s="207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5">
        <v>41</v>
      </c>
      <c r="B92" s="176" t="s">
        <v>1166</v>
      </c>
      <c r="C92" s="200" t="s">
        <v>1526</v>
      </c>
      <c r="D92" s="180" t="s">
        <v>231</v>
      </c>
      <c r="E92" s="184">
        <v>13</v>
      </c>
      <c r="F92" s="191"/>
      <c r="G92" s="189">
        <f>ROUND(E92*F92,2)</f>
        <v>0</v>
      </c>
      <c r="H92" s="189">
        <v>0</v>
      </c>
      <c r="I92" s="189">
        <f>ROUND(E92*H92,2)</f>
        <v>0</v>
      </c>
      <c r="J92" s="189">
        <v>0</v>
      </c>
      <c r="K92" s="189">
        <f>ROUND(E92*J92,2)</f>
        <v>0</v>
      </c>
      <c r="L92" s="190"/>
      <c r="M92" s="207" t="s">
        <v>232</v>
      </c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 t="s">
        <v>233</v>
      </c>
      <c r="AF92" s="165" t="s">
        <v>341</v>
      </c>
      <c r="AG92" s="165"/>
      <c r="AH92" s="165"/>
      <c r="AI92" s="165"/>
      <c r="AJ92" s="165"/>
      <c r="AK92" s="165"/>
      <c r="AL92" s="165"/>
      <c r="AM92" s="165">
        <v>21</v>
      </c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4"/>
      <c r="B93" s="177"/>
      <c r="C93" s="300"/>
      <c r="D93" s="301"/>
      <c r="E93" s="302"/>
      <c r="F93" s="303"/>
      <c r="G93" s="304"/>
      <c r="H93" s="189"/>
      <c r="I93" s="189"/>
      <c r="J93" s="189"/>
      <c r="K93" s="189"/>
      <c r="L93" s="190"/>
      <c r="M93" s="207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5">
        <v>42</v>
      </c>
      <c r="B94" s="176" t="s">
        <v>1167</v>
      </c>
      <c r="C94" s="200" t="s">
        <v>1527</v>
      </c>
      <c r="D94" s="180" t="s">
        <v>231</v>
      </c>
      <c r="E94" s="184">
        <v>3</v>
      </c>
      <c r="F94" s="191"/>
      <c r="G94" s="189">
        <f>ROUND(E94*F94,2)</f>
        <v>0</v>
      </c>
      <c r="H94" s="189">
        <v>0</v>
      </c>
      <c r="I94" s="189">
        <f>ROUND(E94*H94,2)</f>
        <v>0</v>
      </c>
      <c r="J94" s="189">
        <v>0</v>
      </c>
      <c r="K94" s="189">
        <f>ROUND(E94*J94,2)</f>
        <v>0</v>
      </c>
      <c r="L94" s="190"/>
      <c r="M94" s="207" t="s">
        <v>232</v>
      </c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 t="s">
        <v>233</v>
      </c>
      <c r="AF94" s="165" t="s">
        <v>341</v>
      </c>
      <c r="AG94" s="165"/>
      <c r="AH94" s="165"/>
      <c r="AI94" s="165"/>
      <c r="AJ94" s="165"/>
      <c r="AK94" s="165"/>
      <c r="AL94" s="165"/>
      <c r="AM94" s="165">
        <v>21</v>
      </c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4"/>
      <c r="B95" s="177"/>
      <c r="C95" s="300"/>
      <c r="D95" s="301"/>
      <c r="E95" s="302"/>
      <c r="F95" s="303"/>
      <c r="G95" s="304"/>
      <c r="H95" s="189"/>
      <c r="I95" s="189"/>
      <c r="J95" s="189"/>
      <c r="K95" s="189"/>
      <c r="L95" s="190"/>
      <c r="M95" s="207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ht="33.75" outlineLevel="1" x14ac:dyDescent="0.2">
      <c r="A96" s="205">
        <v>43</v>
      </c>
      <c r="B96" s="176" t="s">
        <v>1168</v>
      </c>
      <c r="C96" s="200" t="s">
        <v>1135</v>
      </c>
      <c r="D96" s="180" t="s">
        <v>214</v>
      </c>
      <c r="E96" s="184">
        <v>7</v>
      </c>
      <c r="F96" s="191"/>
      <c r="G96" s="189">
        <f>ROUND(E96*F96,2)</f>
        <v>0</v>
      </c>
      <c r="H96" s="189">
        <v>0</v>
      </c>
      <c r="I96" s="189">
        <f>ROUND(E96*H96,2)</f>
        <v>0</v>
      </c>
      <c r="J96" s="189">
        <v>0</v>
      </c>
      <c r="K96" s="189">
        <f>ROUND(E96*J96,2)</f>
        <v>0</v>
      </c>
      <c r="L96" s="190"/>
      <c r="M96" s="207" t="s">
        <v>232</v>
      </c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 t="s">
        <v>233</v>
      </c>
      <c r="AF96" s="165" t="s">
        <v>341</v>
      </c>
      <c r="AG96" s="165"/>
      <c r="AH96" s="165"/>
      <c r="AI96" s="165"/>
      <c r="AJ96" s="165"/>
      <c r="AK96" s="165"/>
      <c r="AL96" s="165"/>
      <c r="AM96" s="165">
        <v>21</v>
      </c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4"/>
      <c r="B97" s="177"/>
      <c r="C97" s="300"/>
      <c r="D97" s="301"/>
      <c r="E97" s="302"/>
      <c r="F97" s="303"/>
      <c r="G97" s="304"/>
      <c r="H97" s="189"/>
      <c r="I97" s="189"/>
      <c r="J97" s="189"/>
      <c r="K97" s="189"/>
      <c r="L97" s="190"/>
      <c r="M97" s="207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5">
        <v>44</v>
      </c>
      <c r="B98" s="176" t="s">
        <v>1169</v>
      </c>
      <c r="C98" s="200" t="s">
        <v>1137</v>
      </c>
      <c r="D98" s="180" t="s">
        <v>214</v>
      </c>
      <c r="E98" s="184">
        <v>20</v>
      </c>
      <c r="F98" s="191"/>
      <c r="G98" s="189">
        <f>ROUND(E98*F98,2)</f>
        <v>0</v>
      </c>
      <c r="H98" s="189">
        <v>0</v>
      </c>
      <c r="I98" s="189">
        <f>ROUND(E98*H98,2)</f>
        <v>0</v>
      </c>
      <c r="J98" s="189">
        <v>0</v>
      </c>
      <c r="K98" s="189">
        <f>ROUND(E98*J98,2)</f>
        <v>0</v>
      </c>
      <c r="L98" s="190"/>
      <c r="M98" s="207" t="s">
        <v>232</v>
      </c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 t="s">
        <v>233</v>
      </c>
      <c r="AF98" s="165" t="s">
        <v>341</v>
      </c>
      <c r="AG98" s="165"/>
      <c r="AH98" s="165"/>
      <c r="AI98" s="165"/>
      <c r="AJ98" s="165"/>
      <c r="AK98" s="165"/>
      <c r="AL98" s="165"/>
      <c r="AM98" s="165">
        <v>21</v>
      </c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4"/>
      <c r="B99" s="177"/>
      <c r="C99" s="300"/>
      <c r="D99" s="301"/>
      <c r="E99" s="302"/>
      <c r="F99" s="303"/>
      <c r="G99" s="304"/>
      <c r="H99" s="189"/>
      <c r="I99" s="189"/>
      <c r="J99" s="189"/>
      <c r="K99" s="189"/>
      <c r="L99" s="190"/>
      <c r="M99" s="207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5">
        <v>45</v>
      </c>
      <c r="B100" s="176" t="s">
        <v>1170</v>
      </c>
      <c r="C100" s="200" t="s">
        <v>1139</v>
      </c>
      <c r="D100" s="180" t="s">
        <v>214</v>
      </c>
      <c r="E100" s="184">
        <v>0.5</v>
      </c>
      <c r="F100" s="191"/>
      <c r="G100" s="189">
        <f>ROUND(E100*F100,2)</f>
        <v>0</v>
      </c>
      <c r="H100" s="189">
        <v>0</v>
      </c>
      <c r="I100" s="189">
        <f>ROUND(E100*H100,2)</f>
        <v>0</v>
      </c>
      <c r="J100" s="189">
        <v>0</v>
      </c>
      <c r="K100" s="189">
        <f>ROUND(E100*J100,2)</f>
        <v>0</v>
      </c>
      <c r="L100" s="190"/>
      <c r="M100" s="207" t="s">
        <v>232</v>
      </c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 t="s">
        <v>233</v>
      </c>
      <c r="AF100" s="165" t="s">
        <v>341</v>
      </c>
      <c r="AG100" s="165"/>
      <c r="AH100" s="165"/>
      <c r="AI100" s="165"/>
      <c r="AJ100" s="165"/>
      <c r="AK100" s="165"/>
      <c r="AL100" s="165"/>
      <c r="AM100" s="165">
        <v>21</v>
      </c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4"/>
      <c r="B101" s="177"/>
      <c r="C101" s="300"/>
      <c r="D101" s="301"/>
      <c r="E101" s="302"/>
      <c r="F101" s="303"/>
      <c r="G101" s="304"/>
      <c r="H101" s="189"/>
      <c r="I101" s="189"/>
      <c r="J101" s="189"/>
      <c r="K101" s="189"/>
      <c r="L101" s="190"/>
      <c r="M101" s="207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x14ac:dyDescent="0.2">
      <c r="A102" s="203" t="s">
        <v>187</v>
      </c>
      <c r="B102" s="175" t="s">
        <v>86</v>
      </c>
      <c r="C102" s="199" t="s">
        <v>90</v>
      </c>
      <c r="D102" s="179"/>
      <c r="E102" s="183"/>
      <c r="F102" s="316">
        <f>SUM(G103:G110)</f>
        <v>0</v>
      </c>
      <c r="G102" s="317"/>
      <c r="H102" s="187"/>
      <c r="I102" s="187">
        <f>SUM(I103:I110)</f>
        <v>0</v>
      </c>
      <c r="J102" s="187"/>
      <c r="K102" s="187">
        <f>SUM(K103:K110)</f>
        <v>0</v>
      </c>
      <c r="L102" s="188"/>
      <c r="M102" s="206"/>
      <c r="AE102" t="s">
        <v>188</v>
      </c>
    </row>
    <row r="103" spans="1:60" outlineLevel="1" x14ac:dyDescent="0.2">
      <c r="A103" s="205">
        <v>46</v>
      </c>
      <c r="B103" s="176" t="s">
        <v>1171</v>
      </c>
      <c r="C103" s="200" t="s">
        <v>1172</v>
      </c>
      <c r="D103" s="180" t="s">
        <v>967</v>
      </c>
      <c r="E103" s="184">
        <v>1</v>
      </c>
      <c r="F103" s="191"/>
      <c r="G103" s="189">
        <f>ROUND(E103*F103,2)</f>
        <v>0</v>
      </c>
      <c r="H103" s="189">
        <v>0</v>
      </c>
      <c r="I103" s="189">
        <f>ROUND(E103*H103,2)</f>
        <v>0</v>
      </c>
      <c r="J103" s="189">
        <v>0</v>
      </c>
      <c r="K103" s="189">
        <f>ROUND(E103*J103,2)</f>
        <v>0</v>
      </c>
      <c r="L103" s="190"/>
      <c r="M103" s="207" t="s">
        <v>232</v>
      </c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233</v>
      </c>
      <c r="AF103" s="165" t="s">
        <v>341</v>
      </c>
      <c r="AG103" s="165"/>
      <c r="AH103" s="165"/>
      <c r="AI103" s="165"/>
      <c r="AJ103" s="165"/>
      <c r="AK103" s="165"/>
      <c r="AL103" s="165"/>
      <c r="AM103" s="165">
        <v>21</v>
      </c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4"/>
      <c r="B104" s="177"/>
      <c r="C104" s="300"/>
      <c r="D104" s="301"/>
      <c r="E104" s="302"/>
      <c r="F104" s="303"/>
      <c r="G104" s="304"/>
      <c r="H104" s="189"/>
      <c r="I104" s="189"/>
      <c r="J104" s="189"/>
      <c r="K104" s="189"/>
      <c r="L104" s="190"/>
      <c r="M104" s="207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5">
        <v>47</v>
      </c>
      <c r="B105" s="176" t="s">
        <v>1173</v>
      </c>
      <c r="C105" s="200" t="s">
        <v>1174</v>
      </c>
      <c r="D105" s="180" t="s">
        <v>967</v>
      </c>
      <c r="E105" s="184">
        <v>1</v>
      </c>
      <c r="F105" s="191"/>
      <c r="G105" s="189">
        <f>ROUND(E105*F105,2)</f>
        <v>0</v>
      </c>
      <c r="H105" s="189">
        <v>0</v>
      </c>
      <c r="I105" s="189">
        <f>ROUND(E105*H105,2)</f>
        <v>0</v>
      </c>
      <c r="J105" s="189">
        <v>0</v>
      </c>
      <c r="K105" s="189">
        <f>ROUND(E105*J105,2)</f>
        <v>0</v>
      </c>
      <c r="L105" s="190"/>
      <c r="M105" s="207" t="s">
        <v>232</v>
      </c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 t="s">
        <v>233</v>
      </c>
      <c r="AF105" s="165" t="s">
        <v>341</v>
      </c>
      <c r="AG105" s="165"/>
      <c r="AH105" s="165"/>
      <c r="AI105" s="165"/>
      <c r="AJ105" s="165"/>
      <c r="AK105" s="165"/>
      <c r="AL105" s="165"/>
      <c r="AM105" s="165">
        <v>21</v>
      </c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4"/>
      <c r="B106" s="177"/>
      <c r="C106" s="300"/>
      <c r="D106" s="301"/>
      <c r="E106" s="302"/>
      <c r="F106" s="303"/>
      <c r="G106" s="304"/>
      <c r="H106" s="189"/>
      <c r="I106" s="189"/>
      <c r="J106" s="189"/>
      <c r="K106" s="189"/>
      <c r="L106" s="190"/>
      <c r="M106" s="207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ht="33.75" outlineLevel="1" x14ac:dyDescent="0.2">
      <c r="A107" s="205">
        <v>48</v>
      </c>
      <c r="B107" s="176" t="s">
        <v>1175</v>
      </c>
      <c r="C107" s="200" t="s">
        <v>1135</v>
      </c>
      <c r="D107" s="180" t="s">
        <v>214</v>
      </c>
      <c r="E107" s="184">
        <v>4.2</v>
      </c>
      <c r="F107" s="191"/>
      <c r="G107" s="189">
        <f>ROUND(E107*F107,2)</f>
        <v>0</v>
      </c>
      <c r="H107" s="189">
        <v>0</v>
      </c>
      <c r="I107" s="189">
        <f>ROUND(E107*H107,2)</f>
        <v>0</v>
      </c>
      <c r="J107" s="189">
        <v>0</v>
      </c>
      <c r="K107" s="189">
        <f>ROUND(E107*J107,2)</f>
        <v>0</v>
      </c>
      <c r="L107" s="190"/>
      <c r="M107" s="207" t="s">
        <v>232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 t="s">
        <v>233</v>
      </c>
      <c r="AF107" s="165" t="s">
        <v>341</v>
      </c>
      <c r="AG107" s="165"/>
      <c r="AH107" s="165"/>
      <c r="AI107" s="165"/>
      <c r="AJ107" s="165"/>
      <c r="AK107" s="165"/>
      <c r="AL107" s="165"/>
      <c r="AM107" s="165">
        <v>21</v>
      </c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4"/>
      <c r="B108" s="177"/>
      <c r="C108" s="300"/>
      <c r="D108" s="301"/>
      <c r="E108" s="302"/>
      <c r="F108" s="303"/>
      <c r="G108" s="304"/>
      <c r="H108" s="189"/>
      <c r="I108" s="189"/>
      <c r="J108" s="189"/>
      <c r="K108" s="189"/>
      <c r="L108" s="190"/>
      <c r="M108" s="207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5">
        <v>49</v>
      </c>
      <c r="B109" s="176" t="s">
        <v>1176</v>
      </c>
      <c r="C109" s="200" t="s">
        <v>1177</v>
      </c>
      <c r="D109" s="180" t="s">
        <v>214</v>
      </c>
      <c r="E109" s="184">
        <v>4.2</v>
      </c>
      <c r="F109" s="191"/>
      <c r="G109" s="189">
        <f>ROUND(E109*F109,2)</f>
        <v>0</v>
      </c>
      <c r="H109" s="189">
        <v>0</v>
      </c>
      <c r="I109" s="189">
        <f>ROUND(E109*H109,2)</f>
        <v>0</v>
      </c>
      <c r="J109" s="189">
        <v>0</v>
      </c>
      <c r="K109" s="189">
        <f>ROUND(E109*J109,2)</f>
        <v>0</v>
      </c>
      <c r="L109" s="190"/>
      <c r="M109" s="207" t="s">
        <v>232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 t="s">
        <v>233</v>
      </c>
      <c r="AF109" s="165" t="s">
        <v>341</v>
      </c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4"/>
      <c r="B110" s="177"/>
      <c r="C110" s="300"/>
      <c r="D110" s="301"/>
      <c r="E110" s="302"/>
      <c r="F110" s="303"/>
      <c r="G110" s="304"/>
      <c r="H110" s="189"/>
      <c r="I110" s="189"/>
      <c r="J110" s="189"/>
      <c r="K110" s="189"/>
      <c r="L110" s="190"/>
      <c r="M110" s="207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ht="25.5" x14ac:dyDescent="0.2">
      <c r="A111" s="203" t="s">
        <v>187</v>
      </c>
      <c r="B111" s="175" t="s">
        <v>92</v>
      </c>
      <c r="C111" s="199" t="s">
        <v>94</v>
      </c>
      <c r="D111" s="179"/>
      <c r="E111" s="183"/>
      <c r="F111" s="316">
        <f>SUM(G112:G133)</f>
        <v>0</v>
      </c>
      <c r="G111" s="317"/>
      <c r="H111" s="187"/>
      <c r="I111" s="187">
        <f>SUM(I112:I133)</f>
        <v>0</v>
      </c>
      <c r="J111" s="187"/>
      <c r="K111" s="187">
        <f>SUM(K112:K133)</f>
        <v>0</v>
      </c>
      <c r="L111" s="188"/>
      <c r="M111" s="206"/>
      <c r="AE111" t="s">
        <v>188</v>
      </c>
    </row>
    <row r="112" spans="1:60" ht="22.5" outlineLevel="1" x14ac:dyDescent="0.2">
      <c r="A112" s="205">
        <v>50</v>
      </c>
      <c r="B112" s="176" t="s">
        <v>1178</v>
      </c>
      <c r="C112" s="200" t="s">
        <v>1179</v>
      </c>
      <c r="D112" s="180" t="s">
        <v>1034</v>
      </c>
      <c r="E112" s="184">
        <v>1</v>
      </c>
      <c r="F112" s="191"/>
      <c r="G112" s="189">
        <f>ROUND(E112*F112,2)</f>
        <v>0</v>
      </c>
      <c r="H112" s="189">
        <v>0</v>
      </c>
      <c r="I112" s="189">
        <f>ROUND(E112*H112,2)</f>
        <v>0</v>
      </c>
      <c r="J112" s="189">
        <v>0</v>
      </c>
      <c r="K112" s="189">
        <f>ROUND(E112*J112,2)</f>
        <v>0</v>
      </c>
      <c r="L112" s="190"/>
      <c r="M112" s="207" t="s">
        <v>232</v>
      </c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 t="s">
        <v>233</v>
      </c>
      <c r="AF112" s="165" t="s">
        <v>341</v>
      </c>
      <c r="AG112" s="165"/>
      <c r="AH112" s="165"/>
      <c r="AI112" s="165"/>
      <c r="AJ112" s="165"/>
      <c r="AK112" s="165"/>
      <c r="AL112" s="165"/>
      <c r="AM112" s="165">
        <v>21</v>
      </c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4"/>
      <c r="B113" s="177"/>
      <c r="C113" s="300"/>
      <c r="D113" s="301"/>
      <c r="E113" s="302"/>
      <c r="F113" s="303"/>
      <c r="G113" s="304"/>
      <c r="H113" s="189"/>
      <c r="I113" s="189"/>
      <c r="J113" s="189"/>
      <c r="K113" s="189"/>
      <c r="L113" s="190"/>
      <c r="M113" s="207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5">
        <v>51</v>
      </c>
      <c r="B114" s="176" t="s">
        <v>1180</v>
      </c>
      <c r="C114" s="200" t="s">
        <v>1181</v>
      </c>
      <c r="D114" s="180" t="s">
        <v>1034</v>
      </c>
      <c r="E114" s="184">
        <v>1</v>
      </c>
      <c r="F114" s="191"/>
      <c r="G114" s="189">
        <f>ROUND(E114*F114,2)</f>
        <v>0</v>
      </c>
      <c r="H114" s="189">
        <v>0</v>
      </c>
      <c r="I114" s="189">
        <f>ROUND(E114*H114,2)</f>
        <v>0</v>
      </c>
      <c r="J114" s="189">
        <v>0</v>
      </c>
      <c r="K114" s="189">
        <f>ROUND(E114*J114,2)</f>
        <v>0</v>
      </c>
      <c r="L114" s="190"/>
      <c r="M114" s="207" t="s">
        <v>232</v>
      </c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 t="s">
        <v>233</v>
      </c>
      <c r="AF114" s="165" t="s">
        <v>341</v>
      </c>
      <c r="AG114" s="165"/>
      <c r="AH114" s="165"/>
      <c r="AI114" s="165"/>
      <c r="AJ114" s="165"/>
      <c r="AK114" s="165"/>
      <c r="AL114" s="165"/>
      <c r="AM114" s="165">
        <v>21</v>
      </c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4"/>
      <c r="B115" s="177"/>
      <c r="C115" s="300"/>
      <c r="D115" s="301"/>
      <c r="E115" s="302"/>
      <c r="F115" s="303"/>
      <c r="G115" s="304"/>
      <c r="H115" s="189"/>
      <c r="I115" s="189"/>
      <c r="J115" s="189"/>
      <c r="K115" s="189"/>
      <c r="L115" s="190"/>
      <c r="M115" s="207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5">
        <v>52</v>
      </c>
      <c r="B116" s="176" t="s">
        <v>1182</v>
      </c>
      <c r="C116" s="200" t="s">
        <v>1183</v>
      </c>
      <c r="D116" s="180" t="s">
        <v>1034</v>
      </c>
      <c r="E116" s="184">
        <v>1</v>
      </c>
      <c r="F116" s="191"/>
      <c r="G116" s="189">
        <f>ROUND(E116*F116,2)</f>
        <v>0</v>
      </c>
      <c r="H116" s="189">
        <v>0</v>
      </c>
      <c r="I116" s="189">
        <f>ROUND(E116*H116,2)</f>
        <v>0</v>
      </c>
      <c r="J116" s="189">
        <v>0</v>
      </c>
      <c r="K116" s="189">
        <f>ROUND(E116*J116,2)</f>
        <v>0</v>
      </c>
      <c r="L116" s="190"/>
      <c r="M116" s="207" t="s">
        <v>232</v>
      </c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 t="s">
        <v>233</v>
      </c>
      <c r="AF116" s="165" t="s">
        <v>341</v>
      </c>
      <c r="AG116" s="165"/>
      <c r="AH116" s="165"/>
      <c r="AI116" s="165"/>
      <c r="AJ116" s="165"/>
      <c r="AK116" s="165"/>
      <c r="AL116" s="165"/>
      <c r="AM116" s="165">
        <v>21</v>
      </c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4"/>
      <c r="B117" s="177"/>
      <c r="C117" s="300"/>
      <c r="D117" s="301"/>
      <c r="E117" s="302"/>
      <c r="F117" s="303"/>
      <c r="G117" s="304"/>
      <c r="H117" s="189"/>
      <c r="I117" s="189"/>
      <c r="J117" s="189"/>
      <c r="K117" s="189"/>
      <c r="L117" s="190"/>
      <c r="M117" s="207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205">
        <v>53</v>
      </c>
      <c r="B118" s="176" t="s">
        <v>1184</v>
      </c>
      <c r="C118" s="200" t="s">
        <v>1185</v>
      </c>
      <c r="D118" s="180" t="s">
        <v>1034</v>
      </c>
      <c r="E118" s="184">
        <v>1</v>
      </c>
      <c r="F118" s="191"/>
      <c r="G118" s="189">
        <f>ROUND(E118*F118,2)</f>
        <v>0</v>
      </c>
      <c r="H118" s="189">
        <v>0</v>
      </c>
      <c r="I118" s="189">
        <f>ROUND(E118*H118,2)</f>
        <v>0</v>
      </c>
      <c r="J118" s="189">
        <v>0</v>
      </c>
      <c r="K118" s="189">
        <f>ROUND(E118*J118,2)</f>
        <v>0</v>
      </c>
      <c r="L118" s="190"/>
      <c r="M118" s="207" t="s">
        <v>232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 t="s">
        <v>233</v>
      </c>
      <c r="AF118" s="165" t="s">
        <v>341</v>
      </c>
      <c r="AG118" s="165"/>
      <c r="AH118" s="165"/>
      <c r="AI118" s="165"/>
      <c r="AJ118" s="165"/>
      <c r="AK118" s="165"/>
      <c r="AL118" s="165"/>
      <c r="AM118" s="165">
        <v>21</v>
      </c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204"/>
      <c r="B119" s="177"/>
      <c r="C119" s="300"/>
      <c r="D119" s="301"/>
      <c r="E119" s="302"/>
      <c r="F119" s="303"/>
      <c r="G119" s="304"/>
      <c r="H119" s="189"/>
      <c r="I119" s="189"/>
      <c r="J119" s="189"/>
      <c r="K119" s="189"/>
      <c r="L119" s="190"/>
      <c r="M119" s="207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5">
        <v>54</v>
      </c>
      <c r="B120" s="176" t="s">
        <v>1186</v>
      </c>
      <c r="C120" s="200" t="s">
        <v>1187</v>
      </c>
      <c r="D120" s="180" t="s">
        <v>1034</v>
      </c>
      <c r="E120" s="184">
        <v>1</v>
      </c>
      <c r="F120" s="191"/>
      <c r="G120" s="189">
        <f>ROUND(E120*F120,2)</f>
        <v>0</v>
      </c>
      <c r="H120" s="189">
        <v>0</v>
      </c>
      <c r="I120" s="189">
        <f>ROUND(E120*H120,2)</f>
        <v>0</v>
      </c>
      <c r="J120" s="189">
        <v>0</v>
      </c>
      <c r="K120" s="189">
        <f>ROUND(E120*J120,2)</f>
        <v>0</v>
      </c>
      <c r="L120" s="190"/>
      <c r="M120" s="207" t="s">
        <v>232</v>
      </c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 t="s">
        <v>233</v>
      </c>
      <c r="AF120" s="165" t="s">
        <v>341</v>
      </c>
      <c r="AG120" s="165"/>
      <c r="AH120" s="165"/>
      <c r="AI120" s="165"/>
      <c r="AJ120" s="165"/>
      <c r="AK120" s="165"/>
      <c r="AL120" s="165"/>
      <c r="AM120" s="165">
        <v>21</v>
      </c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4"/>
      <c r="B121" s="177"/>
      <c r="C121" s="300"/>
      <c r="D121" s="301"/>
      <c r="E121" s="302"/>
      <c r="F121" s="303"/>
      <c r="G121" s="304"/>
      <c r="H121" s="189"/>
      <c r="I121" s="189"/>
      <c r="J121" s="189"/>
      <c r="K121" s="189"/>
      <c r="L121" s="190"/>
      <c r="M121" s="207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205">
        <v>55</v>
      </c>
      <c r="B122" s="176" t="s">
        <v>1188</v>
      </c>
      <c r="C122" s="200" t="s">
        <v>1189</v>
      </c>
      <c r="D122" s="180" t="s">
        <v>1034</v>
      </c>
      <c r="E122" s="184">
        <v>1</v>
      </c>
      <c r="F122" s="191"/>
      <c r="G122" s="189">
        <f>ROUND(E122*F122,2)</f>
        <v>0</v>
      </c>
      <c r="H122" s="189">
        <v>0</v>
      </c>
      <c r="I122" s="189">
        <f>ROUND(E122*H122,2)</f>
        <v>0</v>
      </c>
      <c r="J122" s="189">
        <v>0</v>
      </c>
      <c r="K122" s="189">
        <f>ROUND(E122*J122,2)</f>
        <v>0</v>
      </c>
      <c r="L122" s="190"/>
      <c r="M122" s="207" t="s">
        <v>232</v>
      </c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 t="s">
        <v>233</v>
      </c>
      <c r="AF122" s="165" t="s">
        <v>341</v>
      </c>
      <c r="AG122" s="165"/>
      <c r="AH122" s="165"/>
      <c r="AI122" s="165"/>
      <c r="AJ122" s="165"/>
      <c r="AK122" s="165"/>
      <c r="AL122" s="165"/>
      <c r="AM122" s="165">
        <v>21</v>
      </c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4"/>
      <c r="B123" s="177"/>
      <c r="C123" s="300"/>
      <c r="D123" s="301"/>
      <c r="E123" s="302"/>
      <c r="F123" s="303"/>
      <c r="G123" s="304"/>
      <c r="H123" s="189"/>
      <c r="I123" s="189"/>
      <c r="J123" s="189"/>
      <c r="K123" s="189"/>
      <c r="L123" s="190"/>
      <c r="M123" s="207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5">
        <v>56</v>
      </c>
      <c r="B124" s="176" t="s">
        <v>1190</v>
      </c>
      <c r="C124" s="200" t="s">
        <v>1191</v>
      </c>
      <c r="D124" s="180" t="s">
        <v>1034</v>
      </c>
      <c r="E124" s="184">
        <v>1</v>
      </c>
      <c r="F124" s="191"/>
      <c r="G124" s="189">
        <f>ROUND(E124*F124,2)</f>
        <v>0</v>
      </c>
      <c r="H124" s="189">
        <v>0</v>
      </c>
      <c r="I124" s="189">
        <f>ROUND(E124*H124,2)</f>
        <v>0</v>
      </c>
      <c r="J124" s="189">
        <v>0</v>
      </c>
      <c r="K124" s="189">
        <f>ROUND(E124*J124,2)</f>
        <v>0</v>
      </c>
      <c r="L124" s="190"/>
      <c r="M124" s="207" t="s">
        <v>232</v>
      </c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 t="s">
        <v>233</v>
      </c>
      <c r="AF124" s="165" t="s">
        <v>341</v>
      </c>
      <c r="AG124" s="165"/>
      <c r="AH124" s="165"/>
      <c r="AI124" s="165"/>
      <c r="AJ124" s="165"/>
      <c r="AK124" s="165"/>
      <c r="AL124" s="165"/>
      <c r="AM124" s="165">
        <v>21</v>
      </c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204"/>
      <c r="B125" s="177"/>
      <c r="C125" s="300"/>
      <c r="D125" s="301"/>
      <c r="E125" s="302"/>
      <c r="F125" s="303"/>
      <c r="G125" s="304"/>
      <c r="H125" s="189"/>
      <c r="I125" s="189"/>
      <c r="J125" s="189"/>
      <c r="K125" s="189"/>
      <c r="L125" s="190"/>
      <c r="M125" s="207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205">
        <v>57</v>
      </c>
      <c r="B126" s="176" t="s">
        <v>1192</v>
      </c>
      <c r="C126" s="200" t="s">
        <v>1097</v>
      </c>
      <c r="D126" s="180" t="s">
        <v>1034</v>
      </c>
      <c r="E126" s="184">
        <v>1</v>
      </c>
      <c r="F126" s="191"/>
      <c r="G126" s="189">
        <f>ROUND(E126*F126,2)</f>
        <v>0</v>
      </c>
      <c r="H126" s="189">
        <v>0</v>
      </c>
      <c r="I126" s="189">
        <f>ROUND(E126*H126,2)</f>
        <v>0</v>
      </c>
      <c r="J126" s="189">
        <v>0</v>
      </c>
      <c r="K126" s="189">
        <f>ROUND(E126*J126,2)</f>
        <v>0</v>
      </c>
      <c r="L126" s="190"/>
      <c r="M126" s="207" t="s">
        <v>232</v>
      </c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 t="s">
        <v>233</v>
      </c>
      <c r="AF126" s="165" t="s">
        <v>341</v>
      </c>
      <c r="AG126" s="165"/>
      <c r="AH126" s="165"/>
      <c r="AI126" s="165"/>
      <c r="AJ126" s="165"/>
      <c r="AK126" s="165"/>
      <c r="AL126" s="165"/>
      <c r="AM126" s="165">
        <v>21</v>
      </c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4"/>
      <c r="B127" s="177"/>
      <c r="C127" s="300"/>
      <c r="D127" s="301"/>
      <c r="E127" s="302"/>
      <c r="F127" s="303"/>
      <c r="G127" s="304"/>
      <c r="H127" s="189"/>
      <c r="I127" s="189"/>
      <c r="J127" s="189"/>
      <c r="K127" s="189"/>
      <c r="L127" s="190"/>
      <c r="M127" s="207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5">
        <v>58</v>
      </c>
      <c r="B128" s="176" t="s">
        <v>1193</v>
      </c>
      <c r="C128" s="200" t="s">
        <v>1105</v>
      </c>
      <c r="D128" s="180" t="s">
        <v>1034</v>
      </c>
      <c r="E128" s="184">
        <v>1</v>
      </c>
      <c r="F128" s="191"/>
      <c r="G128" s="189">
        <f>ROUND(E128*F128,2)</f>
        <v>0</v>
      </c>
      <c r="H128" s="189">
        <v>0</v>
      </c>
      <c r="I128" s="189">
        <f>ROUND(E128*H128,2)</f>
        <v>0</v>
      </c>
      <c r="J128" s="189">
        <v>0</v>
      </c>
      <c r="K128" s="189">
        <f>ROUND(E128*J128,2)</f>
        <v>0</v>
      </c>
      <c r="L128" s="190"/>
      <c r="M128" s="207" t="s">
        <v>232</v>
      </c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 t="s">
        <v>233</v>
      </c>
      <c r="AF128" s="165" t="s">
        <v>341</v>
      </c>
      <c r="AG128" s="165"/>
      <c r="AH128" s="165"/>
      <c r="AI128" s="165"/>
      <c r="AJ128" s="165"/>
      <c r="AK128" s="165"/>
      <c r="AL128" s="165"/>
      <c r="AM128" s="165">
        <v>21</v>
      </c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4"/>
      <c r="B129" s="177"/>
      <c r="C129" s="300"/>
      <c r="D129" s="301"/>
      <c r="E129" s="302"/>
      <c r="F129" s="303"/>
      <c r="G129" s="304"/>
      <c r="H129" s="189"/>
      <c r="I129" s="189"/>
      <c r="J129" s="189"/>
      <c r="K129" s="189"/>
      <c r="L129" s="190"/>
      <c r="M129" s="207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5">
        <v>59</v>
      </c>
      <c r="B130" s="176" t="s">
        <v>1194</v>
      </c>
      <c r="C130" s="200" t="s">
        <v>1195</v>
      </c>
      <c r="D130" s="180" t="s">
        <v>1034</v>
      </c>
      <c r="E130" s="184">
        <v>1</v>
      </c>
      <c r="F130" s="191"/>
      <c r="G130" s="189">
        <f>ROUND(E130*F130,2)</f>
        <v>0</v>
      </c>
      <c r="H130" s="189">
        <v>0</v>
      </c>
      <c r="I130" s="189">
        <f>ROUND(E130*H130,2)</f>
        <v>0</v>
      </c>
      <c r="J130" s="189">
        <v>0</v>
      </c>
      <c r="K130" s="189">
        <f>ROUND(E130*J130,2)</f>
        <v>0</v>
      </c>
      <c r="L130" s="190"/>
      <c r="M130" s="207" t="s">
        <v>232</v>
      </c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233</v>
      </c>
      <c r="AF130" s="165" t="s">
        <v>341</v>
      </c>
      <c r="AG130" s="165"/>
      <c r="AH130" s="165"/>
      <c r="AI130" s="165"/>
      <c r="AJ130" s="165"/>
      <c r="AK130" s="165"/>
      <c r="AL130" s="165"/>
      <c r="AM130" s="165">
        <v>21</v>
      </c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4"/>
      <c r="B131" s="177"/>
      <c r="C131" s="300"/>
      <c r="D131" s="301"/>
      <c r="E131" s="302"/>
      <c r="F131" s="303"/>
      <c r="G131" s="304"/>
      <c r="H131" s="189"/>
      <c r="I131" s="189"/>
      <c r="J131" s="189"/>
      <c r="K131" s="189"/>
      <c r="L131" s="190"/>
      <c r="M131" s="207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5">
        <v>60</v>
      </c>
      <c r="B132" s="176" t="s">
        <v>1196</v>
      </c>
      <c r="C132" s="200" t="s">
        <v>1115</v>
      </c>
      <c r="D132" s="180" t="s">
        <v>1034</v>
      </c>
      <c r="E132" s="184">
        <v>1</v>
      </c>
      <c r="F132" s="191"/>
      <c r="G132" s="189">
        <f>ROUND(E132*F132,2)</f>
        <v>0</v>
      </c>
      <c r="H132" s="189">
        <v>0</v>
      </c>
      <c r="I132" s="189">
        <f>ROUND(E132*H132,2)</f>
        <v>0</v>
      </c>
      <c r="J132" s="189">
        <v>0</v>
      </c>
      <c r="K132" s="189">
        <f>ROUND(E132*J132,2)</f>
        <v>0</v>
      </c>
      <c r="L132" s="190"/>
      <c r="M132" s="207" t="s">
        <v>232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233</v>
      </c>
      <c r="AF132" s="165" t="s">
        <v>341</v>
      </c>
      <c r="AG132" s="165"/>
      <c r="AH132" s="165"/>
      <c r="AI132" s="165"/>
      <c r="AJ132" s="165"/>
      <c r="AK132" s="165"/>
      <c r="AL132" s="165"/>
      <c r="AM132" s="165">
        <v>21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ht="13.5" outlineLevel="1" thickBot="1" x14ac:dyDescent="0.25">
      <c r="A133" s="215"/>
      <c r="B133" s="216"/>
      <c r="C133" s="311"/>
      <c r="D133" s="312"/>
      <c r="E133" s="313"/>
      <c r="F133" s="314"/>
      <c r="G133" s="315"/>
      <c r="H133" s="217"/>
      <c r="I133" s="217"/>
      <c r="J133" s="217"/>
      <c r="K133" s="217"/>
      <c r="L133" s="218"/>
      <c r="M133" s="219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ht="25.5" x14ac:dyDescent="0.2">
      <c r="A134" s="203" t="s">
        <v>187</v>
      </c>
      <c r="B134" s="175" t="s">
        <v>92</v>
      </c>
      <c r="C134" s="199" t="s">
        <v>1887</v>
      </c>
      <c r="D134" s="179"/>
      <c r="E134" s="183"/>
      <c r="F134" s="316">
        <f>SUM(G135:G156)</f>
        <v>0</v>
      </c>
      <c r="G134" s="317"/>
      <c r="H134" s="187"/>
      <c r="I134" s="187">
        <f>SUM(I135:I156)</f>
        <v>0</v>
      </c>
      <c r="J134" s="187"/>
      <c r="K134" s="187">
        <f>SUM(K135:K156)</f>
        <v>0</v>
      </c>
      <c r="L134" s="243"/>
      <c r="M134" s="206"/>
    </row>
    <row r="135" spans="1:60" hidden="1" x14ac:dyDescent="0.2">
      <c r="C135" s="80"/>
      <c r="D135" s="144"/>
    </row>
    <row r="136" spans="1:60" ht="13.5" hidden="1" thickBot="1" x14ac:dyDescent="0.25">
      <c r="A136" s="194"/>
      <c r="B136" s="195" t="s">
        <v>772</v>
      </c>
      <c r="C136" s="223"/>
      <c r="D136" s="196"/>
      <c r="E136" s="197"/>
      <c r="F136" s="197"/>
      <c r="G136" s="198">
        <f>F8+F41+F44+F67+F102+F111</f>
        <v>0</v>
      </c>
    </row>
    <row r="137" spans="1:60" x14ac:dyDescent="0.2">
      <c r="A137" s="205">
        <v>61</v>
      </c>
      <c r="B137" s="176" t="s">
        <v>1888</v>
      </c>
      <c r="C137" s="200" t="s">
        <v>1893</v>
      </c>
      <c r="D137" s="180" t="s">
        <v>967</v>
      </c>
      <c r="E137" s="184">
        <v>1</v>
      </c>
      <c r="F137" s="191"/>
      <c r="G137" s="189">
        <f>ROUND(E137*F137,2)</f>
        <v>0</v>
      </c>
      <c r="H137" s="189">
        <v>0</v>
      </c>
      <c r="I137" s="189">
        <f>ROUND(E137*H137,2)</f>
        <v>0</v>
      </c>
      <c r="J137" s="189">
        <v>0</v>
      </c>
      <c r="K137" s="189">
        <f>ROUND(E137*J137,2)</f>
        <v>0</v>
      </c>
      <c r="L137" s="190"/>
      <c r="M137" s="207" t="s">
        <v>232</v>
      </c>
    </row>
    <row r="138" spans="1:60" x14ac:dyDescent="0.2">
      <c r="A138" s="204"/>
      <c r="B138" s="177"/>
      <c r="C138" s="300"/>
      <c r="D138" s="301"/>
      <c r="E138" s="302"/>
      <c r="F138" s="303"/>
      <c r="G138" s="304"/>
      <c r="H138" s="189"/>
      <c r="I138" s="189"/>
      <c r="J138" s="189"/>
      <c r="K138" s="189"/>
      <c r="L138" s="190"/>
      <c r="M138" s="207"/>
    </row>
    <row r="139" spans="1:60" x14ac:dyDescent="0.2">
      <c r="A139" s="205">
        <v>62</v>
      </c>
      <c r="B139" s="176" t="s">
        <v>1889</v>
      </c>
      <c r="C139" s="200" t="s">
        <v>1894</v>
      </c>
      <c r="D139" s="180" t="s">
        <v>231</v>
      </c>
      <c r="E139" s="184">
        <v>22.1</v>
      </c>
      <c r="F139" s="191"/>
      <c r="G139" s="189">
        <f>ROUND(E139*F139,2)</f>
        <v>0</v>
      </c>
      <c r="H139" s="189">
        <v>0</v>
      </c>
      <c r="I139" s="189">
        <f>ROUND(E139*H139,2)</f>
        <v>0</v>
      </c>
      <c r="J139" s="189">
        <v>0</v>
      </c>
      <c r="K139" s="189">
        <f>ROUND(E139*J139,2)</f>
        <v>0</v>
      </c>
      <c r="L139" s="190"/>
      <c r="M139" s="207" t="s">
        <v>232</v>
      </c>
    </row>
    <row r="140" spans="1:60" x14ac:dyDescent="0.2">
      <c r="A140" s="204"/>
      <c r="B140" s="177"/>
      <c r="C140" s="300"/>
      <c r="D140" s="301"/>
      <c r="E140" s="302"/>
      <c r="F140" s="303"/>
      <c r="G140" s="304"/>
      <c r="H140" s="189"/>
      <c r="I140" s="189"/>
      <c r="J140" s="189"/>
      <c r="K140" s="189"/>
      <c r="L140" s="190"/>
      <c r="M140" s="207"/>
    </row>
    <row r="141" spans="1:60" x14ac:dyDescent="0.2">
      <c r="A141" s="205">
        <v>63</v>
      </c>
      <c r="B141" s="176" t="s">
        <v>1890</v>
      </c>
      <c r="C141" s="200" t="s">
        <v>1895</v>
      </c>
      <c r="D141" s="180" t="s">
        <v>231</v>
      </c>
      <c r="E141" s="184">
        <v>22.4</v>
      </c>
      <c r="F141" s="191"/>
      <c r="G141" s="189">
        <f>ROUND(E141*F141,2)</f>
        <v>0</v>
      </c>
      <c r="H141" s="189">
        <v>0</v>
      </c>
      <c r="I141" s="189">
        <f>ROUND(E141*H141,2)</f>
        <v>0</v>
      </c>
      <c r="J141" s="189">
        <v>0</v>
      </c>
      <c r="K141" s="189">
        <f>ROUND(E141*J141,2)</f>
        <v>0</v>
      </c>
      <c r="L141" s="190"/>
      <c r="M141" s="207" t="s">
        <v>232</v>
      </c>
    </row>
    <row r="142" spans="1:60" x14ac:dyDescent="0.2">
      <c r="A142" s="204"/>
      <c r="B142" s="177"/>
      <c r="C142" s="300"/>
      <c r="D142" s="301"/>
      <c r="E142" s="302"/>
      <c r="F142" s="303"/>
      <c r="G142" s="304"/>
      <c r="H142" s="189"/>
      <c r="I142" s="189"/>
      <c r="J142" s="189"/>
      <c r="K142" s="189"/>
      <c r="L142" s="190"/>
      <c r="M142" s="207"/>
    </row>
    <row r="143" spans="1:60" x14ac:dyDescent="0.2">
      <c r="A143" s="205">
        <v>64</v>
      </c>
      <c r="B143" s="176" t="s">
        <v>1891</v>
      </c>
      <c r="C143" s="200" t="s">
        <v>1896</v>
      </c>
      <c r="D143" s="180" t="s">
        <v>967</v>
      </c>
      <c r="E143" s="184">
        <v>25</v>
      </c>
      <c r="F143" s="191"/>
      <c r="G143" s="189">
        <f>ROUND(E143*F143,2)</f>
        <v>0</v>
      </c>
      <c r="H143" s="189">
        <v>0</v>
      </c>
      <c r="I143" s="189">
        <f>ROUND(E143*H143,2)</f>
        <v>0</v>
      </c>
      <c r="J143" s="189">
        <v>0</v>
      </c>
      <c r="K143" s="189">
        <f>ROUND(E143*J143,2)</f>
        <v>0</v>
      </c>
      <c r="L143" s="190"/>
      <c r="M143" s="207" t="s">
        <v>232</v>
      </c>
    </row>
    <row r="144" spans="1:60" x14ac:dyDescent="0.2">
      <c r="A144" s="204"/>
      <c r="B144" s="177"/>
      <c r="C144" s="300"/>
      <c r="D144" s="301"/>
      <c r="E144" s="302"/>
      <c r="F144" s="303"/>
      <c r="G144" s="304"/>
      <c r="H144" s="189"/>
      <c r="I144" s="189"/>
      <c r="J144" s="189"/>
      <c r="K144" s="189"/>
      <c r="L144" s="190"/>
      <c r="M144" s="207"/>
    </row>
    <row r="145" spans="1:13" x14ac:dyDescent="0.2">
      <c r="A145" s="205">
        <v>65</v>
      </c>
      <c r="B145" s="176" t="s">
        <v>1892</v>
      </c>
      <c r="C145" s="200" t="s">
        <v>1897</v>
      </c>
      <c r="D145" s="180" t="s">
        <v>543</v>
      </c>
      <c r="E145" s="184">
        <v>530</v>
      </c>
      <c r="F145" s="191"/>
      <c r="G145" s="189">
        <f>ROUND(E145*F145,2)</f>
        <v>0</v>
      </c>
      <c r="H145" s="189">
        <v>0</v>
      </c>
      <c r="I145" s="189">
        <f>ROUND(E145*H145,2)</f>
        <v>0</v>
      </c>
      <c r="J145" s="189">
        <v>0</v>
      </c>
      <c r="K145" s="189">
        <f>ROUND(E145*J145,2)</f>
        <v>0</v>
      </c>
      <c r="L145" s="190"/>
      <c r="M145" s="207" t="s">
        <v>232</v>
      </c>
    </row>
    <row r="146" spans="1:13" x14ac:dyDescent="0.2">
      <c r="A146" s="204"/>
      <c r="B146" s="177"/>
      <c r="C146" s="300"/>
      <c r="D146" s="301"/>
      <c r="E146" s="302"/>
      <c r="F146" s="303"/>
      <c r="G146" s="304"/>
      <c r="H146" s="189"/>
      <c r="I146" s="189"/>
      <c r="J146" s="189"/>
      <c r="K146" s="189"/>
      <c r="L146" s="190"/>
      <c r="M146" s="207"/>
    </row>
    <row r="147" spans="1:13" ht="25.5" x14ac:dyDescent="0.2">
      <c r="A147" s="203" t="s">
        <v>187</v>
      </c>
      <c r="B147" s="175" t="s">
        <v>92</v>
      </c>
      <c r="C147" s="199" t="s">
        <v>1904</v>
      </c>
      <c r="D147" s="179"/>
      <c r="E147" s="183"/>
      <c r="F147" s="316">
        <f>SUM(G148:G169)</f>
        <v>0</v>
      </c>
      <c r="G147" s="317"/>
      <c r="H147" s="187"/>
      <c r="I147" s="187">
        <f>SUM(I148:I169)</f>
        <v>0</v>
      </c>
      <c r="J147" s="187"/>
      <c r="K147" s="187">
        <f>SUM(K148:K169)</f>
        <v>0</v>
      </c>
      <c r="L147" s="243"/>
      <c r="M147" s="206"/>
    </row>
    <row r="148" spans="1:13" x14ac:dyDescent="0.2">
      <c r="A148" s="205">
        <v>66</v>
      </c>
      <c r="B148" s="176" t="s">
        <v>1898</v>
      </c>
      <c r="C148" s="200" t="s">
        <v>1905</v>
      </c>
      <c r="D148" s="180" t="s">
        <v>967</v>
      </c>
      <c r="E148" s="184">
        <v>4</v>
      </c>
      <c r="F148" s="191"/>
      <c r="G148" s="189">
        <f>ROUND(E148*F148,2)</f>
        <v>0</v>
      </c>
      <c r="H148" s="189">
        <v>0</v>
      </c>
      <c r="I148" s="189">
        <f>ROUND(E148*H148,2)</f>
        <v>0</v>
      </c>
      <c r="J148" s="189">
        <v>0</v>
      </c>
      <c r="K148" s="189">
        <f>ROUND(E148*J148,2)</f>
        <v>0</v>
      </c>
      <c r="L148" s="190"/>
      <c r="M148" s="207" t="s">
        <v>232</v>
      </c>
    </row>
    <row r="149" spans="1:13" x14ac:dyDescent="0.2">
      <c r="A149" s="204"/>
      <c r="B149" s="177"/>
      <c r="C149" s="300"/>
      <c r="D149" s="301"/>
      <c r="E149" s="302"/>
      <c r="F149" s="303"/>
      <c r="G149" s="304"/>
      <c r="H149" s="189"/>
      <c r="I149" s="189"/>
      <c r="J149" s="189"/>
      <c r="K149" s="189"/>
      <c r="L149" s="190"/>
      <c r="M149" s="207"/>
    </row>
    <row r="150" spans="1:13" x14ac:dyDescent="0.2">
      <c r="A150" s="205">
        <v>67</v>
      </c>
      <c r="B150" s="176" t="s">
        <v>1899</v>
      </c>
      <c r="C150" s="200" t="s">
        <v>1894</v>
      </c>
      <c r="D150" s="180" t="s">
        <v>231</v>
      </c>
      <c r="E150" s="184">
        <v>195.2</v>
      </c>
      <c r="F150" s="191"/>
      <c r="G150" s="189">
        <f>ROUND(E150*F150,2)</f>
        <v>0</v>
      </c>
      <c r="H150" s="189">
        <v>0</v>
      </c>
      <c r="I150" s="189">
        <f>ROUND(E150*H150,2)</f>
        <v>0</v>
      </c>
      <c r="J150" s="189">
        <v>0</v>
      </c>
      <c r="K150" s="189">
        <f>ROUND(E150*J150,2)</f>
        <v>0</v>
      </c>
      <c r="L150" s="190"/>
      <c r="M150" s="207" t="s">
        <v>232</v>
      </c>
    </row>
    <row r="151" spans="1:13" x14ac:dyDescent="0.2">
      <c r="A151" s="204"/>
      <c r="B151" s="177"/>
      <c r="C151" s="300"/>
      <c r="D151" s="301"/>
      <c r="E151" s="302"/>
      <c r="F151" s="303"/>
      <c r="G151" s="304"/>
      <c r="H151" s="189"/>
      <c r="I151" s="189"/>
      <c r="J151" s="189"/>
      <c r="K151" s="189"/>
      <c r="L151" s="190"/>
      <c r="M151" s="207"/>
    </row>
    <row r="152" spans="1:13" x14ac:dyDescent="0.2">
      <c r="A152" s="205">
        <v>68</v>
      </c>
      <c r="B152" s="176" t="s">
        <v>1900</v>
      </c>
      <c r="C152" s="200" t="s">
        <v>1895</v>
      </c>
      <c r="D152" s="180" t="s">
        <v>231</v>
      </c>
      <c r="E152" s="184">
        <v>22.9</v>
      </c>
      <c r="F152" s="191"/>
      <c r="G152" s="189">
        <f>ROUND(E152*F152,2)</f>
        <v>0</v>
      </c>
      <c r="H152" s="189">
        <v>0</v>
      </c>
      <c r="I152" s="189">
        <f>ROUND(E152*H152,2)</f>
        <v>0</v>
      </c>
      <c r="J152" s="189">
        <v>0</v>
      </c>
      <c r="K152" s="189">
        <f>ROUND(E152*J152,2)</f>
        <v>0</v>
      </c>
      <c r="L152" s="190"/>
      <c r="M152" s="207" t="s">
        <v>232</v>
      </c>
    </row>
    <row r="153" spans="1:13" x14ac:dyDescent="0.2">
      <c r="A153" s="204"/>
      <c r="B153" s="177"/>
      <c r="C153" s="300"/>
      <c r="D153" s="301"/>
      <c r="E153" s="302"/>
      <c r="F153" s="303"/>
      <c r="G153" s="304"/>
      <c r="H153" s="189"/>
      <c r="I153" s="189"/>
      <c r="J153" s="189"/>
      <c r="K153" s="189"/>
      <c r="L153" s="190"/>
      <c r="M153" s="207"/>
    </row>
    <row r="154" spans="1:13" x14ac:dyDescent="0.2">
      <c r="A154" s="205">
        <v>69</v>
      </c>
      <c r="B154" s="176" t="s">
        <v>1901</v>
      </c>
      <c r="C154" s="200" t="s">
        <v>1895</v>
      </c>
      <c r="D154" s="180" t="s">
        <v>231</v>
      </c>
      <c r="E154" s="184">
        <v>14.4</v>
      </c>
      <c r="F154" s="191"/>
      <c r="G154" s="189">
        <f>ROUND(E154*F154,2)</f>
        <v>0</v>
      </c>
      <c r="H154" s="189">
        <v>0</v>
      </c>
      <c r="I154" s="189">
        <f>ROUND(E154*H154,2)</f>
        <v>0</v>
      </c>
      <c r="J154" s="189">
        <v>0</v>
      </c>
      <c r="K154" s="189">
        <f>ROUND(E154*J154,2)</f>
        <v>0</v>
      </c>
      <c r="L154" s="190"/>
      <c r="M154" s="207" t="s">
        <v>232</v>
      </c>
    </row>
    <row r="155" spans="1:13" x14ac:dyDescent="0.2">
      <c r="A155" s="204"/>
      <c r="B155" s="177"/>
      <c r="C155" s="300"/>
      <c r="D155" s="301"/>
      <c r="E155" s="302"/>
      <c r="F155" s="303"/>
      <c r="G155" s="304"/>
      <c r="H155" s="189"/>
      <c r="I155" s="189"/>
      <c r="J155" s="189"/>
      <c r="K155" s="189"/>
      <c r="L155" s="190"/>
      <c r="M155" s="207"/>
    </row>
    <row r="156" spans="1:13" x14ac:dyDescent="0.2">
      <c r="A156" s="205">
        <v>70</v>
      </c>
      <c r="B156" s="176" t="s">
        <v>1902</v>
      </c>
      <c r="C156" s="200" t="s">
        <v>1896</v>
      </c>
      <c r="D156" s="180" t="s">
        <v>967</v>
      </c>
      <c r="E156" s="184">
        <v>90</v>
      </c>
      <c r="F156" s="191"/>
      <c r="G156" s="189">
        <f>ROUND(E156*F156,2)</f>
        <v>0</v>
      </c>
      <c r="H156" s="189">
        <v>0</v>
      </c>
      <c r="I156" s="189">
        <f>ROUND(E156*H156,2)</f>
        <v>0</v>
      </c>
      <c r="J156" s="189">
        <v>0</v>
      </c>
      <c r="K156" s="189">
        <f>ROUND(E156*J156,2)</f>
        <v>0</v>
      </c>
      <c r="L156" s="190"/>
      <c r="M156" s="207" t="s">
        <v>232</v>
      </c>
    </row>
    <row r="157" spans="1:13" x14ac:dyDescent="0.2">
      <c r="A157" s="204"/>
      <c r="B157" s="177"/>
      <c r="C157" s="300"/>
      <c r="D157" s="301"/>
      <c r="E157" s="302"/>
      <c r="F157" s="303"/>
      <c r="G157" s="304"/>
      <c r="H157" s="189"/>
      <c r="I157" s="189"/>
      <c r="J157" s="189"/>
      <c r="K157" s="189"/>
      <c r="L157" s="190"/>
      <c r="M157" s="207"/>
    </row>
    <row r="158" spans="1:13" x14ac:dyDescent="0.2">
      <c r="A158" s="205">
        <v>71</v>
      </c>
      <c r="B158" s="176" t="s">
        <v>1903</v>
      </c>
      <c r="C158" s="200" t="s">
        <v>1897</v>
      </c>
      <c r="D158" s="180" t="s">
        <v>543</v>
      </c>
      <c r="E158" s="184">
        <v>1660</v>
      </c>
      <c r="F158" s="191"/>
      <c r="G158" s="189">
        <f>ROUND(E158*F158,2)</f>
        <v>0</v>
      </c>
      <c r="H158" s="189">
        <v>0</v>
      </c>
      <c r="I158" s="189">
        <f>ROUND(E158*H158,2)</f>
        <v>0</v>
      </c>
      <c r="J158" s="189">
        <v>0</v>
      </c>
      <c r="K158" s="189">
        <f>ROUND(E158*J158,2)</f>
        <v>0</v>
      </c>
      <c r="L158" s="190"/>
      <c r="M158" s="207" t="s">
        <v>232</v>
      </c>
    </row>
    <row r="159" spans="1:13" ht="13.5" thickBot="1" x14ac:dyDescent="0.25">
      <c r="A159" s="215"/>
      <c r="B159" s="216"/>
      <c r="C159" s="311"/>
      <c r="D159" s="312"/>
      <c r="E159" s="313"/>
      <c r="F159" s="314"/>
      <c r="G159" s="315"/>
      <c r="H159" s="217"/>
      <c r="I159" s="217"/>
      <c r="J159" s="217"/>
      <c r="K159" s="217"/>
      <c r="L159" s="218"/>
      <c r="M159" s="219"/>
    </row>
    <row r="160" spans="1:13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81">
    <mergeCell ref="C131:G131"/>
    <mergeCell ref="C133:G133"/>
    <mergeCell ref="C119:G119"/>
    <mergeCell ref="C121:G121"/>
    <mergeCell ref="C123:G123"/>
    <mergeCell ref="C125:G125"/>
    <mergeCell ref="C127:G127"/>
    <mergeCell ref="C129:G129"/>
    <mergeCell ref="C117:G117"/>
    <mergeCell ref="C97:G97"/>
    <mergeCell ref="C99:G99"/>
    <mergeCell ref="C101:G101"/>
    <mergeCell ref="F102:G102"/>
    <mergeCell ref="C104:G104"/>
    <mergeCell ref="C106:G106"/>
    <mergeCell ref="C108:G108"/>
    <mergeCell ref="C110:G110"/>
    <mergeCell ref="F111:G111"/>
    <mergeCell ref="C113:G113"/>
    <mergeCell ref="C115:G115"/>
    <mergeCell ref="C95:G95"/>
    <mergeCell ref="C73:G73"/>
    <mergeCell ref="C75:G75"/>
    <mergeCell ref="C77:G77"/>
    <mergeCell ref="C79:G79"/>
    <mergeCell ref="C81:G81"/>
    <mergeCell ref="C83:G83"/>
    <mergeCell ref="C85:G85"/>
    <mergeCell ref="C87:G87"/>
    <mergeCell ref="C89:G89"/>
    <mergeCell ref="C91:G91"/>
    <mergeCell ref="C93:G93"/>
    <mergeCell ref="C71:G71"/>
    <mergeCell ref="C50:G50"/>
    <mergeCell ref="C52:G52"/>
    <mergeCell ref="C54:G54"/>
    <mergeCell ref="C56:G56"/>
    <mergeCell ref="C58:G58"/>
    <mergeCell ref="C60:G60"/>
    <mergeCell ref="C62:G62"/>
    <mergeCell ref="C64:G64"/>
    <mergeCell ref="C66:G66"/>
    <mergeCell ref="F67:G67"/>
    <mergeCell ref="C69:G69"/>
    <mergeCell ref="C48:G48"/>
    <mergeCell ref="C28:G28"/>
    <mergeCell ref="C30:G30"/>
    <mergeCell ref="C32:G32"/>
    <mergeCell ref="C34:G34"/>
    <mergeCell ref="C36:G36"/>
    <mergeCell ref="C38:G38"/>
    <mergeCell ref="C40:G40"/>
    <mergeCell ref="F41:G41"/>
    <mergeCell ref="C43:G43"/>
    <mergeCell ref="F44:G44"/>
    <mergeCell ref="C46:G46"/>
    <mergeCell ref="C26:G26"/>
    <mergeCell ref="A1:G1"/>
    <mergeCell ref="C7:G7"/>
    <mergeCell ref="F8:G8"/>
    <mergeCell ref="C10:G10"/>
    <mergeCell ref="C12:G12"/>
    <mergeCell ref="C14:G14"/>
    <mergeCell ref="C16:G16"/>
    <mergeCell ref="C18:G18"/>
    <mergeCell ref="C20:G20"/>
    <mergeCell ref="C22:G22"/>
    <mergeCell ref="C24:G24"/>
    <mergeCell ref="F134:G134"/>
    <mergeCell ref="C138:G138"/>
    <mergeCell ref="C140:G140"/>
    <mergeCell ref="C142:G142"/>
    <mergeCell ref="C144:G144"/>
    <mergeCell ref="C155:G155"/>
    <mergeCell ref="C157:G157"/>
    <mergeCell ref="C159:G159"/>
    <mergeCell ref="C146:G146"/>
    <mergeCell ref="F147:G147"/>
    <mergeCell ref="C149:G149"/>
    <mergeCell ref="C151:G151"/>
    <mergeCell ref="C153:G153"/>
  </mergeCells>
  <pageMargins left="0.59055118110236204" right="0.39370078740157499" top="0.78740157499999996" bottom="0.787401574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Uchazeč</vt:lpstr>
      <vt:lpstr>Stavba</vt:lpstr>
      <vt:lpstr>VzorObjekt</vt:lpstr>
      <vt:lpstr>VzorPolozky</vt:lpstr>
      <vt:lpstr>Rekapitulace Objekt 03.2</vt:lpstr>
      <vt:lpstr>03.2 1.1.1 Pol</vt:lpstr>
      <vt:lpstr>03.2 1.4.1 Pol</vt:lpstr>
      <vt:lpstr>03.2 1.4.2 Pol</vt:lpstr>
      <vt:lpstr>03.2 1.4.3 Pol</vt:lpstr>
      <vt:lpstr>03.2 1.4.4 Pol</vt:lpstr>
      <vt:lpstr>03.2 1.4.5 Pol</vt:lpstr>
      <vt:lpstr>03.2 2.1 Pol</vt:lpstr>
      <vt:lpstr>03.2 2.2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'03.2 1.1.1 Pol'!Oblast_tisku</vt:lpstr>
      <vt:lpstr>'03.2 1.4.1 Pol'!Oblast_tisku</vt:lpstr>
      <vt:lpstr>'03.2 1.4.2 Pol'!Oblast_tisku</vt:lpstr>
      <vt:lpstr>'03.2 1.4.3 Pol'!Oblast_tisku</vt:lpstr>
      <vt:lpstr>'03.2 1.4.4 Pol'!Oblast_tisku</vt:lpstr>
      <vt:lpstr>'03.2 1.4.5 Pol'!Oblast_tisku</vt:lpstr>
      <vt:lpstr>'03.2 2.1 Pol'!Oblast_tisku</vt:lpstr>
      <vt:lpstr>'03.2 2.2 Pol'!Oblast_tisku</vt:lpstr>
      <vt:lpstr>'Rekapitulace Objekt 03.2'!Oblast_tisku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Dřevíkovský</dc:creator>
  <cp:lastModifiedBy>Zbuzková Lydie, Ing.</cp:lastModifiedBy>
  <cp:lastPrinted>2017-03-15T08:41:59Z</cp:lastPrinted>
  <dcterms:created xsi:type="dcterms:W3CDTF">2009-04-08T07:15:50Z</dcterms:created>
  <dcterms:modified xsi:type="dcterms:W3CDTF">2017-04-11T08:47:35Z</dcterms:modified>
</cp:coreProperties>
</file>