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40" activeTab="2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<sst xmlns="http://schemas.openxmlformats.org/spreadsheetml/2006/main" count="368" uniqueCount="207">
  <si>
    <t>Nabídka číslo:</t>
  </si>
  <si>
    <t>N16-0017</t>
  </si>
  <si>
    <t>název:</t>
  </si>
  <si>
    <t>Rekonstrukce objektu celní správy - Náchod, Kladská 272. Slabo</t>
  </si>
  <si>
    <t>­SLABOPROUDÉ ROZVODY</t>
  </si>
  <si>
    <t>Investor:</t>
  </si>
  <si>
    <t>ČR ­ Generální ředitelství cel</t>
  </si>
  <si>
    <t>Budějovická 1387/7, 140 96 Praha 4</t>
  </si>
  <si>
    <t>Vypracoval:</t>
  </si>
  <si>
    <t>E-mail:</t>
  </si>
  <si>
    <t>Dne:</t>
  </si>
  <si>
    <t>13.05.2016</t>
  </si>
  <si>
    <t>C22M - Sdělovací, signal. a zabezpečovací zařízení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</si>
  <si>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</si>
  <si>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</si>
  <si>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</si>
  <si>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</si>
  <si>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</si>
  <si>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</si>
  <si>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</si>
  <si>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</si>
  <si>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220301202</t>
  </si>
  <si>
    <t>zásuvka datová dvojitá</t>
  </si>
  <si>
    <t>ks</t>
  </si>
  <si>
    <t>220730001</t>
  </si>
  <si>
    <t>telev.nebo rozhl.účast.zás.průchozí nebo koncová</t>
  </si>
  <si>
    <t>220730172</t>
  </si>
  <si>
    <t>montáž TV zesilovače</t>
  </si>
  <si>
    <t>220730191</t>
  </si>
  <si>
    <t>montáž modulu síťového zdroje</t>
  </si>
  <si>
    <t xml:space="preserve"> </t>
  </si>
  <si>
    <t>Rack skříň vč.přísl.</t>
  </si>
  <si>
    <t/>
  </si>
  <si>
    <t>zapojení kabelů do RACK</t>
  </si>
  <si>
    <t>kpl.</t>
  </si>
  <si>
    <t>220280224</t>
  </si>
  <si>
    <t>m</t>
  </si>
  <si>
    <t>220280220</t>
  </si>
  <si>
    <t>kabel UTP cat.6 (TR)</t>
  </si>
  <si>
    <t>JYTY 2x1,5 (TR)</t>
  </si>
  <si>
    <t>220730231</t>
  </si>
  <si>
    <t>koaxiální kabel 75 Ohm</t>
  </si>
  <si>
    <t>220260551</t>
  </si>
  <si>
    <t>trubka PVC R=16mm pod omítku</t>
  </si>
  <si>
    <t>220260552</t>
  </si>
  <si>
    <t>trubka PVC R=23mm pod omítku</t>
  </si>
  <si>
    <t>220260554</t>
  </si>
  <si>
    <t>trubka PVC R=32mm pod omítku</t>
  </si>
  <si>
    <t>220260002</t>
  </si>
  <si>
    <t>krabice KP 68 pod omítku</t>
  </si>
  <si>
    <t>pasivní infradetektor st.3</t>
  </si>
  <si>
    <t>pasivní infradetektor st.2</t>
  </si>
  <si>
    <t>magnetický detektor otevření</t>
  </si>
  <si>
    <t>hlásič požáru</t>
  </si>
  <si>
    <t>ovládací klávesnice</t>
  </si>
  <si>
    <t>220330166</t>
  </si>
  <si>
    <t>poplachová siréna</t>
  </si>
  <si>
    <t>otřesový detektor st.3</t>
  </si>
  <si>
    <t>ústředna EZS</t>
  </si>
  <si>
    <t>koncentrátor</t>
  </si>
  <si>
    <t>akumulátor</t>
  </si>
  <si>
    <t>Celkem za ceník:</t>
  </si>
  <si>
    <t xml:space="preserve">                        Základ DPH   Základ 21% Základ 15% Základ 0%</t>
  </si>
  <si>
    <t>C46M - Zemní práce</t>
  </si>
  <si>
    <t>geodetické zaměření - zajistí investor!</t>
  </si>
  <si>
    <t>vyjádření správců podzemních sítí - zajistí investor!</t>
  </si>
  <si>
    <t>460200283</t>
  </si>
  <si>
    <t>kabel.rýha 50cm/šíř. 100cm/hl. zem.tř.3</t>
  </si>
  <si>
    <t>460420022</t>
  </si>
  <si>
    <t>kabel.lože z kop.písku rýha 35cm tl.20cm vč.písku</t>
  </si>
  <si>
    <t>460490011</t>
  </si>
  <si>
    <t>fólie výstražná z PVC, vč.fólie</t>
  </si>
  <si>
    <t>460560283</t>
  </si>
  <si>
    <t>ruč.zához.kab.rýhy 50cm šíř.100cm hl.zem.tř.3</t>
  </si>
  <si>
    <t>460300006</t>
  </si>
  <si>
    <t>hutnění zeminy</t>
  </si>
  <si>
    <t>m3</t>
  </si>
  <si>
    <t>460620013</t>
  </si>
  <si>
    <t>provizorní úprava terénu zem.tř.3</t>
  </si>
  <si>
    <t>m2</t>
  </si>
  <si>
    <t>460030011</t>
  </si>
  <si>
    <t>sejmutí drnu</t>
  </si>
  <si>
    <t>460600000</t>
  </si>
  <si>
    <t>odvoz zeminy vč.nakládání do 10km vč.poplatku za skládku</t>
  </si>
  <si>
    <t>460510021</t>
  </si>
  <si>
    <t>kabel.chránička DN40</t>
  </si>
  <si>
    <t xml:space="preserve">                       Základ DPH  Základ 21% Základ 15% Základ 0%</t>
  </si>
  <si>
    <t>Materiály</t>
  </si>
  <si>
    <t>O 1</t>
  </si>
  <si>
    <t>datová dvojzásuvka RJ45, cat.6, do lišty, vč. rámečku</t>
  </si>
  <si>
    <t>O 2</t>
  </si>
  <si>
    <t>datová dvojzásuvka RJ45, cat.6, do omítky, vč. rámečku</t>
  </si>
  <si>
    <t>O 3</t>
  </si>
  <si>
    <t>televizní zásuvka vč. rámečku</t>
  </si>
  <si>
    <t>O 4</t>
  </si>
  <si>
    <t>zesilovač STA</t>
  </si>
  <si>
    <t>O 5</t>
  </si>
  <si>
    <t>RACK skříň vč. příslušenství</t>
  </si>
  <si>
    <t>O 6</t>
  </si>
  <si>
    <t>O 7</t>
  </si>
  <si>
    <t>kabel UTP cat.6</t>
  </si>
  <si>
    <t>O 8</t>
  </si>
  <si>
    <t>JYTY 2x1,5</t>
  </si>
  <si>
    <t>O 9</t>
  </si>
  <si>
    <t>koax. kabel 75 Ohmů</t>
  </si>
  <si>
    <t>O 10</t>
  </si>
  <si>
    <t>toy 16 trubka</t>
  </si>
  <si>
    <t>O 11</t>
  </si>
  <si>
    <t>toy 23 trubka</t>
  </si>
  <si>
    <t>O 12</t>
  </si>
  <si>
    <t>toy 32 trubka</t>
  </si>
  <si>
    <t>O 13</t>
  </si>
  <si>
    <t>krabice 1901</t>
  </si>
  <si>
    <t>O 14</t>
  </si>
  <si>
    <t>chránička DN40</t>
  </si>
  <si>
    <t>O 15</t>
  </si>
  <si>
    <t>pasivní infradetektor stupeň 3</t>
  </si>
  <si>
    <t>O 16</t>
  </si>
  <si>
    <t>pasivní infradetektor stupeň 2</t>
  </si>
  <si>
    <t>O 17</t>
  </si>
  <si>
    <t>O 18</t>
  </si>
  <si>
    <t>O 19</t>
  </si>
  <si>
    <t>O 20</t>
  </si>
  <si>
    <t>siréna vnější s blikačem</t>
  </si>
  <si>
    <t>O 21</t>
  </si>
  <si>
    <t>otřesový detektor stupeň 3</t>
  </si>
  <si>
    <t>O 22</t>
  </si>
  <si>
    <t>ústředna EZS 128P, vč. příslušenství</t>
  </si>
  <si>
    <t>O 23</t>
  </si>
  <si>
    <t>O 24</t>
  </si>
  <si>
    <t>Celkem za materiály:</t>
  </si>
  <si>
    <t xml:space="preserve">                            Základ DPH   Základ 21% Základ 15% Základ 0%</t>
  </si>
  <si>
    <t>Práce v HZS</t>
  </si>
  <si>
    <t>Demontáže stávající slaboproudých rozvodů</t>
  </si>
  <si>
    <t>hod.</t>
  </si>
  <si>
    <t>Přepojení stávajícího budo KUDOWA SLONE</t>
  </si>
  <si>
    <t>Práce nespecifikované, nepředvídatelné</t>
  </si>
  <si>
    <t>Zabezpečení pracoviště</t>
  </si>
  <si>
    <t>Spolupráce s dodavatelem při zapojování a zkouškách</t>
  </si>
  <si>
    <t>Pomocné a přípravné práce</t>
  </si>
  <si>
    <t>Kontrola obvodů</t>
  </si>
  <si>
    <t>Koordinace postupu prací s ostatními profesemi</t>
  </si>
  <si>
    <t>Zkušební provoz</t>
  </si>
  <si>
    <t>Dokončovací práce, práce mimo ceník</t>
  </si>
  <si>
    <t>Celkem za práci v HZS:</t>
  </si>
  <si>
    <t xml:space="preserve">                              Základ DPH   Základ 21%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</si>
  <si>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</si>
  <si>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</si>
  <si>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</si>
  <si>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</si>
  <si>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</si>
  <si>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</si>
  <si>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</si>
  <si>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C22M - Sdělovací, signal. a zabezpečovací zařízení (MONTÁŽ)</t>
  </si>
  <si>
    <t xml:space="preserve">  Podíl přidružených výkonů z C22M a navázaného materiálu</t>
  </si>
  <si>
    <t xml:space="preserve">  Provoz investora z C22M a navázaného materiálu</t>
  </si>
  <si>
    <t>C46M - Zemní práce (MONTÁŽ)</t>
  </si>
  <si>
    <t xml:space="preserve">  Podíl přidružených výkonů z C46M</t>
  </si>
  <si>
    <t>Ostatní materiál (MAT.NOSNÝ)</t>
  </si>
  <si>
    <t xml:space="preserve">  Podružný materiál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</si>
  <si>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</si>
  <si>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</si>
  <si>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</si>
  <si>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</si>
  <si>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</si>
  <si>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</si>
  <si>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</si>
  <si>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</si>
  <si>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</si>
  <si>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</si>
  <si>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 xml:space="preserve">  Doprava/přesun</t>
  </si>
  <si>
    <t>Dokumentace skutečného provedení</t>
  </si>
  <si>
    <t>CELKEM VRN</t>
  </si>
  <si>
    <t>REKAPITULACE CELKEM</t>
  </si>
  <si>
    <t>CELKEM - náklady bez DPH [Kč]:</t>
  </si>
  <si>
    <t>hodnoty DPH:</t>
  </si>
  <si>
    <t>náklady včetně DPH:</t>
  </si>
  <si>
    <t>elproj.skop@seznam.cz</t>
  </si>
  <si>
    <t>Jiří Škop,    tel.: +420 491 110 438, +420 604 317 889</t>
  </si>
  <si>
    <t>Jiří Škop, elektroprojekce, IČ 88275248</t>
  </si>
  <si>
    <t xml:space="preserve">Duhová 269, 547 01 Náchod </t>
  </si>
  <si>
    <t>Celkem</t>
  </si>
  <si>
    <t xml:space="preserve">Cena za ceník celkem: </t>
  </si>
  <si>
    <t>Základ DPH 21% =</t>
  </si>
  <si>
    <t xml:space="preserve">Cena za materiály celkem: </t>
  </si>
  <si>
    <t xml:space="preserve">Základ DPH 21% = </t>
  </si>
  <si>
    <t xml:space="preserve">Cena za práci v HZS celkem: </t>
  </si>
  <si>
    <t>anténa pro příjem TV signálu</t>
  </si>
  <si>
    <t>anténní stožár včetně kotvení</t>
  </si>
  <si>
    <t>stožár do připravené kotevní konstrukce</t>
  </si>
  <si>
    <t>bleskojistka pro SAT+TV</t>
  </si>
  <si>
    <t>montáž konektoru F</t>
  </si>
  <si>
    <t>2-násobný rozbočovač STA</t>
  </si>
  <si>
    <t>F konektor</t>
  </si>
  <si>
    <t>10992</t>
  </si>
  <si>
    <t>17000</t>
  </si>
  <si>
    <t>10307</t>
  </si>
  <si>
    <t>11350</t>
  </si>
  <si>
    <t>11023</t>
  </si>
  <si>
    <t>220730154</t>
  </si>
  <si>
    <t>220730031</t>
  </si>
  <si>
    <t>220730051</t>
  </si>
  <si>
    <t>220301461</t>
  </si>
  <si>
    <t>220731201</t>
  </si>
  <si>
    <t>220730361</t>
  </si>
  <si>
    <t xml:space="preserve"> TCEPKPFLE 20x4x0.4 (TR)</t>
  </si>
  <si>
    <t xml:space="preserve"> TCEPKPFLE 20x4x0.4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</si>
</sst>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indent="1"/>
    </xf>
    <xf numFmtId="0" fontId="4" fillId="33" borderId="10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vertical="top" indent="1"/>
    </xf>
    <xf numFmtId="0" fontId="2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 indent="1"/>
    </xf>
    <xf numFmtId="0" fontId="2" fillId="33" borderId="14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 indent="1"/>
    </xf>
    <xf numFmtId="0" fontId="2" fillId="33" borderId="17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8" xfId="0" applyFont="1" applyFill="1" applyBorder="1" applyAlignment="1">
      <alignment horizontal="right" vertical="top"/>
    </xf>
    <xf numFmtId="0" fontId="2" fillId="33" borderId="18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0" fontId="2" fillId="0" borderId="19" xfId="0" applyFont="1" applyBorder="1" applyAlignment="1">
      <alignment vertical="top"/>
    </xf>
    <xf numFmtId="2" fontId="8" fillId="0" borderId="19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right" vertical="top"/>
    </xf>
    <xf numFmtId="9" fontId="10" fillId="0" borderId="0" xfId="0" applyNumberFormat="1" applyFont="1" applyAlignment="1">
      <alignment horizontal="right" vertical="top"/>
    </xf>
    <xf numFmtId="0" fontId="2" fillId="33" borderId="18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0" xfId="0" applyFont="1" applyBorder="1" applyAlignment="1">
      <alignment horizontal="right" vertical="top"/>
    </xf>
    <xf numFmtId="0" fontId="7" fillId="0" borderId="20" xfId="0" applyFont="1" applyBorder="1" applyAlignment="1">
      <alignment vertical="top" wrapText="1"/>
    </xf>
    <xf numFmtId="2" fontId="7" fillId="0" borderId="20" xfId="0" applyNumberFormat="1" applyFont="1" applyBorder="1" applyAlignment="1">
      <alignment vertical="top"/>
    </xf>
    <xf numFmtId="0" fontId="7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vertical="top" wrapText="1"/>
    </xf>
    <xf numFmtId="2" fontId="7" fillId="0" borderId="19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11" fillId="0" borderId="0" xfId="36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6" fillId="0" borderId="22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6.7109375" style="1" customWidth="1"/>
    <col min="2" max="2" width="53.7109375" style="1" customWidth="1"/>
    <col min="3" max="3" width="13.7109375" style="1" customWidth="1"/>
    <col min="4" max="16384" width="9.140625" style="1" customWidth="1"/>
  </cols>
  <sheetData>
    <row r="1" spans="1:3" ht="20.25">
      <c r="A1" s="46" t="s">
        <v>179</v>
      </c>
      <c r="B1" s="46"/>
      <c r="C1" s="46"/>
    </row>
    <row r="2" spans="1:3" ht="15.75" thickBot="1">
      <c r="A2" s="47" t="s">
        <v>180</v>
      </c>
      <c r="B2" s="47"/>
      <c r="C2" s="47"/>
    </row>
    <row r="3" ht="12.75" thickBot="1" thickTop="1"/>
    <row r="4" spans="1:3" ht="15">
      <c r="A4" s="5" t="s">
        <v>0</v>
      </c>
      <c r="B4" s="6" t="s">
        <v>1</v>
      </c>
      <c r="C4" s="7"/>
    </row>
    <row r="5" spans="1:3" ht="15">
      <c r="A5" s="8" t="s">
        <v>2</v>
      </c>
      <c r="B5" s="9" t="s">
        <v>3</v>
      </c>
      <c r="C5" s="10"/>
    </row>
    <row r="6" spans="1:3" ht="15.75" thickBot="1">
      <c r="A6" s="11"/>
      <c r="B6" s="12" t="s">
        <v>4</v>
      </c>
      <c r="C6" s="13"/>
    </row>
    <row r="8" spans="1:2" ht="15">
      <c r="A8" s="3" t="s">
        <v>5</v>
      </c>
      <c r="B8" s="4" t="s">
        <v>6</v>
      </c>
    </row>
    <row r="9" ht="15">
      <c r="B9" s="4" t="s">
        <v>7</v>
      </c>
    </row>
    <row r="11" spans="1:2" ht="11.25">
      <c r="A11" s="2" t="s">
        <v>8</v>
      </c>
      <c r="B11" s="14" t="s">
        <v>178</v>
      </c>
    </row>
    <row r="12" spans="1:2" ht="12.75">
      <c r="A12" s="2" t="s">
        <v>9</v>
      </c>
      <c r="B12" s="45" t="s">
        <v>177</v>
      </c>
    </row>
    <row r="13" spans="1:2" ht="11.25">
      <c r="A13" s="2" t="s">
        <v>10</v>
      </c>
      <c r="B13" s="14" t="s">
        <v>11</v>
      </c>
    </row>
  </sheetData>
  <sheetProtection/>
  <mergeCells count="2">
    <mergeCell ref="A1:C1"/>
    <mergeCell ref="A2:C2"/>
  </mergeCells>
  <hyperlinks>
    <hyperlink ref="B12"/>
  </hyperlinks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E26" sqref="E26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5" width="11.7109375" style="1" customWidth="1"/>
    <col min="6" max="16384" width="9.140625" style="1" customWidth="1"/>
  </cols>
  <sheetData>
    <row r="1" spans="1:5" ht="15.75">
      <c r="A1" s="48" t="s">
        <v>150</v>
      </c>
      <c r="B1" s="48"/>
      <c r="C1" s="48"/>
      <c r="D1" s="48"/>
      <c r="E1" s="48"/>
    </row>
    <row r="3" spans="1:5" ht="11.25">
      <c r="A3" s="15" t="s">
        <v>146</v>
      </c>
      <c r="B3" s="31" t="s">
        <v>15</v>
      </c>
      <c r="C3" s="15" t="s">
        <v>147</v>
      </c>
      <c r="D3" s="15" t="s">
        <v>148</v>
      </c>
      <c r="E3" s="15" t="s">
        <v>149</v>
      </c>
    </row>
    <row r="4" spans="1:5" ht="11.25">
      <c r="A4" s="34" t="s">
        <v>151</v>
      </c>
      <c r="B4" s="35" t="s">
        <v>152</v>
      </c>
      <c r="C4" s="36"/>
      <c r="D4" s="36"/>
      <c r="E4" s="36"/>
    </row>
    <row r="5" spans="1:5" ht="11.25">
      <c r="A5" s="2">
        <v>1</v>
      </c>
      <c r="B5" s="32" t="s">
        <v>153</v>
      </c>
      <c r="C5" s="33">
        <f>Položky!$G$36</f>
        <v>0</v>
      </c>
      <c r="D5" s="33">
        <f>C5</f>
        <v>0</v>
      </c>
      <c r="E5" s="33"/>
    </row>
    <row r="6" spans="1:5" ht="11.25">
      <c r="A6" s="2">
        <v>2</v>
      </c>
      <c r="B6" s="32" t="s">
        <v>154</v>
      </c>
      <c r="C6" s="33">
        <f>C5*0.06</f>
        <v>0</v>
      </c>
      <c r="D6" s="33">
        <f aca="true" t="shared" si="0" ref="D6:D12">C6</f>
        <v>0</v>
      </c>
      <c r="E6" s="33"/>
    </row>
    <row r="7" spans="1:5" ht="11.25">
      <c r="A7" s="2">
        <v>3</v>
      </c>
      <c r="B7" s="32" t="s">
        <v>155</v>
      </c>
      <c r="C7" s="33">
        <f>C5*0.03</f>
        <v>0</v>
      </c>
      <c r="D7" s="33">
        <f t="shared" si="0"/>
        <v>0</v>
      </c>
      <c r="E7" s="33"/>
    </row>
    <row r="8" spans="1:5" ht="11.25">
      <c r="A8" s="2">
        <v>4</v>
      </c>
      <c r="B8" s="32" t="s">
        <v>156</v>
      </c>
      <c r="C8" s="33">
        <f>Položky!$G$56</f>
        <v>0</v>
      </c>
      <c r="D8" s="33">
        <f t="shared" si="0"/>
        <v>0</v>
      </c>
      <c r="E8" s="33"/>
    </row>
    <row r="9" spans="1:5" ht="11.25">
      <c r="A9" s="2">
        <v>5</v>
      </c>
      <c r="B9" s="32" t="s">
        <v>157</v>
      </c>
      <c r="C9" s="33">
        <f>C8*0.5</f>
        <v>0</v>
      </c>
      <c r="D9" s="33">
        <f t="shared" si="0"/>
        <v>0</v>
      </c>
      <c r="E9" s="33"/>
    </row>
    <row r="10" spans="1:5" ht="11.25">
      <c r="A10" s="2">
        <v>6</v>
      </c>
      <c r="B10" s="32" t="s">
        <v>158</v>
      </c>
      <c r="C10" s="33">
        <f>Položky!$G$94</f>
        <v>0</v>
      </c>
      <c r="D10" s="33">
        <f t="shared" si="0"/>
        <v>0</v>
      </c>
      <c r="E10" s="33"/>
    </row>
    <row r="11" spans="1:5" ht="11.25">
      <c r="A11" s="2">
        <v>7</v>
      </c>
      <c r="B11" s="32" t="s">
        <v>159</v>
      </c>
      <c r="C11" s="33">
        <f>C10*0.03</f>
        <v>0</v>
      </c>
      <c r="D11" s="33">
        <f t="shared" si="0"/>
        <v>0</v>
      </c>
      <c r="E11" s="33"/>
    </row>
    <row r="12" spans="1:5" ht="11.25">
      <c r="A12" s="37"/>
      <c r="B12" s="38" t="s">
        <v>160</v>
      </c>
      <c r="C12" s="39">
        <f>SUM(C5:C11)</f>
        <v>0</v>
      </c>
      <c r="D12" s="39">
        <f t="shared" si="0"/>
        <v>0</v>
      </c>
      <c r="E12" s="39"/>
    </row>
    <row r="13" spans="1:5" ht="11.25">
      <c r="A13" s="2"/>
      <c r="B13" s="32"/>
      <c r="C13" s="33"/>
      <c r="D13" s="33"/>
      <c r="E13" s="33"/>
    </row>
    <row r="14" spans="1:5" ht="11.25">
      <c r="A14" s="34" t="s">
        <v>161</v>
      </c>
      <c r="B14" s="35" t="s">
        <v>162</v>
      </c>
      <c r="C14" s="36"/>
      <c r="D14" s="36"/>
      <c r="E14" s="36"/>
    </row>
    <row r="15" spans="1:5" ht="11.25">
      <c r="A15" s="2">
        <v>8</v>
      </c>
      <c r="B15" s="32" t="s">
        <v>163</v>
      </c>
      <c r="C15" s="33">
        <f>Položky!$G$113</f>
        <v>0</v>
      </c>
      <c r="D15" s="33">
        <f>C15</f>
        <v>0</v>
      </c>
      <c r="E15" s="33"/>
    </row>
    <row r="16" spans="1:5" ht="11.25">
      <c r="A16" s="37"/>
      <c r="B16" s="38" t="s">
        <v>164</v>
      </c>
      <c r="C16" s="39">
        <f>SUM(C15)</f>
        <v>0</v>
      </c>
      <c r="D16" s="39">
        <f>C16</f>
        <v>0</v>
      </c>
      <c r="E16" s="39"/>
    </row>
    <row r="17" spans="1:5" ht="11.25">
      <c r="A17" s="2"/>
      <c r="B17" s="32"/>
      <c r="C17" s="33"/>
      <c r="D17" s="33"/>
      <c r="E17" s="33"/>
    </row>
    <row r="18" spans="1:5" ht="11.25">
      <c r="A18" s="34" t="s">
        <v>165</v>
      </c>
      <c r="B18" s="35" t="s">
        <v>166</v>
      </c>
      <c r="C18" s="36"/>
      <c r="D18" s="36"/>
      <c r="E18" s="36"/>
    </row>
    <row r="19" spans="1:5" ht="11.25">
      <c r="A19" s="37"/>
      <c r="B19" s="38" t="s">
        <v>167</v>
      </c>
      <c r="C19" s="39"/>
      <c r="D19" s="39">
        <f>C19</f>
        <v>0</v>
      </c>
      <c r="E19" s="39"/>
    </row>
    <row r="20" spans="1:5" ht="11.25">
      <c r="A20" s="2"/>
      <c r="B20" s="32"/>
      <c r="C20" s="33"/>
      <c r="D20" s="33"/>
      <c r="E20" s="33"/>
    </row>
    <row r="21" spans="1:5" ht="11.25">
      <c r="A21" s="34" t="s">
        <v>168</v>
      </c>
      <c r="B21" s="35" t="s">
        <v>169</v>
      </c>
      <c r="C21" s="36"/>
      <c r="D21" s="36"/>
      <c r="E21" s="36"/>
    </row>
    <row r="22" spans="1:5" ht="11.25">
      <c r="A22" s="2">
        <v>9</v>
      </c>
      <c r="B22" s="32" t="s">
        <v>170</v>
      </c>
      <c r="C22" s="33"/>
      <c r="D22" s="33">
        <f>C22</f>
        <v>0</v>
      </c>
      <c r="E22" s="33"/>
    </row>
    <row r="23" spans="1:5" ht="11.25">
      <c r="A23" s="2">
        <v>10</v>
      </c>
      <c r="B23" s="32" t="s">
        <v>171</v>
      </c>
      <c r="C23" s="33"/>
      <c r="D23" s="33">
        <f>C23</f>
        <v>0</v>
      </c>
      <c r="E23" s="33"/>
    </row>
    <row r="24" spans="1:5" ht="11.25">
      <c r="A24" s="37"/>
      <c r="B24" s="38" t="s">
        <v>172</v>
      </c>
      <c r="C24" s="39"/>
      <c r="D24" s="39">
        <f>C24</f>
        <v>0</v>
      </c>
      <c r="E24" s="39"/>
    </row>
    <row r="25" spans="1:5" ht="12" thickBot="1">
      <c r="A25" s="2"/>
      <c r="B25" s="32"/>
      <c r="C25" s="33"/>
      <c r="D25" s="33"/>
      <c r="E25" s="33"/>
    </row>
    <row r="26" spans="1:5" ht="12" thickTop="1">
      <c r="A26" s="40"/>
      <c r="B26" s="41" t="s">
        <v>173</v>
      </c>
      <c r="C26" s="42">
        <f>SUM(C12,C16,C19,C24)</f>
        <v>0</v>
      </c>
      <c r="D26" s="42">
        <f>C26</f>
        <v>0</v>
      </c>
      <c r="E26" s="42"/>
    </row>
    <row r="29" spans="2:4" ht="12">
      <c r="B29" s="43"/>
      <c r="D29" s="44" t="s">
        <v>148</v>
      </c>
    </row>
    <row r="30" spans="2:4" ht="12">
      <c r="B30" s="43" t="s">
        <v>174</v>
      </c>
      <c r="C30" s="33">
        <f>C26</f>
        <v>0</v>
      </c>
      <c r="D30" s="22"/>
    </row>
    <row r="31" spans="2:4" ht="12">
      <c r="B31" s="43" t="s">
        <v>175</v>
      </c>
      <c r="C31" s="1">
        <f>C30*0.21</f>
        <v>0</v>
      </c>
      <c r="D31" s="22"/>
    </row>
    <row r="32" spans="2:4" ht="12">
      <c r="B32" s="43" t="s">
        <v>176</v>
      </c>
      <c r="C32" s="33">
        <f>SUM(C30:C31)</f>
        <v>0</v>
      </c>
      <c r="D32" s="22"/>
    </row>
  </sheetData>
  <sheetProtection/>
  <mergeCells count="1">
    <mergeCell ref="A1:E1"/>
  </mergeCells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130" zoomScaleNormal="130" zoomScalePageLayoutView="0" workbookViewId="0" topLeftCell="A70">
      <selection activeCell="A61" sqref="A61:H62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9.140625" style="1" customWidth="1"/>
  </cols>
  <sheetData>
    <row r="1" spans="1:8" ht="15.75">
      <c r="A1" s="51" t="s">
        <v>12</v>
      </c>
      <c r="B1" s="51"/>
      <c r="C1" s="51"/>
      <c r="D1" s="51"/>
      <c r="E1" s="51"/>
      <c r="F1" s="51"/>
      <c r="G1" s="51"/>
      <c r="H1" s="51"/>
    </row>
    <row r="2" spans="1:8" ht="11.25">
      <c r="A2" s="15" t="s">
        <v>13</v>
      </c>
      <c r="B2" s="16" t="s">
        <v>14</v>
      </c>
      <c r="C2" s="16" t="s">
        <v>15</v>
      </c>
      <c r="D2" s="15" t="s">
        <v>16</v>
      </c>
      <c r="E2" s="15" t="s">
        <v>17</v>
      </c>
      <c r="F2" s="16" t="s">
        <v>18</v>
      </c>
      <c r="G2" s="15" t="s">
        <v>19</v>
      </c>
      <c r="H2" s="15" t="s">
        <v>20</v>
      </c>
    </row>
    <row r="3" spans="1:8" ht="22.5">
      <c r="A3" s="17">
        <v>1</v>
      </c>
      <c r="B3" s="18" t="s">
        <v>21</v>
      </c>
      <c r="C3" s="18" t="s">
        <v>22</v>
      </c>
      <c r="D3" s="19"/>
      <c r="E3" s="19">
        <v>47</v>
      </c>
      <c r="F3" s="18" t="s">
        <v>23</v>
      </c>
      <c r="G3" s="19">
        <f>D3*E3</f>
        <v>0</v>
      </c>
      <c r="H3" s="20">
        <v>0.21</v>
      </c>
    </row>
    <row r="4" spans="1:8" ht="22.5">
      <c r="A4" s="17">
        <v>2</v>
      </c>
      <c r="B4" s="18" t="s">
        <v>21</v>
      </c>
      <c r="C4" s="18" t="s">
        <v>22</v>
      </c>
      <c r="D4" s="19"/>
      <c r="E4" s="19">
        <v>3</v>
      </c>
      <c r="F4" s="18" t="s">
        <v>23</v>
      </c>
      <c r="G4" s="19">
        <f aca="true" t="shared" si="0" ref="G4:G33">D4*E4</f>
        <v>0</v>
      </c>
      <c r="H4" s="20">
        <v>0.21</v>
      </c>
    </row>
    <row r="5" spans="1:8" ht="33.75">
      <c r="A5" s="17">
        <v>3</v>
      </c>
      <c r="B5" s="18" t="s">
        <v>24</v>
      </c>
      <c r="C5" s="18" t="s">
        <v>25</v>
      </c>
      <c r="D5" s="19"/>
      <c r="E5" s="19">
        <v>2</v>
      </c>
      <c r="F5" s="18" t="s">
        <v>23</v>
      </c>
      <c r="G5" s="19">
        <f t="shared" si="0"/>
        <v>0</v>
      </c>
      <c r="H5" s="20">
        <v>0.21</v>
      </c>
    </row>
    <row r="6" spans="1:8" ht="11.25">
      <c r="A6" s="17">
        <v>4</v>
      </c>
      <c r="B6" s="18" t="s">
        <v>26</v>
      </c>
      <c r="C6" s="18" t="s">
        <v>27</v>
      </c>
      <c r="D6" s="19"/>
      <c r="E6" s="19">
        <v>1</v>
      </c>
      <c r="F6" s="18" t="s">
        <v>23</v>
      </c>
      <c r="G6" s="19">
        <f t="shared" si="0"/>
        <v>0</v>
      </c>
      <c r="H6" s="20">
        <v>0.21</v>
      </c>
    </row>
    <row r="7" spans="1:8" ht="22.5">
      <c r="A7" s="17">
        <v>5</v>
      </c>
      <c r="B7" s="18" t="s">
        <v>28</v>
      </c>
      <c r="C7" s="18" t="s">
        <v>29</v>
      </c>
      <c r="D7" s="19"/>
      <c r="E7" s="19">
        <v>1</v>
      </c>
      <c r="F7" s="18" t="s">
        <v>23</v>
      </c>
      <c r="G7" s="19">
        <f t="shared" si="0"/>
        <v>0</v>
      </c>
      <c r="H7" s="20">
        <v>0.21</v>
      </c>
    </row>
    <row r="8" spans="1:8" ht="11.25">
      <c r="A8" s="17">
        <v>6</v>
      </c>
      <c r="B8" s="18" t="s">
        <v>30</v>
      </c>
      <c r="C8" s="18" t="s">
        <v>31</v>
      </c>
      <c r="D8" s="19"/>
      <c r="E8" s="19">
        <v>1</v>
      </c>
      <c r="F8" s="18" t="s">
        <v>23</v>
      </c>
      <c r="G8" s="19">
        <f t="shared" si="0"/>
        <v>0</v>
      </c>
      <c r="H8" s="20">
        <v>0.21</v>
      </c>
    </row>
    <row r="9" spans="1:8" ht="22.5">
      <c r="A9" s="17">
        <v>7</v>
      </c>
      <c r="B9" s="18" t="s">
        <v>32</v>
      </c>
      <c r="C9" s="18" t="s">
        <v>33</v>
      </c>
      <c r="D9" s="19"/>
      <c r="E9" s="19">
        <v>1</v>
      </c>
      <c r="F9" s="18" t="s">
        <v>34</v>
      </c>
      <c r="G9" s="19">
        <f t="shared" si="0"/>
        <v>0</v>
      </c>
      <c r="H9" s="20">
        <v>0.21</v>
      </c>
    </row>
    <row r="10" spans="1:8" ht="22.5">
      <c r="A10" s="17">
        <v>8</v>
      </c>
      <c r="B10" s="18" t="s">
        <v>35</v>
      </c>
      <c r="C10" s="18" t="s">
        <v>205</v>
      </c>
      <c r="D10" s="19"/>
      <c r="E10" s="19">
        <v>100</v>
      </c>
      <c r="F10" s="18" t="s">
        <v>36</v>
      </c>
      <c r="G10" s="19">
        <f t="shared" si="0"/>
        <v>0</v>
      </c>
      <c r="H10" s="20">
        <v>0.21</v>
      </c>
    </row>
    <row r="11" spans="1:8" ht="11.25">
      <c r="A11" s="17">
        <v>9</v>
      </c>
      <c r="B11" s="18" t="s">
        <v>37</v>
      </c>
      <c r="C11" s="18" t="s">
        <v>38</v>
      </c>
      <c r="D11" s="19"/>
      <c r="E11" s="19">
        <v>2010</v>
      </c>
      <c r="F11" s="18" t="s">
        <v>36</v>
      </c>
      <c r="G11" s="19">
        <f t="shared" si="0"/>
        <v>0</v>
      </c>
      <c r="H11" s="20">
        <v>0.21</v>
      </c>
    </row>
    <row r="12" spans="1:8" ht="11.25">
      <c r="A12" s="17">
        <v>10</v>
      </c>
      <c r="B12" s="18" t="s">
        <v>37</v>
      </c>
      <c r="C12" s="18" t="s">
        <v>39</v>
      </c>
      <c r="D12" s="19"/>
      <c r="E12" s="19">
        <v>600</v>
      </c>
      <c r="F12" s="18" t="s">
        <v>36</v>
      </c>
      <c r="G12" s="19">
        <f t="shared" si="0"/>
        <v>0</v>
      </c>
      <c r="H12" s="20">
        <v>0.21</v>
      </c>
    </row>
    <row r="13" spans="1:8" ht="11.25">
      <c r="A13" s="17">
        <v>11</v>
      </c>
      <c r="B13" s="18" t="s">
        <v>40</v>
      </c>
      <c r="C13" s="18" t="s">
        <v>41</v>
      </c>
      <c r="D13" s="19"/>
      <c r="E13" s="19">
        <v>110</v>
      </c>
      <c r="F13" s="18" t="s">
        <v>36</v>
      </c>
      <c r="G13" s="19">
        <f t="shared" si="0"/>
        <v>0</v>
      </c>
      <c r="H13" s="20">
        <v>0.21</v>
      </c>
    </row>
    <row r="14" spans="1:8" ht="22.5">
      <c r="A14" s="17">
        <v>12</v>
      </c>
      <c r="B14" s="18" t="s">
        <v>42</v>
      </c>
      <c r="C14" s="18" t="s">
        <v>43</v>
      </c>
      <c r="D14" s="19"/>
      <c r="E14" s="19">
        <v>350</v>
      </c>
      <c r="F14" s="18" t="s">
        <v>36</v>
      </c>
      <c r="G14" s="19">
        <f t="shared" si="0"/>
        <v>0</v>
      </c>
      <c r="H14" s="20">
        <v>0.21</v>
      </c>
    </row>
    <row r="15" spans="1:8" ht="22.5">
      <c r="A15" s="17">
        <v>13</v>
      </c>
      <c r="B15" s="18" t="s">
        <v>44</v>
      </c>
      <c r="C15" s="18" t="s">
        <v>45</v>
      </c>
      <c r="D15" s="19"/>
      <c r="E15" s="19">
        <v>370</v>
      </c>
      <c r="F15" s="18" t="s">
        <v>36</v>
      </c>
      <c r="G15" s="19">
        <f t="shared" si="0"/>
        <v>0</v>
      </c>
      <c r="H15" s="20">
        <v>0.21</v>
      </c>
    </row>
    <row r="16" spans="1:8" ht="22.5">
      <c r="A16" s="17">
        <v>14</v>
      </c>
      <c r="B16" s="18" t="s">
        <v>46</v>
      </c>
      <c r="C16" s="18" t="s">
        <v>47</v>
      </c>
      <c r="D16" s="19"/>
      <c r="E16" s="19">
        <v>50</v>
      </c>
      <c r="F16" s="18" t="s">
        <v>36</v>
      </c>
      <c r="G16" s="19">
        <f t="shared" si="0"/>
        <v>0</v>
      </c>
      <c r="H16" s="20">
        <v>0.21</v>
      </c>
    </row>
    <row r="17" spans="1:8" ht="22.5">
      <c r="A17" s="17">
        <v>15</v>
      </c>
      <c r="B17" s="18" t="s">
        <v>48</v>
      </c>
      <c r="C17" s="18" t="s">
        <v>49</v>
      </c>
      <c r="D17" s="19"/>
      <c r="E17" s="19">
        <v>5</v>
      </c>
      <c r="F17" s="18" t="s">
        <v>23</v>
      </c>
      <c r="G17" s="19">
        <f t="shared" si="0"/>
        <v>0</v>
      </c>
      <c r="H17" s="20">
        <v>0.21</v>
      </c>
    </row>
    <row r="18" spans="1:8" ht="22.5">
      <c r="A18" s="17">
        <v>16</v>
      </c>
      <c r="B18" s="18" t="s">
        <v>30</v>
      </c>
      <c r="C18" s="18" t="s">
        <v>50</v>
      </c>
      <c r="D18" s="19"/>
      <c r="E18" s="19">
        <v>1</v>
      </c>
      <c r="F18" s="18" t="s">
        <v>23</v>
      </c>
      <c r="G18" s="19">
        <f t="shared" si="0"/>
        <v>0</v>
      </c>
      <c r="H18" s="20">
        <v>0.21</v>
      </c>
    </row>
    <row r="19" spans="1:8" ht="22.5">
      <c r="A19" s="17">
        <v>17</v>
      </c>
      <c r="B19" s="18" t="s">
        <v>30</v>
      </c>
      <c r="C19" s="18" t="s">
        <v>51</v>
      </c>
      <c r="D19" s="19"/>
      <c r="E19" s="19">
        <v>32</v>
      </c>
      <c r="F19" s="18" t="s">
        <v>23</v>
      </c>
      <c r="G19" s="19">
        <f t="shared" si="0"/>
        <v>0</v>
      </c>
      <c r="H19" s="20">
        <v>0.21</v>
      </c>
    </row>
    <row r="20" spans="1:8" ht="22.5">
      <c r="A20" s="17">
        <v>18</v>
      </c>
      <c r="B20" s="18" t="s">
        <v>30</v>
      </c>
      <c r="C20" s="18" t="s">
        <v>52</v>
      </c>
      <c r="D20" s="19"/>
      <c r="E20" s="19">
        <v>29</v>
      </c>
      <c r="F20" s="18" t="s">
        <v>23</v>
      </c>
      <c r="G20" s="19">
        <f t="shared" si="0"/>
        <v>0</v>
      </c>
      <c r="H20" s="20">
        <v>0.21</v>
      </c>
    </row>
    <row r="21" spans="1:8" ht="11.25">
      <c r="A21" s="17">
        <v>19</v>
      </c>
      <c r="B21" s="18" t="s">
        <v>30</v>
      </c>
      <c r="C21" s="18" t="s">
        <v>53</v>
      </c>
      <c r="D21" s="19"/>
      <c r="E21" s="19">
        <v>32</v>
      </c>
      <c r="F21" s="18" t="s">
        <v>23</v>
      </c>
      <c r="G21" s="19">
        <f t="shared" si="0"/>
        <v>0</v>
      </c>
      <c r="H21" s="20">
        <v>0.21</v>
      </c>
    </row>
    <row r="22" spans="1:8" ht="11.25">
      <c r="A22" s="17">
        <v>20</v>
      </c>
      <c r="B22" s="18" t="s">
        <v>30</v>
      </c>
      <c r="C22" s="18" t="s">
        <v>54</v>
      </c>
      <c r="D22" s="19"/>
      <c r="E22" s="19">
        <v>2</v>
      </c>
      <c r="F22" s="18" t="s">
        <v>23</v>
      </c>
      <c r="G22" s="19">
        <f t="shared" si="0"/>
        <v>0</v>
      </c>
      <c r="H22" s="20">
        <v>0.21</v>
      </c>
    </row>
    <row r="23" spans="1:8" ht="11.25">
      <c r="A23" s="17">
        <v>21</v>
      </c>
      <c r="B23" s="18" t="s">
        <v>55</v>
      </c>
      <c r="C23" s="18" t="s">
        <v>56</v>
      </c>
      <c r="D23" s="19"/>
      <c r="E23" s="19">
        <v>1</v>
      </c>
      <c r="F23" s="18" t="s">
        <v>23</v>
      </c>
      <c r="G23" s="19">
        <f t="shared" si="0"/>
        <v>0</v>
      </c>
      <c r="H23" s="20">
        <v>0.21</v>
      </c>
    </row>
    <row r="24" spans="1:8" ht="11.25">
      <c r="A24" s="17">
        <v>22</v>
      </c>
      <c r="B24" s="18" t="s">
        <v>30</v>
      </c>
      <c r="C24" s="18" t="s">
        <v>57</v>
      </c>
      <c r="D24" s="19"/>
      <c r="E24" s="19">
        <v>5</v>
      </c>
      <c r="F24" s="18" t="s">
        <v>23</v>
      </c>
      <c r="G24" s="19">
        <f t="shared" si="0"/>
        <v>0</v>
      </c>
      <c r="H24" s="20">
        <v>0.21</v>
      </c>
    </row>
    <row r="25" spans="1:8" ht="11.25">
      <c r="A25" s="17">
        <v>23</v>
      </c>
      <c r="B25" s="18" t="s">
        <v>30</v>
      </c>
      <c r="C25" s="18" t="s">
        <v>58</v>
      </c>
      <c r="D25" s="19"/>
      <c r="E25" s="19">
        <v>1</v>
      </c>
      <c r="F25" s="18" t="s">
        <v>23</v>
      </c>
      <c r="G25" s="19">
        <f t="shared" si="0"/>
        <v>0</v>
      </c>
      <c r="H25" s="20">
        <v>0.21</v>
      </c>
    </row>
    <row r="26" spans="1:8" ht="11.25">
      <c r="A26" s="17">
        <v>24</v>
      </c>
      <c r="B26" s="18" t="s">
        <v>30</v>
      </c>
      <c r="C26" s="18" t="s">
        <v>59</v>
      </c>
      <c r="D26" s="19"/>
      <c r="E26" s="19">
        <v>9</v>
      </c>
      <c r="F26" s="18" t="s">
        <v>23</v>
      </c>
      <c r="G26" s="19">
        <f aca="true" t="shared" si="1" ref="G26:G31">D26*E26</f>
        <v>0</v>
      </c>
      <c r="H26" s="20">
        <v>0.21</v>
      </c>
    </row>
    <row r="27" spans="1:8" ht="11.25">
      <c r="A27" s="17">
        <v>25</v>
      </c>
      <c r="B27" s="18" t="s">
        <v>30</v>
      </c>
      <c r="C27" s="18" t="s">
        <v>60</v>
      </c>
      <c r="D27" s="19"/>
      <c r="E27" s="19">
        <v>2</v>
      </c>
      <c r="F27" s="18" t="s">
        <v>23</v>
      </c>
      <c r="G27" s="19">
        <f t="shared" si="1"/>
        <v>0</v>
      </c>
      <c r="H27" s="20">
        <v>0.21</v>
      </c>
    </row>
    <row r="28" spans="1:8" ht="22.5">
      <c r="A28" s="17">
        <v>26</v>
      </c>
      <c r="B28" s="18" t="s">
        <v>199</v>
      </c>
      <c r="C28" s="18" t="s">
        <v>187</v>
      </c>
      <c r="D28" s="19"/>
      <c r="E28" s="19">
        <v>1</v>
      </c>
      <c r="F28" s="18" t="s">
        <v>23</v>
      </c>
      <c r="G28" s="19">
        <f t="shared" si="1"/>
        <v>0</v>
      </c>
      <c r="H28" s="20">
        <v>0.21</v>
      </c>
    </row>
    <row r="29" spans="1:8" ht="22.5">
      <c r="A29" s="17">
        <v>27</v>
      </c>
      <c r="B29" s="18" t="s">
        <v>200</v>
      </c>
      <c r="C29" s="18" t="s">
        <v>188</v>
      </c>
      <c r="D29" s="19"/>
      <c r="E29" s="19">
        <v>1</v>
      </c>
      <c r="F29" s="18" t="s">
        <v>23</v>
      </c>
      <c r="G29" s="19">
        <f t="shared" si="1"/>
        <v>0</v>
      </c>
      <c r="H29" s="20">
        <v>0.21</v>
      </c>
    </row>
    <row r="30" spans="1:8" ht="22.5">
      <c r="A30" s="17">
        <v>28</v>
      </c>
      <c r="B30" s="18" t="s">
        <v>201</v>
      </c>
      <c r="C30" s="18" t="s">
        <v>189</v>
      </c>
      <c r="D30" s="19"/>
      <c r="E30" s="19">
        <v>1</v>
      </c>
      <c r="F30" s="18" t="s">
        <v>23</v>
      </c>
      <c r="G30" s="19">
        <f t="shared" si="1"/>
        <v>0</v>
      </c>
      <c r="H30" s="20">
        <v>0.21</v>
      </c>
    </row>
    <row r="31" spans="1:8" ht="22.5">
      <c r="A31" s="17">
        <v>29</v>
      </c>
      <c r="B31" s="18" t="s">
        <v>202</v>
      </c>
      <c r="C31" s="18" t="s">
        <v>190</v>
      </c>
      <c r="D31" s="19"/>
      <c r="E31" s="19">
        <v>1</v>
      </c>
      <c r="F31" s="18" t="s">
        <v>23</v>
      </c>
      <c r="G31" s="19">
        <f t="shared" si="1"/>
        <v>0</v>
      </c>
      <c r="H31" s="20">
        <v>0.21</v>
      </c>
    </row>
    <row r="32" spans="1:8" ht="11.25">
      <c r="A32" s="17">
        <v>30</v>
      </c>
      <c r="B32" s="18" t="s">
        <v>203</v>
      </c>
      <c r="C32" s="18" t="s">
        <v>191</v>
      </c>
      <c r="D32" s="19"/>
      <c r="E32" s="19">
        <v>4</v>
      </c>
      <c r="F32" s="18" t="s">
        <v>23</v>
      </c>
      <c r="G32" s="19">
        <f t="shared" si="0"/>
        <v>0</v>
      </c>
      <c r="H32" s="20">
        <v>0.21</v>
      </c>
    </row>
    <row r="33" spans="1:8" ht="22.5">
      <c r="A33" s="17">
        <v>31</v>
      </c>
      <c r="B33" s="18" t="s">
        <v>204</v>
      </c>
      <c r="C33" s="18" t="s">
        <v>192</v>
      </c>
      <c r="D33" s="19"/>
      <c r="E33" s="19">
        <v>1</v>
      </c>
      <c r="F33" s="18" t="s">
        <v>23</v>
      </c>
      <c r="G33" s="19">
        <f t="shared" si="0"/>
        <v>0</v>
      </c>
      <c r="H33" s="20">
        <v>0.21</v>
      </c>
    </row>
    <row r="34" spans="6:8" ht="11.25">
      <c r="F34" s="1" t="s">
        <v>181</v>
      </c>
      <c r="G34" s="50">
        <f>SUM(G3:G33)</f>
        <v>0</v>
      </c>
      <c r="H34" s="49"/>
    </row>
    <row r="35" ht="12" thickBot="1">
      <c r="A35" s="21" t="s">
        <v>61</v>
      </c>
    </row>
    <row r="36" spans="1:8" ht="12.75" thickTop="1">
      <c r="A36" s="23"/>
      <c r="B36" s="23"/>
      <c r="C36" s="23"/>
      <c r="D36" s="23"/>
      <c r="E36" s="23"/>
      <c r="F36" s="23"/>
      <c r="G36" s="24">
        <f>SUM(G3:G33)</f>
        <v>0</v>
      </c>
      <c r="H36" s="23"/>
    </row>
    <row r="38" ht="12.75">
      <c r="A38" s="26" t="s">
        <v>62</v>
      </c>
    </row>
    <row r="39" spans="1:4" ht="12">
      <c r="A39" s="25" t="s">
        <v>182</v>
      </c>
      <c r="C39" s="33">
        <f>G36</f>
        <v>0</v>
      </c>
      <c r="D39" s="33">
        <f>G36</f>
        <v>0</v>
      </c>
    </row>
    <row r="41" spans="1:8" ht="15.75">
      <c r="A41" s="51" t="s">
        <v>63</v>
      </c>
      <c r="B41" s="51"/>
      <c r="C41" s="51"/>
      <c r="D41" s="51"/>
      <c r="E41" s="51"/>
      <c r="F41" s="51"/>
      <c r="G41" s="51"/>
      <c r="H41" s="51"/>
    </row>
    <row r="42" spans="1:8" ht="11.25">
      <c r="A42" s="15" t="s">
        <v>13</v>
      </c>
      <c r="B42" s="16" t="s">
        <v>14</v>
      </c>
      <c r="C42" s="16" t="s">
        <v>15</v>
      </c>
      <c r="D42" s="15" t="s">
        <v>16</v>
      </c>
      <c r="E42" s="15" t="s">
        <v>17</v>
      </c>
      <c r="F42" s="16" t="s">
        <v>18</v>
      </c>
      <c r="G42" s="15" t="s">
        <v>19</v>
      </c>
      <c r="H42" s="15" t="s">
        <v>20</v>
      </c>
    </row>
    <row r="43" spans="1:8" ht="22.5">
      <c r="A43" s="27"/>
      <c r="B43" s="28" t="s">
        <v>32</v>
      </c>
      <c r="C43" s="28" t="s">
        <v>64</v>
      </c>
      <c r="D43" s="29"/>
      <c r="E43" s="29"/>
      <c r="F43" s="28" t="s">
        <v>32</v>
      </c>
      <c r="G43" s="29">
        <f aca="true" t="shared" si="2" ref="G43:G53">D43*E43</f>
        <v>0</v>
      </c>
      <c r="H43" s="30"/>
    </row>
    <row r="44" spans="1:8" ht="33.75">
      <c r="A44" s="27"/>
      <c r="B44" s="28" t="s">
        <v>32</v>
      </c>
      <c r="C44" s="28" t="s">
        <v>65</v>
      </c>
      <c r="D44" s="29"/>
      <c r="E44" s="29"/>
      <c r="F44" s="28" t="s">
        <v>32</v>
      </c>
      <c r="G44" s="29">
        <f t="shared" si="2"/>
        <v>0</v>
      </c>
      <c r="H44" s="30"/>
    </row>
    <row r="45" spans="1:8" ht="22.5">
      <c r="A45" s="17">
        <v>1</v>
      </c>
      <c r="B45" s="18" t="s">
        <v>66</v>
      </c>
      <c r="C45" s="18" t="s">
        <v>67</v>
      </c>
      <c r="D45" s="19"/>
      <c r="E45" s="19">
        <v>30</v>
      </c>
      <c r="F45" s="18" t="s">
        <v>36</v>
      </c>
      <c r="G45" s="19">
        <f t="shared" si="2"/>
        <v>0</v>
      </c>
      <c r="H45" s="20">
        <v>0.21</v>
      </c>
    </row>
    <row r="46" spans="1:8" ht="33.75">
      <c r="A46" s="17">
        <v>2</v>
      </c>
      <c r="B46" s="18" t="s">
        <v>68</v>
      </c>
      <c r="C46" s="18" t="s">
        <v>69</v>
      </c>
      <c r="D46" s="19"/>
      <c r="E46" s="19">
        <v>30</v>
      </c>
      <c r="F46" s="18" t="s">
        <v>36</v>
      </c>
      <c r="G46" s="19">
        <f t="shared" si="2"/>
        <v>0</v>
      </c>
      <c r="H46" s="20">
        <v>0.21</v>
      </c>
    </row>
    <row r="47" spans="1:8" ht="22.5">
      <c r="A47" s="17">
        <v>3</v>
      </c>
      <c r="B47" s="18" t="s">
        <v>70</v>
      </c>
      <c r="C47" s="18" t="s">
        <v>71</v>
      </c>
      <c r="D47" s="19"/>
      <c r="E47" s="19">
        <v>30</v>
      </c>
      <c r="F47" s="18" t="s">
        <v>36</v>
      </c>
      <c r="G47" s="19">
        <f t="shared" si="2"/>
        <v>0</v>
      </c>
      <c r="H47" s="20">
        <v>0.21</v>
      </c>
    </row>
    <row r="48" spans="1:8" ht="33.75">
      <c r="A48" s="17">
        <v>4</v>
      </c>
      <c r="B48" s="18" t="s">
        <v>72</v>
      </c>
      <c r="C48" s="18" t="s">
        <v>73</v>
      </c>
      <c r="D48" s="19"/>
      <c r="E48" s="19">
        <v>30</v>
      </c>
      <c r="F48" s="18" t="s">
        <v>36</v>
      </c>
      <c r="G48" s="19">
        <f t="shared" si="2"/>
        <v>0</v>
      </c>
      <c r="H48" s="20">
        <v>0.21</v>
      </c>
    </row>
    <row r="49" spans="1:8" ht="11.25">
      <c r="A49" s="17">
        <v>5</v>
      </c>
      <c r="B49" s="18" t="s">
        <v>74</v>
      </c>
      <c r="C49" s="18" t="s">
        <v>75</v>
      </c>
      <c r="D49" s="19"/>
      <c r="E49" s="19">
        <v>15</v>
      </c>
      <c r="F49" s="18" t="s">
        <v>76</v>
      </c>
      <c r="G49" s="19">
        <f t="shared" si="2"/>
        <v>0</v>
      </c>
      <c r="H49" s="20">
        <v>0.21</v>
      </c>
    </row>
    <row r="50" spans="1:8" ht="22.5">
      <c r="A50" s="17">
        <v>6</v>
      </c>
      <c r="B50" s="18" t="s">
        <v>77</v>
      </c>
      <c r="C50" s="18" t="s">
        <v>78</v>
      </c>
      <c r="D50" s="19"/>
      <c r="E50" s="19">
        <v>15</v>
      </c>
      <c r="F50" s="18" t="s">
        <v>79</v>
      </c>
      <c r="G50" s="19">
        <f t="shared" si="2"/>
        <v>0</v>
      </c>
      <c r="H50" s="20">
        <v>0.21</v>
      </c>
    </row>
    <row r="51" spans="1:8" ht="11.25">
      <c r="A51" s="17">
        <v>7</v>
      </c>
      <c r="B51" s="18" t="s">
        <v>80</v>
      </c>
      <c r="C51" s="18" t="s">
        <v>81</v>
      </c>
      <c r="D51" s="19"/>
      <c r="E51" s="19">
        <v>15</v>
      </c>
      <c r="F51" s="18" t="s">
        <v>79</v>
      </c>
      <c r="G51" s="19">
        <f t="shared" si="2"/>
        <v>0</v>
      </c>
      <c r="H51" s="20">
        <v>0.21</v>
      </c>
    </row>
    <row r="52" spans="1:8" ht="33.75">
      <c r="A52" s="17">
        <v>8</v>
      </c>
      <c r="B52" s="18" t="s">
        <v>82</v>
      </c>
      <c r="C52" s="18" t="s">
        <v>83</v>
      </c>
      <c r="D52" s="19"/>
      <c r="E52" s="19">
        <v>3</v>
      </c>
      <c r="F52" s="18" t="s">
        <v>76</v>
      </c>
      <c r="G52" s="19">
        <f t="shared" si="2"/>
        <v>0</v>
      </c>
      <c r="H52" s="20">
        <v>0.21</v>
      </c>
    </row>
    <row r="53" spans="1:8" ht="11.25">
      <c r="A53" s="17">
        <v>9</v>
      </c>
      <c r="B53" s="18" t="s">
        <v>84</v>
      </c>
      <c r="C53" s="18" t="s">
        <v>85</v>
      </c>
      <c r="D53" s="19"/>
      <c r="E53" s="19">
        <v>30</v>
      </c>
      <c r="F53" s="18" t="s">
        <v>36</v>
      </c>
      <c r="G53" s="19">
        <f t="shared" si="2"/>
        <v>0</v>
      </c>
      <c r="H53" s="20">
        <v>0.21</v>
      </c>
    </row>
    <row r="54" spans="6:8" ht="11.25">
      <c r="F54" s="1" t="s">
        <v>181</v>
      </c>
      <c r="G54" s="50">
        <f>SUM(G43:G53)</f>
        <v>0</v>
      </c>
      <c r="H54" s="49"/>
    </row>
    <row r="55" ht="12" thickBot="1">
      <c r="A55" s="21" t="s">
        <v>61</v>
      </c>
    </row>
    <row r="56" spans="1:8" ht="12.75" thickTop="1">
      <c r="A56" s="23"/>
      <c r="B56" s="23"/>
      <c r="C56" s="23"/>
      <c r="D56" s="23"/>
      <c r="E56" s="23"/>
      <c r="F56" s="23"/>
      <c r="G56" s="24">
        <f>SUM(G43:G53)</f>
        <v>0</v>
      </c>
      <c r="H56" s="23"/>
    </row>
    <row r="58" ht="12.75">
      <c r="A58" s="26" t="s">
        <v>86</v>
      </c>
    </row>
    <row r="59" spans="1:4" ht="12">
      <c r="A59" s="25" t="s">
        <v>182</v>
      </c>
      <c r="C59" s="33">
        <f>G56</f>
        <v>0</v>
      </c>
      <c r="D59" s="33">
        <f>G56</f>
        <v>0</v>
      </c>
    </row>
    <row r="61" spans="1:8" ht="15.75">
      <c r="A61" s="51" t="s">
        <v>87</v>
      </c>
      <c r="B61" s="51"/>
      <c r="C61" s="51"/>
      <c r="D61" s="51"/>
      <c r="E61" s="51"/>
      <c r="F61" s="51"/>
      <c r="G61" s="51"/>
      <c r="H61" s="51"/>
    </row>
    <row r="62" spans="1:8" ht="11.25">
      <c r="A62" s="15" t="s">
        <v>13</v>
      </c>
      <c r="B62" s="16" t="s">
        <v>14</v>
      </c>
      <c r="C62" s="16" t="s">
        <v>15</v>
      </c>
      <c r="D62" s="15" t="s">
        <v>16</v>
      </c>
      <c r="E62" s="15" t="s">
        <v>17</v>
      </c>
      <c r="F62" s="16" t="s">
        <v>18</v>
      </c>
      <c r="G62" s="15" t="s">
        <v>19</v>
      </c>
      <c r="H62" s="15" t="s">
        <v>20</v>
      </c>
    </row>
    <row r="63" spans="1:8" ht="33.75">
      <c r="A63" s="17" t="s">
        <v>88</v>
      </c>
      <c r="B63" s="18" t="s">
        <v>32</v>
      </c>
      <c r="C63" s="18" t="s">
        <v>89</v>
      </c>
      <c r="D63" s="19"/>
      <c r="E63" s="19">
        <v>47</v>
      </c>
      <c r="F63" s="18" t="s">
        <v>23</v>
      </c>
      <c r="G63" s="19">
        <f aca="true" t="shared" si="3" ref="G63:G91">D63*E63</f>
        <v>0</v>
      </c>
      <c r="H63" s="20">
        <v>0.21</v>
      </c>
    </row>
    <row r="64" spans="1:8" ht="33.75">
      <c r="A64" s="17" t="s">
        <v>90</v>
      </c>
      <c r="B64" s="18" t="s">
        <v>32</v>
      </c>
      <c r="C64" s="18" t="s">
        <v>91</v>
      </c>
      <c r="D64" s="19"/>
      <c r="E64" s="19">
        <v>3</v>
      </c>
      <c r="F64" s="18" t="s">
        <v>23</v>
      </c>
      <c r="G64" s="19">
        <f t="shared" si="3"/>
        <v>0</v>
      </c>
      <c r="H64" s="20">
        <v>0.21</v>
      </c>
    </row>
    <row r="65" spans="1:8" ht="22.5">
      <c r="A65" s="17" t="s">
        <v>92</v>
      </c>
      <c r="B65" s="18" t="s">
        <v>32</v>
      </c>
      <c r="C65" s="18" t="s">
        <v>93</v>
      </c>
      <c r="D65" s="19"/>
      <c r="E65" s="19">
        <v>2</v>
      </c>
      <c r="F65" s="18" t="s">
        <v>23</v>
      </c>
      <c r="G65" s="19">
        <f t="shared" si="3"/>
        <v>0</v>
      </c>
      <c r="H65" s="20">
        <v>0.21</v>
      </c>
    </row>
    <row r="66" spans="1:8" ht="11.25">
      <c r="A66" s="17" t="s">
        <v>94</v>
      </c>
      <c r="B66" s="18" t="s">
        <v>32</v>
      </c>
      <c r="C66" s="18" t="s">
        <v>95</v>
      </c>
      <c r="D66" s="19"/>
      <c r="E66" s="19">
        <v>1</v>
      </c>
      <c r="F66" s="18" t="s">
        <v>23</v>
      </c>
      <c r="G66" s="19">
        <f t="shared" si="3"/>
        <v>0</v>
      </c>
      <c r="H66" s="20">
        <v>0.21</v>
      </c>
    </row>
    <row r="67" spans="1:8" ht="22.5">
      <c r="A67" s="17" t="s">
        <v>96</v>
      </c>
      <c r="B67" s="18" t="s">
        <v>32</v>
      </c>
      <c r="C67" s="18" t="s">
        <v>97</v>
      </c>
      <c r="D67" s="19"/>
      <c r="E67" s="19">
        <v>1</v>
      </c>
      <c r="F67" s="18" t="s">
        <v>23</v>
      </c>
      <c r="G67" s="19">
        <f t="shared" si="3"/>
        <v>0</v>
      </c>
      <c r="H67" s="20">
        <v>0.21</v>
      </c>
    </row>
    <row r="68" spans="1:8" ht="11.25">
      <c r="A68" s="17" t="s">
        <v>98</v>
      </c>
      <c r="B68" s="18" t="s">
        <v>32</v>
      </c>
      <c r="C68" s="18" t="s">
        <v>206</v>
      </c>
      <c r="D68" s="19"/>
      <c r="E68" s="19">
        <v>100</v>
      </c>
      <c r="F68" s="18" t="s">
        <v>36</v>
      </c>
      <c r="G68" s="19">
        <f t="shared" si="3"/>
        <v>0</v>
      </c>
      <c r="H68" s="20">
        <v>0.21</v>
      </c>
    </row>
    <row r="69" spans="1:8" ht="11.25">
      <c r="A69" s="17" t="s">
        <v>99</v>
      </c>
      <c r="B69" s="18" t="s">
        <v>32</v>
      </c>
      <c r="C69" s="18" t="s">
        <v>100</v>
      </c>
      <c r="D69" s="19"/>
      <c r="E69" s="19">
        <v>2010</v>
      </c>
      <c r="F69" s="18" t="s">
        <v>36</v>
      </c>
      <c r="G69" s="19">
        <f t="shared" si="3"/>
        <v>0</v>
      </c>
      <c r="H69" s="20">
        <v>0.21</v>
      </c>
    </row>
    <row r="70" spans="1:8" ht="11.25">
      <c r="A70" s="17" t="s">
        <v>101</v>
      </c>
      <c r="B70" s="18" t="s">
        <v>32</v>
      </c>
      <c r="C70" s="18" t="s">
        <v>102</v>
      </c>
      <c r="D70" s="19"/>
      <c r="E70" s="19">
        <v>600</v>
      </c>
      <c r="F70" s="18" t="s">
        <v>36</v>
      </c>
      <c r="G70" s="19">
        <f t="shared" si="3"/>
        <v>0</v>
      </c>
      <c r="H70" s="20">
        <v>0.21</v>
      </c>
    </row>
    <row r="71" spans="1:8" ht="11.25">
      <c r="A71" s="17" t="s">
        <v>103</v>
      </c>
      <c r="B71" s="18" t="s">
        <v>32</v>
      </c>
      <c r="C71" s="18" t="s">
        <v>104</v>
      </c>
      <c r="D71" s="19"/>
      <c r="E71" s="19">
        <v>110</v>
      </c>
      <c r="F71" s="18" t="s">
        <v>36</v>
      </c>
      <c r="G71" s="19">
        <f t="shared" si="3"/>
        <v>0</v>
      </c>
      <c r="H71" s="20">
        <v>0.21</v>
      </c>
    </row>
    <row r="72" spans="1:8" ht="11.25">
      <c r="A72" s="17" t="s">
        <v>105</v>
      </c>
      <c r="B72" s="18" t="s">
        <v>32</v>
      </c>
      <c r="C72" s="18" t="s">
        <v>106</v>
      </c>
      <c r="D72" s="19"/>
      <c r="E72" s="19">
        <v>350</v>
      </c>
      <c r="F72" s="18" t="s">
        <v>36</v>
      </c>
      <c r="G72" s="19">
        <f t="shared" si="3"/>
        <v>0</v>
      </c>
      <c r="H72" s="20">
        <v>0.21</v>
      </c>
    </row>
    <row r="73" spans="1:8" ht="11.25">
      <c r="A73" s="17" t="s">
        <v>107</v>
      </c>
      <c r="B73" s="18" t="s">
        <v>32</v>
      </c>
      <c r="C73" s="18" t="s">
        <v>108</v>
      </c>
      <c r="D73" s="19"/>
      <c r="E73" s="19">
        <v>370</v>
      </c>
      <c r="F73" s="18" t="s">
        <v>36</v>
      </c>
      <c r="G73" s="19">
        <f t="shared" si="3"/>
        <v>0</v>
      </c>
      <c r="H73" s="20">
        <v>0.21</v>
      </c>
    </row>
    <row r="74" spans="1:8" ht="11.25">
      <c r="A74" s="17" t="s">
        <v>109</v>
      </c>
      <c r="B74" s="18" t="s">
        <v>32</v>
      </c>
      <c r="C74" s="18" t="s">
        <v>110</v>
      </c>
      <c r="D74" s="19"/>
      <c r="E74" s="19">
        <v>50</v>
      </c>
      <c r="F74" s="18" t="s">
        <v>36</v>
      </c>
      <c r="G74" s="19">
        <f t="shared" si="3"/>
        <v>0</v>
      </c>
      <c r="H74" s="20">
        <v>0.21</v>
      </c>
    </row>
    <row r="75" spans="1:8" ht="11.25">
      <c r="A75" s="17" t="s">
        <v>111</v>
      </c>
      <c r="B75" s="18" t="s">
        <v>32</v>
      </c>
      <c r="C75" s="18" t="s">
        <v>112</v>
      </c>
      <c r="D75" s="19"/>
      <c r="E75" s="19">
        <v>5</v>
      </c>
      <c r="F75" s="18" t="s">
        <v>23</v>
      </c>
      <c r="G75" s="19">
        <f t="shared" si="3"/>
        <v>0</v>
      </c>
      <c r="H75" s="20">
        <v>0.21</v>
      </c>
    </row>
    <row r="76" spans="1:8" ht="11.25">
      <c r="A76" s="17" t="s">
        <v>113</v>
      </c>
      <c r="B76" s="18" t="s">
        <v>32</v>
      </c>
      <c r="C76" s="18" t="s">
        <v>114</v>
      </c>
      <c r="D76" s="19"/>
      <c r="E76" s="19">
        <v>30</v>
      </c>
      <c r="F76" s="18" t="s">
        <v>36</v>
      </c>
      <c r="G76" s="19">
        <f t="shared" si="3"/>
        <v>0</v>
      </c>
      <c r="H76" s="20">
        <v>0.21</v>
      </c>
    </row>
    <row r="77" spans="1:8" ht="22.5">
      <c r="A77" s="17" t="s">
        <v>115</v>
      </c>
      <c r="B77" s="18" t="s">
        <v>32</v>
      </c>
      <c r="C77" s="18" t="s">
        <v>116</v>
      </c>
      <c r="D77" s="19"/>
      <c r="E77" s="19">
        <v>1</v>
      </c>
      <c r="F77" s="18" t="s">
        <v>23</v>
      </c>
      <c r="G77" s="19">
        <f t="shared" si="3"/>
        <v>0</v>
      </c>
      <c r="H77" s="20">
        <v>0.21</v>
      </c>
    </row>
    <row r="78" spans="1:8" ht="22.5">
      <c r="A78" s="17" t="s">
        <v>117</v>
      </c>
      <c r="B78" s="18" t="s">
        <v>32</v>
      </c>
      <c r="C78" s="18" t="s">
        <v>118</v>
      </c>
      <c r="D78" s="19"/>
      <c r="E78" s="19">
        <v>32</v>
      </c>
      <c r="F78" s="18" t="s">
        <v>23</v>
      </c>
      <c r="G78" s="19">
        <f t="shared" si="3"/>
        <v>0</v>
      </c>
      <c r="H78" s="20">
        <v>0.21</v>
      </c>
    </row>
    <row r="79" spans="1:8" ht="22.5">
      <c r="A79" s="17" t="s">
        <v>119</v>
      </c>
      <c r="B79" s="18" t="s">
        <v>32</v>
      </c>
      <c r="C79" s="18" t="s">
        <v>52</v>
      </c>
      <c r="D79" s="19"/>
      <c r="E79" s="19">
        <v>29</v>
      </c>
      <c r="F79" s="18" t="s">
        <v>23</v>
      </c>
      <c r="G79" s="19">
        <f t="shared" si="3"/>
        <v>0</v>
      </c>
      <c r="H79" s="20">
        <v>0.21</v>
      </c>
    </row>
    <row r="80" spans="1:8" ht="11.25">
      <c r="A80" s="17" t="s">
        <v>120</v>
      </c>
      <c r="B80" s="18" t="s">
        <v>32</v>
      </c>
      <c r="C80" s="18" t="s">
        <v>53</v>
      </c>
      <c r="D80" s="19"/>
      <c r="E80" s="19">
        <v>32</v>
      </c>
      <c r="F80" s="18" t="s">
        <v>23</v>
      </c>
      <c r="G80" s="19">
        <f t="shared" si="3"/>
        <v>0</v>
      </c>
      <c r="H80" s="20">
        <v>0.21</v>
      </c>
    </row>
    <row r="81" spans="1:8" ht="11.25">
      <c r="A81" s="17" t="s">
        <v>121</v>
      </c>
      <c r="B81" s="18" t="s">
        <v>32</v>
      </c>
      <c r="C81" s="18" t="s">
        <v>54</v>
      </c>
      <c r="D81" s="19"/>
      <c r="E81" s="19">
        <v>2</v>
      </c>
      <c r="F81" s="18" t="s">
        <v>23</v>
      </c>
      <c r="G81" s="19">
        <f t="shared" si="3"/>
        <v>0</v>
      </c>
      <c r="H81" s="20">
        <v>0.21</v>
      </c>
    </row>
    <row r="82" spans="1:8" ht="22.5">
      <c r="A82" s="17" t="s">
        <v>122</v>
      </c>
      <c r="B82" s="18" t="s">
        <v>32</v>
      </c>
      <c r="C82" s="18" t="s">
        <v>123</v>
      </c>
      <c r="D82" s="19"/>
      <c r="E82" s="19">
        <v>1</v>
      </c>
      <c r="F82" s="18" t="s">
        <v>23</v>
      </c>
      <c r="G82" s="19">
        <f t="shared" si="3"/>
        <v>0</v>
      </c>
      <c r="H82" s="20">
        <v>0.21</v>
      </c>
    </row>
    <row r="83" spans="1:8" ht="22.5">
      <c r="A83" s="17" t="s">
        <v>124</v>
      </c>
      <c r="B83" s="18" t="s">
        <v>32</v>
      </c>
      <c r="C83" s="18" t="s">
        <v>125</v>
      </c>
      <c r="D83" s="19"/>
      <c r="E83" s="19">
        <v>5</v>
      </c>
      <c r="F83" s="18" t="s">
        <v>23</v>
      </c>
      <c r="G83" s="19">
        <f t="shared" si="3"/>
        <v>0</v>
      </c>
      <c r="H83" s="20">
        <v>0.21</v>
      </c>
    </row>
    <row r="84" spans="1:8" ht="22.5">
      <c r="A84" s="17" t="s">
        <v>126</v>
      </c>
      <c r="B84" s="18" t="s">
        <v>32</v>
      </c>
      <c r="C84" s="18" t="s">
        <v>127</v>
      </c>
      <c r="D84" s="19"/>
      <c r="E84" s="19">
        <v>1</v>
      </c>
      <c r="F84" s="18" t="s">
        <v>23</v>
      </c>
      <c r="G84" s="19">
        <f t="shared" si="3"/>
        <v>0</v>
      </c>
      <c r="H84" s="20">
        <v>0.21</v>
      </c>
    </row>
    <row r="85" spans="1:8" ht="11.25">
      <c r="A85" s="17" t="s">
        <v>128</v>
      </c>
      <c r="B85" s="18" t="s">
        <v>32</v>
      </c>
      <c r="C85" s="18" t="s">
        <v>59</v>
      </c>
      <c r="D85" s="19"/>
      <c r="E85" s="19">
        <v>9</v>
      </c>
      <c r="F85" s="18" t="s">
        <v>23</v>
      </c>
      <c r="G85" s="19">
        <f t="shared" si="3"/>
        <v>0</v>
      </c>
      <c r="H85" s="20">
        <v>0.21</v>
      </c>
    </row>
    <row r="86" spans="1:8" ht="11.25">
      <c r="A86" s="17" t="s">
        <v>129</v>
      </c>
      <c r="B86" s="18" t="s">
        <v>32</v>
      </c>
      <c r="C86" s="18" t="s">
        <v>60</v>
      </c>
      <c r="D86" s="19"/>
      <c r="E86" s="19">
        <v>2</v>
      </c>
      <c r="F86" s="18" t="s">
        <v>23</v>
      </c>
      <c r="G86" s="19">
        <f>D86*E86</f>
        <v>0</v>
      </c>
      <c r="H86" s="20">
        <v>0.21</v>
      </c>
    </row>
    <row r="87" spans="1:8" ht="22.5">
      <c r="A87" s="17">
        <v>25</v>
      </c>
      <c r="B87" s="18" t="s">
        <v>194</v>
      </c>
      <c r="C87" s="18" t="s">
        <v>187</v>
      </c>
      <c r="D87" s="19"/>
      <c r="E87" s="19">
        <v>1</v>
      </c>
      <c r="F87" s="18" t="s">
        <v>23</v>
      </c>
      <c r="G87" s="19">
        <f>D87*E87</f>
        <v>0</v>
      </c>
      <c r="H87" s="20">
        <v>0.21</v>
      </c>
    </row>
    <row r="88" spans="1:8" ht="22.5">
      <c r="A88" s="17">
        <v>26</v>
      </c>
      <c r="B88" s="18" t="s">
        <v>195</v>
      </c>
      <c r="C88" s="18" t="s">
        <v>188</v>
      </c>
      <c r="D88" s="19"/>
      <c r="E88" s="19">
        <v>1</v>
      </c>
      <c r="F88" s="18" t="s">
        <v>23</v>
      </c>
      <c r="G88" s="19">
        <f>D88*E88</f>
        <v>0</v>
      </c>
      <c r="H88" s="20">
        <v>0.21</v>
      </c>
    </row>
    <row r="89" spans="1:8" ht="22.5">
      <c r="A89" s="17">
        <v>27</v>
      </c>
      <c r="B89" s="18" t="s">
        <v>196</v>
      </c>
      <c r="C89" s="18" t="s">
        <v>190</v>
      </c>
      <c r="D89" s="19"/>
      <c r="E89" s="19">
        <v>1</v>
      </c>
      <c r="F89" s="18" t="s">
        <v>23</v>
      </c>
      <c r="G89" s="19">
        <f>D89*E89</f>
        <v>0</v>
      </c>
      <c r="H89" s="20">
        <v>0.21</v>
      </c>
    </row>
    <row r="90" spans="1:8" ht="11.25">
      <c r="A90" s="17">
        <v>28</v>
      </c>
      <c r="B90" s="18" t="s">
        <v>197</v>
      </c>
      <c r="C90" s="18" t="s">
        <v>193</v>
      </c>
      <c r="D90" s="19"/>
      <c r="E90" s="19">
        <v>4</v>
      </c>
      <c r="F90" s="18" t="s">
        <v>23</v>
      </c>
      <c r="G90" s="19">
        <f>D90*E90</f>
        <v>0</v>
      </c>
      <c r="H90" s="20">
        <v>0.21</v>
      </c>
    </row>
    <row r="91" spans="1:8" ht="22.5">
      <c r="A91" s="17">
        <v>29</v>
      </c>
      <c r="B91" s="18" t="s">
        <v>198</v>
      </c>
      <c r="C91" s="18" t="s">
        <v>192</v>
      </c>
      <c r="D91" s="19"/>
      <c r="E91" s="19">
        <v>1</v>
      </c>
      <c r="F91" s="18" t="s">
        <v>23</v>
      </c>
      <c r="G91" s="19">
        <f t="shared" si="3"/>
        <v>0</v>
      </c>
      <c r="H91" s="20">
        <v>0.21</v>
      </c>
    </row>
    <row r="92" spans="5:8" ht="12.75" customHeight="1">
      <c r="E92" s="49" t="s">
        <v>183</v>
      </c>
      <c r="F92" s="49"/>
      <c r="G92" s="50">
        <f>SUM(G63:G91)</f>
        <v>0</v>
      </c>
      <c r="H92" s="49"/>
    </row>
    <row r="93" ht="12" thickBot="1">
      <c r="A93" s="21" t="s">
        <v>130</v>
      </c>
    </row>
    <row r="94" spans="1:8" ht="12.75" thickTop="1">
      <c r="A94" s="23"/>
      <c r="B94" s="23"/>
      <c r="C94" s="23"/>
      <c r="D94" s="23"/>
      <c r="E94" s="23"/>
      <c r="F94" s="23"/>
      <c r="G94" s="24">
        <f>SUM(G63:G91)</f>
        <v>0</v>
      </c>
      <c r="H94" s="23"/>
    </row>
    <row r="96" ht="12.75">
      <c r="A96" s="26" t="s">
        <v>131</v>
      </c>
    </row>
    <row r="97" spans="1:5" ht="12">
      <c r="A97" s="25" t="s">
        <v>184</v>
      </c>
      <c r="D97" s="33">
        <f>G94</f>
        <v>0</v>
      </c>
      <c r="E97" s="33">
        <f>G94</f>
        <v>0</v>
      </c>
    </row>
    <row r="99" spans="1:8" ht="15.75">
      <c r="A99" s="51" t="s">
        <v>132</v>
      </c>
      <c r="B99" s="51"/>
      <c r="C99" s="51"/>
      <c r="D99" s="51"/>
      <c r="E99" s="51"/>
      <c r="F99" s="51"/>
      <c r="G99" s="51"/>
      <c r="H99" s="51"/>
    </row>
    <row r="100" spans="1:8" ht="11.25">
      <c r="A100" s="15" t="s">
        <v>13</v>
      </c>
      <c r="B100" s="16" t="s">
        <v>14</v>
      </c>
      <c r="C100" s="16" t="s">
        <v>15</v>
      </c>
      <c r="D100" s="15" t="s">
        <v>16</v>
      </c>
      <c r="E100" s="15" t="s">
        <v>17</v>
      </c>
      <c r="F100" s="16" t="s">
        <v>18</v>
      </c>
      <c r="G100" s="15" t="s">
        <v>19</v>
      </c>
      <c r="H100" s="15" t="s">
        <v>20</v>
      </c>
    </row>
    <row r="101" spans="1:8" ht="33.75">
      <c r="A101" s="17">
        <v>1</v>
      </c>
      <c r="B101" s="18" t="s">
        <v>32</v>
      </c>
      <c r="C101" s="18" t="s">
        <v>133</v>
      </c>
      <c r="D101" s="19"/>
      <c r="E101" s="19">
        <v>150</v>
      </c>
      <c r="F101" s="18" t="s">
        <v>134</v>
      </c>
      <c r="G101" s="19">
        <f aca="true" t="shared" si="4" ref="G101:G110">D101*E101</f>
        <v>0</v>
      </c>
      <c r="H101" s="20">
        <v>0.21</v>
      </c>
    </row>
    <row r="102" spans="1:8" ht="33.75">
      <c r="A102" s="17">
        <v>2</v>
      </c>
      <c r="B102" s="18" t="s">
        <v>32</v>
      </c>
      <c r="C102" s="18" t="s">
        <v>135</v>
      </c>
      <c r="D102" s="19"/>
      <c r="E102" s="19">
        <v>50</v>
      </c>
      <c r="F102" s="18" t="s">
        <v>134</v>
      </c>
      <c r="G102" s="19">
        <f t="shared" si="4"/>
        <v>0</v>
      </c>
      <c r="H102" s="20">
        <v>0.21</v>
      </c>
    </row>
    <row r="103" spans="1:8" ht="33.75">
      <c r="A103" s="17">
        <v>3</v>
      </c>
      <c r="B103" s="18" t="s">
        <v>32</v>
      </c>
      <c r="C103" s="18" t="s">
        <v>136</v>
      </c>
      <c r="D103" s="19"/>
      <c r="E103" s="19">
        <v>40</v>
      </c>
      <c r="F103" s="18" t="s">
        <v>134</v>
      </c>
      <c r="G103" s="19">
        <f t="shared" si="4"/>
        <v>0</v>
      </c>
      <c r="H103" s="20">
        <v>0.21</v>
      </c>
    </row>
    <row r="104" spans="1:8" ht="22.5">
      <c r="A104" s="17">
        <v>4</v>
      </c>
      <c r="B104" s="18" t="s">
        <v>32</v>
      </c>
      <c r="C104" s="18" t="s">
        <v>137</v>
      </c>
      <c r="D104" s="19"/>
      <c r="E104" s="19">
        <v>30</v>
      </c>
      <c r="F104" s="18" t="s">
        <v>134</v>
      </c>
      <c r="G104" s="19">
        <f t="shared" si="4"/>
        <v>0</v>
      </c>
      <c r="H104" s="20">
        <v>0.21</v>
      </c>
    </row>
    <row r="105" spans="1:8" ht="45">
      <c r="A105" s="17">
        <v>5</v>
      </c>
      <c r="B105" s="18" t="s">
        <v>32</v>
      </c>
      <c r="C105" s="18" t="s">
        <v>138</v>
      </c>
      <c r="D105" s="19"/>
      <c r="E105" s="19">
        <v>50</v>
      </c>
      <c r="F105" s="18" t="s">
        <v>134</v>
      </c>
      <c r="G105" s="19">
        <f t="shared" si="4"/>
        <v>0</v>
      </c>
      <c r="H105" s="20">
        <v>0.21</v>
      </c>
    </row>
    <row r="106" spans="1:8" ht="22.5">
      <c r="A106" s="17">
        <v>6</v>
      </c>
      <c r="B106" s="18" t="s">
        <v>32</v>
      </c>
      <c r="C106" s="18" t="s">
        <v>139</v>
      </c>
      <c r="D106" s="19"/>
      <c r="E106" s="19">
        <v>35</v>
      </c>
      <c r="F106" s="18" t="s">
        <v>134</v>
      </c>
      <c r="G106" s="19">
        <f t="shared" si="4"/>
        <v>0</v>
      </c>
      <c r="H106" s="20">
        <v>0.21</v>
      </c>
    </row>
    <row r="107" spans="1:8" ht="11.25">
      <c r="A107" s="17">
        <v>7</v>
      </c>
      <c r="B107" s="18" t="s">
        <v>32</v>
      </c>
      <c r="C107" s="18" t="s">
        <v>140</v>
      </c>
      <c r="D107" s="19"/>
      <c r="E107" s="19">
        <v>25</v>
      </c>
      <c r="F107" s="18" t="s">
        <v>134</v>
      </c>
      <c r="G107" s="19">
        <f t="shared" si="4"/>
        <v>0</v>
      </c>
      <c r="H107" s="20">
        <v>0.21</v>
      </c>
    </row>
    <row r="108" spans="1:8" ht="33.75">
      <c r="A108" s="17">
        <v>8</v>
      </c>
      <c r="B108" s="18" t="s">
        <v>32</v>
      </c>
      <c r="C108" s="18" t="s">
        <v>141</v>
      </c>
      <c r="D108" s="19"/>
      <c r="E108" s="19">
        <v>40</v>
      </c>
      <c r="F108" s="18" t="s">
        <v>134</v>
      </c>
      <c r="G108" s="19">
        <f t="shared" si="4"/>
        <v>0</v>
      </c>
      <c r="H108" s="20">
        <v>0.21</v>
      </c>
    </row>
    <row r="109" spans="1:8" ht="11.25">
      <c r="A109" s="17">
        <v>9</v>
      </c>
      <c r="B109" s="18" t="s">
        <v>32</v>
      </c>
      <c r="C109" s="18" t="s">
        <v>142</v>
      </c>
      <c r="D109" s="19"/>
      <c r="E109" s="19">
        <v>20</v>
      </c>
      <c r="F109" s="18" t="s">
        <v>134</v>
      </c>
      <c r="G109" s="19">
        <f t="shared" si="4"/>
        <v>0</v>
      </c>
      <c r="H109" s="20">
        <v>0.21</v>
      </c>
    </row>
    <row r="110" spans="1:8" ht="22.5">
      <c r="A110" s="17">
        <v>10</v>
      </c>
      <c r="B110" s="18" t="s">
        <v>32</v>
      </c>
      <c r="C110" s="18" t="s">
        <v>143</v>
      </c>
      <c r="D110" s="19"/>
      <c r="E110" s="19">
        <v>20</v>
      </c>
      <c r="F110" s="18" t="s">
        <v>134</v>
      </c>
      <c r="G110" s="19">
        <f t="shared" si="4"/>
        <v>0</v>
      </c>
      <c r="H110" s="20">
        <v>0.21</v>
      </c>
    </row>
    <row r="111" spans="5:8" ht="12.75" customHeight="1">
      <c r="E111" s="49" t="s">
        <v>185</v>
      </c>
      <c r="F111" s="49"/>
      <c r="G111" s="50">
        <f>SUM(G101:G110)</f>
        <v>0</v>
      </c>
      <c r="H111" s="49"/>
    </row>
    <row r="112" ht="12" thickBot="1">
      <c r="A112" s="21" t="s">
        <v>144</v>
      </c>
    </row>
    <row r="113" spans="1:8" ht="12.75" thickTop="1">
      <c r="A113" s="23"/>
      <c r="B113" s="23"/>
      <c r="C113" s="23"/>
      <c r="D113" s="23"/>
      <c r="E113" s="23"/>
      <c r="F113" s="23"/>
      <c r="G113" s="24">
        <f>SUM(G101:G110)</f>
        <v>0</v>
      </c>
      <c r="H113" s="23"/>
    </row>
    <row r="115" ht="12.75">
      <c r="A115" s="26" t="s">
        <v>145</v>
      </c>
    </row>
    <row r="116" spans="1:5" ht="12">
      <c r="A116" s="25" t="s">
        <v>186</v>
      </c>
      <c r="D116" s="33">
        <f>G113</f>
        <v>0</v>
      </c>
      <c r="E116" s="33">
        <f>G113</f>
        <v>0</v>
      </c>
    </row>
  </sheetData>
  <sheetProtection/>
  <mergeCells count="10">
    <mergeCell ref="E111:F111"/>
    <mergeCell ref="G111:H111"/>
    <mergeCell ref="A1:H1"/>
    <mergeCell ref="A41:H41"/>
    <mergeCell ref="A61:H61"/>
    <mergeCell ref="A99:H99"/>
    <mergeCell ref="G34:H34"/>
    <mergeCell ref="G54:H54"/>
    <mergeCell ref="E92:F92"/>
    <mergeCell ref="G92:H92"/>
  </mergeCells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T</dc:creator>
  <cp:keywords/>
  <dc:description/>
  <cp:lastModifiedBy>Jirka-PC</cp:lastModifiedBy>
  <cp:lastPrinted>2016-05-13T13:06:48Z</cp:lastPrinted>
  <dcterms:created xsi:type="dcterms:W3CDTF">2016-05-13T13:05:48Z</dcterms:created>
  <dcterms:modified xsi:type="dcterms:W3CDTF">2017-11-28T08:25:08Z</dcterms:modified>
  <cp:category/>
  <cp:version/>
  <cp:contentType/>
  <cp:contentStatus/>
</cp:coreProperties>
</file>