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firstSheet="1" activeTab="1"/>
  </bookViews>
  <sheets>
    <sheet name="plán fakturace položkově" sheetId="1" r:id="rId1"/>
    <sheet name="položkový rozpočet" sheetId="2" r:id="rId2"/>
  </sheets>
  <definedNames>
    <definedName name="_xlnm.Print_Area" localSheetId="1">'položkový rozpočet'!$A$1:$U$30</definedName>
  </definedNames>
  <calcPr fullCalcOnLoad="1"/>
</workbook>
</file>

<file path=xl/sharedStrings.xml><?xml version="1.0" encoding="utf-8"?>
<sst xmlns="http://schemas.openxmlformats.org/spreadsheetml/2006/main" count="287" uniqueCount="79">
  <si>
    <t>Položkový rozpočet</t>
  </si>
  <si>
    <t xml:space="preserve"> Revitalizace území a sanace škod vzniklých důlní činností v oblasti terminálu Hranečník</t>
  </si>
  <si>
    <t>Činnost</t>
  </si>
  <si>
    <t xml:space="preserve">Plánovaný počet hodin/ks v rámci zakázky </t>
  </si>
  <si>
    <t>jednotka</t>
  </si>
  <si>
    <t>Jednotková cena
(Kč bez DPH/hod.)</t>
  </si>
  <si>
    <t>Cena za položku 
(v Kč bez DPH)</t>
  </si>
  <si>
    <t>Seznámení se s podklady, podle kterých se připravuje realizace stavby, zejména s obsahem projektové dokumentace, smlouvy o dílo a podmínkami VZ na realizaci stavby</t>
  </si>
  <si>
    <t>ks</t>
  </si>
  <si>
    <t>Seznámení se se stavebním povolením, rozhodnutími dotčených orgánů a účastníků stavebního povolení, vč.kontroly jejich dodržování</t>
  </si>
  <si>
    <t>hod</t>
  </si>
  <si>
    <t>Pravidelná kontrola provádění stavby -  provádění fyzické kontroly stavby</t>
  </si>
  <si>
    <t>Kontrola soupisu provedených prací a vypracování "Stanoviska supervize" k fakturačním podkladům - potvrzení o účelnosti vynaložených nákladů</t>
  </si>
  <si>
    <t>Kontrola plnění harmonogramu stavby a vyhodnocování postupu prací</t>
  </si>
  <si>
    <t>Zpracování projektu supervize</t>
  </si>
  <si>
    <t>Zpracování zpráv supervize (měsíční)</t>
  </si>
  <si>
    <t>Účast na kontrolních dnech stavby - technických a operativně svolaných,včetně archivace zápisů z kontrolních dnů</t>
  </si>
  <si>
    <t>Učast na kontrolních dnech stavby - kvartální kontrolní dny</t>
  </si>
  <si>
    <t>Zajištění a vedení evidence dokladů stavby.</t>
  </si>
  <si>
    <t>Kontrola dokladů pro přejímací řízení stavby, vč.účasti na předávacím řízení stavby</t>
  </si>
  <si>
    <t>Posouzení závěrečné zprávy žadatele a vypracování podkladů pro závěrečnou informaci MF Meziresortní komisi</t>
  </si>
  <si>
    <t>Celkem</t>
  </si>
  <si>
    <t>Vypracování závěrečné zprávy supervize a podkladů pro Závěrečný kontrolní den</t>
  </si>
  <si>
    <t>Učast na kontrolních dnech stavby - měsíční kontrolní dny stavby.</t>
  </si>
  <si>
    <t xml:space="preserve">Kontrola zpracované realizační projektové dokumentace, výrobní dokumentace zpracované zhotovitelem stavby s ohledem na projektové parametry a stavební povolení </t>
  </si>
  <si>
    <t>Kontrola vynaložených nákladů stavby, sledování efektivity vynakládaných finančních prostředků</t>
  </si>
  <si>
    <t>Zpracování posudků, doporučení a stanovisek supervize</t>
  </si>
  <si>
    <t>počet jednotek</t>
  </si>
  <si>
    <t>cena</t>
  </si>
  <si>
    <t>fakturace</t>
  </si>
  <si>
    <t>náklady</t>
  </si>
  <si>
    <t>zisk</t>
  </si>
  <si>
    <t>Kč</t>
  </si>
  <si>
    <t>předpoklad listopad 2014</t>
  </si>
  <si>
    <t>předpoklad prosinec 2014</t>
  </si>
  <si>
    <t>náklady - INGESTA</t>
  </si>
  <si>
    <t>Dle smlouvy</t>
  </si>
  <si>
    <t>předpoklad leden 2015</t>
  </si>
  <si>
    <t>předpoklad únor 2015</t>
  </si>
  <si>
    <t>předpoklad březen 2015</t>
  </si>
  <si>
    <t>předpoklad duben 2015</t>
  </si>
  <si>
    <t>předpoklad květen 2015</t>
  </si>
  <si>
    <t>předpoklad červen 2015</t>
  </si>
  <si>
    <t>předpoklad červenec 2015</t>
  </si>
  <si>
    <t>předpoklad srpen 2015</t>
  </si>
  <si>
    <t>předpoklad září 2015</t>
  </si>
  <si>
    <t>předpoklad říjen 2015</t>
  </si>
  <si>
    <t>předpoklad listopad 2015</t>
  </si>
  <si>
    <t>předpoklad prosinec 2015</t>
  </si>
  <si>
    <t>předpoklad leden 2016</t>
  </si>
  <si>
    <t>předpoklad únor 2016</t>
  </si>
  <si>
    <t>zbývá</t>
  </si>
  <si>
    <t>celkem provedeno</t>
  </si>
  <si>
    <t>bez DPH</t>
  </si>
  <si>
    <t>cena         (Kč bez DPH)</t>
  </si>
  <si>
    <t>Provedené práce od 1.11. do 30.11. 2014</t>
  </si>
  <si>
    <t>Předchozí fakturace - provedené práce do 31.10.2014</t>
  </si>
  <si>
    <t>Provedené práce od 1.12. do 31.12. 2014</t>
  </si>
  <si>
    <t>Provedené práce od 1.1. do 31.1. 2015</t>
  </si>
  <si>
    <t>Provedené práce od 1.2. do 28.2. 2015</t>
  </si>
  <si>
    <t>Provedené práce od 1.3. do 31.3. 2015</t>
  </si>
  <si>
    <t>Provedené práce od 1.4. do 30.4. 2015</t>
  </si>
  <si>
    <t>Provedené práce od 1.5. do 31.5. 2015</t>
  </si>
  <si>
    <t xml:space="preserve"> </t>
  </si>
  <si>
    <t xml:space="preserve">hod </t>
  </si>
  <si>
    <t>Posouzení závěrečné zprávy žadatele a vypracování podkladů pro závěrečnou informaci MF pro Meziresortní komisi</t>
  </si>
  <si>
    <t>Položkový rozpočet:</t>
  </si>
  <si>
    <t>Komplexní řešení zabezpečení areaálu Koblov pitnou vodou a jeho odkanalizování</t>
  </si>
  <si>
    <t>Kontrola zpracované realizační dokumentace, výrobní dokumentace zpracované zhotovitelem stavby s ohledem na projektové parametry a stavební povolení</t>
  </si>
  <si>
    <t>Kontrola soupisu provedených prací a vypracování "Stanoviska supervizek k fakturačním podkladům, potvrzení o účelnosti vynaložených nákladů</t>
  </si>
  <si>
    <t>Zpracování zpráv supervize - čtvrtletní</t>
  </si>
  <si>
    <t>Učast na kontrolních dnech stavby  a operativně svolaných, vč.archivace zápisů z kontrolních dnůměsíční kontrolní dny stavby</t>
  </si>
  <si>
    <t>Účast na kontrolních dnech stavby - kvartální kontrolní dny</t>
  </si>
  <si>
    <t>Zpracování posudků, sdoporučení a stanovesek supervize</t>
  </si>
  <si>
    <t>Dopravné</t>
  </si>
  <si>
    <t>soubor</t>
  </si>
  <si>
    <t>Cena za výkon supervizní činnosti celkem v Kč bez DPH</t>
  </si>
  <si>
    <t>DPH 21%</t>
  </si>
  <si>
    <t>Cena za výkon supervizní činnosti celkem v Kč včetně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</si>
</sst>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Segoe UI Semilight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Segoe UI Semilight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8" fillId="7" borderId="0" xfId="0" applyFont="1" applyFill="1" applyAlignment="1">
      <alignment horizontal="center" vertical="center" wrapText="1"/>
    </xf>
    <xf numFmtId="0" fontId="60" fillId="4" borderId="0" xfId="0" applyFont="1" applyFill="1" applyAlignment="1">
      <alignment/>
    </xf>
    <xf numFmtId="0" fontId="60" fillId="0" borderId="0" xfId="0" applyFont="1" applyAlignment="1">
      <alignment/>
    </xf>
    <xf numFmtId="0" fontId="60" fillId="7" borderId="0" xfId="0" applyFont="1" applyFill="1" applyAlignment="1">
      <alignment/>
    </xf>
    <xf numFmtId="164" fontId="60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 applyProtection="1">
      <alignment/>
      <protection locked="0"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" fontId="62" fillId="0" borderId="0" xfId="0" applyNumberFormat="1" applyFont="1" applyAlignment="1">
      <alignment/>
    </xf>
    <xf numFmtId="0" fontId="63" fillId="0" borderId="0" xfId="0" applyFont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Fill="1" applyBorder="1" applyAlignment="1">
      <alignment wrapText="1"/>
    </xf>
    <xf numFmtId="16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wrapText="1"/>
      <protection/>
    </xf>
    <xf numFmtId="0" fontId="61" fillId="0" borderId="10" xfId="0" applyFont="1" applyBorder="1" applyAlignment="1" applyProtection="1">
      <alignment horizontal="center"/>
      <protection/>
    </xf>
    <xf numFmtId="4" fontId="61" fillId="0" borderId="10" xfId="0" applyNumberFormat="1" applyFont="1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/>
      <protection/>
    </xf>
    <xf numFmtId="4" fontId="61" fillId="0" borderId="10" xfId="0" applyNumberFormat="1" applyFont="1" applyFill="1" applyBorder="1" applyAlignment="1" applyProtection="1">
      <alignment/>
      <protection/>
    </xf>
    <xf numFmtId="3" fontId="6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53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5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0" fillId="7" borderId="0" xfId="0" applyFill="1" applyAlignment="1">
      <alignment horizontal="center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63" fillId="33" borderId="11" xfId="0" applyFont="1" applyFill="1" applyBorder="1" applyAlignment="1" applyProtection="1">
      <alignment horizontal="center" vertical="center" wrapText="1"/>
      <protection/>
    </xf>
    <xf numFmtId="0" fontId="63" fillId="33" borderId="13" xfId="0" applyFont="1" applyFill="1" applyBorder="1" applyAlignment="1" applyProtection="1">
      <alignment horizontal="center" vertical="center" wrapText="1"/>
      <protection/>
    </xf>
    <xf numFmtId="0" fontId="63" fillId="33" borderId="12" xfId="0" applyFont="1" applyFill="1" applyBorder="1" applyAlignment="1" applyProtection="1">
      <alignment horizontal="center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wrapText="1"/>
      <protection/>
    </xf>
    <xf numFmtId="4" fontId="61" fillId="0" borderId="10" xfId="0" applyNumberFormat="1" applyFont="1" applyBorder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1"/>
  <sheetViews>
    <sheetView zoomScale="70" zoomScaleNormal="70" zoomScalePageLayoutView="0" workbookViewId="0" topLeftCell="A1">
      <selection activeCell="CO7" sqref="CO7"/>
    </sheetView>
  </sheetViews>
  <sheetFormatPr defaultColWidth="9.140625" defaultRowHeight="15"/>
  <cols>
    <col min="1" max="1" width="51.00390625" style="5" customWidth="1"/>
    <col min="2" max="2" width="12.00390625" style="4" customWidth="1"/>
    <col min="3" max="3" width="8.421875" style="4" customWidth="1"/>
    <col min="4" max="4" width="13.57421875" style="5" customWidth="1"/>
    <col min="5" max="5" width="12.8515625" style="5" customWidth="1"/>
    <col min="6" max="6" width="8.7109375" style="5" customWidth="1"/>
    <col min="7" max="7" width="10.8515625" style="5" customWidth="1"/>
    <col min="8" max="8" width="6.28125" style="0" customWidth="1"/>
    <col min="9" max="9" width="13.8515625" style="0" bestFit="1" customWidth="1"/>
    <col min="10" max="10" width="6.140625" style="0" hidden="1" customWidth="1"/>
    <col min="11" max="12" width="8.28125" style="0" hidden="1" customWidth="1"/>
    <col min="13" max="13" width="6.140625" style="0" hidden="1" customWidth="1"/>
    <col min="14" max="14" width="12.140625" style="0" hidden="1" customWidth="1"/>
    <col min="15" max="15" width="6.7109375" style="0" hidden="1" customWidth="1"/>
    <col min="16" max="16" width="7.421875" style="0" hidden="1" customWidth="1"/>
    <col min="17" max="17" width="8.140625" style="0" hidden="1" customWidth="1"/>
    <col min="18" max="18" width="6.28125" style="0" hidden="1" customWidth="1"/>
    <col min="19" max="19" width="11.8515625" style="0" hidden="1" customWidth="1"/>
    <col min="20" max="20" width="0" style="0" hidden="1" customWidth="1"/>
    <col min="21" max="21" width="6.7109375" style="0" hidden="1" customWidth="1"/>
    <col min="22" max="22" width="7.7109375" style="0" hidden="1" customWidth="1"/>
    <col min="23" max="23" width="6.140625" style="0" hidden="1" customWidth="1"/>
    <col min="24" max="24" width="11.57421875" style="0" hidden="1" customWidth="1"/>
    <col min="25" max="25" width="6.7109375" style="0" hidden="1" customWidth="1"/>
    <col min="26" max="26" width="7.8515625" style="0" hidden="1" customWidth="1"/>
    <col min="27" max="27" width="7.57421875" style="0" hidden="1" customWidth="1"/>
    <col min="28" max="28" width="7.7109375" style="0" hidden="1" customWidth="1"/>
    <col min="29" max="29" width="12.28125" style="0" hidden="1" customWidth="1"/>
    <col min="30" max="32" width="0" style="0" hidden="1" customWidth="1"/>
    <col min="33" max="33" width="7.140625" style="0" hidden="1" customWidth="1"/>
    <col min="34" max="34" width="12.140625" style="0" hidden="1" customWidth="1"/>
    <col min="35" max="37" width="0" style="0" hidden="1" customWidth="1"/>
    <col min="38" max="38" width="6.00390625" style="0" hidden="1" customWidth="1"/>
    <col min="39" max="39" width="12.140625" style="0" hidden="1" customWidth="1"/>
    <col min="40" max="42" width="0" style="0" hidden="1" customWidth="1"/>
    <col min="43" max="43" width="5.7109375" style="0" hidden="1" customWidth="1"/>
    <col min="44" max="44" width="13.7109375" style="0" hidden="1" customWidth="1"/>
    <col min="45" max="45" width="5.8515625" style="0" hidden="1" customWidth="1"/>
    <col min="46" max="47" width="0" style="0" hidden="1" customWidth="1"/>
    <col min="48" max="48" width="6.00390625" style="0" hidden="1" customWidth="1"/>
    <col min="49" max="49" width="12.00390625" style="0" hidden="1" customWidth="1"/>
    <col min="50" max="52" width="0" style="0" hidden="1" customWidth="1"/>
    <col min="53" max="53" width="6.28125" style="0" hidden="1" customWidth="1"/>
    <col min="54" max="54" width="12.00390625" style="0" hidden="1" customWidth="1"/>
    <col min="55" max="57" width="0" style="0" hidden="1" customWidth="1"/>
    <col min="58" max="58" width="5.7109375" style="0" hidden="1" customWidth="1"/>
    <col min="59" max="59" width="11.421875" style="0" hidden="1" customWidth="1"/>
    <col min="60" max="62" width="0" style="0" hidden="1" customWidth="1"/>
    <col min="63" max="63" width="5.7109375" style="0" hidden="1" customWidth="1"/>
    <col min="64" max="64" width="12.140625" style="0" hidden="1" customWidth="1"/>
    <col min="65" max="67" width="0" style="0" hidden="1" customWidth="1"/>
    <col min="68" max="68" width="6.00390625" style="0" hidden="1" customWidth="1"/>
    <col min="69" max="69" width="12.28125" style="0" hidden="1" customWidth="1"/>
    <col min="70" max="70" width="6.140625" style="0" hidden="1" customWidth="1"/>
    <col min="71" max="72" width="0" style="0" hidden="1" customWidth="1"/>
    <col min="73" max="73" width="6.28125" style="0" hidden="1" customWidth="1"/>
    <col min="74" max="74" width="11.57421875" style="0" hidden="1" customWidth="1"/>
    <col min="75" max="77" width="0" style="0" hidden="1" customWidth="1"/>
    <col min="78" max="78" width="6.28125" style="0" hidden="1" customWidth="1"/>
    <col min="79" max="79" width="14.140625" style="0" customWidth="1"/>
    <col min="80" max="80" width="18.57421875" style="0" customWidth="1"/>
    <col min="81" max="82" width="17.28125" style="0" customWidth="1"/>
    <col min="83" max="83" width="9.57421875" style="0" customWidth="1"/>
    <col min="84" max="84" width="14.28125" style="0" customWidth="1"/>
    <col min="85" max="85" width="13.28125" style="0" customWidth="1"/>
    <col min="86" max="86" width="26.57421875" style="0" customWidth="1"/>
    <col min="87" max="87" width="27.28125" style="0" customWidth="1"/>
    <col min="88" max="88" width="30.421875" style="0" customWidth="1"/>
    <col min="89" max="89" width="39.57421875" style="0" customWidth="1"/>
    <col min="90" max="90" width="38.421875" style="0" customWidth="1"/>
    <col min="91" max="91" width="8.7109375" style="0" customWidth="1"/>
    <col min="92" max="92" width="11.57421875" style="0" customWidth="1"/>
    <col min="93" max="93" width="8.140625" style="0" customWidth="1"/>
    <col min="94" max="94" width="11.421875" style="0" customWidth="1"/>
    <col min="95" max="96" width="10.00390625" style="0" customWidth="1"/>
    <col min="97" max="97" width="10.140625" style="0" customWidth="1"/>
    <col min="98" max="98" width="14.28125" style="0" customWidth="1"/>
    <col min="99" max="99" width="17.7109375" style="0" customWidth="1"/>
    <col min="100" max="100" width="17.57421875" style="0" customWidth="1"/>
  </cols>
  <sheetData>
    <row r="1" spans="1:7" ht="16.5">
      <c r="A1" s="52" t="s">
        <v>0</v>
      </c>
      <c r="B1" s="52"/>
      <c r="C1" s="52"/>
      <c r="D1" s="52"/>
      <c r="E1" s="52"/>
      <c r="F1" s="8"/>
      <c r="G1" s="8"/>
    </row>
    <row r="2" spans="1:7" s="1" customFormat="1" ht="15.75">
      <c r="A2" s="7"/>
      <c r="B2" s="7"/>
      <c r="C2" s="7"/>
      <c r="D2" s="7"/>
      <c r="E2" s="7"/>
      <c r="F2" s="7"/>
      <c r="G2" s="7"/>
    </row>
    <row r="3" spans="1:7" ht="18.75">
      <c r="A3" s="53" t="s">
        <v>1</v>
      </c>
      <c r="B3" s="53"/>
      <c r="C3" s="53"/>
      <c r="D3" s="53"/>
      <c r="E3" s="53"/>
      <c r="F3" s="9"/>
      <c r="G3" s="9"/>
    </row>
    <row r="4" spans="1:100" s="1" customFormat="1" ht="15.75">
      <c r="A4" s="2"/>
      <c r="B4" s="2"/>
      <c r="C4" s="2"/>
      <c r="D4" s="2"/>
      <c r="E4" s="2"/>
      <c r="F4" s="2"/>
      <c r="G4" s="2"/>
      <c r="H4" s="49">
        <v>41913</v>
      </c>
      <c r="I4" s="49"/>
      <c r="J4" s="49"/>
      <c r="K4" s="49"/>
      <c r="L4" s="49"/>
      <c r="M4" s="49" t="s">
        <v>33</v>
      </c>
      <c r="N4" s="49"/>
      <c r="O4" s="49"/>
      <c r="P4" s="49"/>
      <c r="Q4" s="49"/>
      <c r="R4" s="49" t="s">
        <v>34</v>
      </c>
      <c r="S4" s="49"/>
      <c r="T4" s="49"/>
      <c r="U4" s="49"/>
      <c r="V4" s="49"/>
      <c r="W4" s="49" t="s">
        <v>37</v>
      </c>
      <c r="X4" s="49"/>
      <c r="Y4" s="49"/>
      <c r="Z4" s="49"/>
      <c r="AA4" s="49"/>
      <c r="AB4" s="49" t="s">
        <v>38</v>
      </c>
      <c r="AC4" s="49"/>
      <c r="AD4" s="49"/>
      <c r="AE4" s="49"/>
      <c r="AF4" s="49"/>
      <c r="AG4" s="49" t="s">
        <v>39</v>
      </c>
      <c r="AH4" s="49"/>
      <c r="AI4" s="49"/>
      <c r="AJ4" s="49"/>
      <c r="AK4" s="49"/>
      <c r="AL4" s="49" t="s">
        <v>40</v>
      </c>
      <c r="AM4" s="49"/>
      <c r="AN4" s="49"/>
      <c r="AO4" s="49"/>
      <c r="AP4" s="49"/>
      <c r="AQ4" s="49" t="s">
        <v>41</v>
      </c>
      <c r="AR4" s="49"/>
      <c r="AS4" s="49"/>
      <c r="AT4" s="49"/>
      <c r="AU4" s="49"/>
      <c r="AV4" s="49" t="s">
        <v>42</v>
      </c>
      <c r="AW4" s="49"/>
      <c r="AX4" s="49"/>
      <c r="AY4" s="49"/>
      <c r="AZ4" s="49"/>
      <c r="BA4" s="49" t="s">
        <v>43</v>
      </c>
      <c r="BB4" s="49"/>
      <c r="BC4" s="49"/>
      <c r="BD4" s="49"/>
      <c r="BE4" s="49"/>
      <c r="BF4" s="49" t="s">
        <v>44</v>
      </c>
      <c r="BG4" s="49"/>
      <c r="BH4" s="49"/>
      <c r="BI4" s="49"/>
      <c r="BJ4" s="49"/>
      <c r="BK4" s="49" t="s">
        <v>45</v>
      </c>
      <c r="BL4" s="49"/>
      <c r="BM4" s="49"/>
      <c r="BN4" s="49"/>
      <c r="BO4" s="49"/>
      <c r="BP4" s="49" t="s">
        <v>46</v>
      </c>
      <c r="BQ4" s="49"/>
      <c r="BR4" s="49"/>
      <c r="BS4" s="49"/>
      <c r="BT4" s="49"/>
      <c r="BU4" s="49" t="s">
        <v>47</v>
      </c>
      <c r="BV4" s="49"/>
      <c r="BW4" s="49"/>
      <c r="BX4" s="49"/>
      <c r="BY4" s="49"/>
      <c r="BZ4" s="49" t="s">
        <v>48</v>
      </c>
      <c r="CA4" s="49"/>
      <c r="CB4" s="49"/>
      <c r="CC4" s="49"/>
      <c r="CD4" s="49"/>
      <c r="CE4" s="49" t="s">
        <v>49</v>
      </c>
      <c r="CF4" s="49"/>
      <c r="CG4" s="49"/>
      <c r="CH4" s="49"/>
      <c r="CI4" s="49"/>
      <c r="CJ4" s="49" t="s">
        <v>50</v>
      </c>
      <c r="CK4" s="49"/>
      <c r="CL4" s="49"/>
      <c r="CM4" s="49"/>
      <c r="CN4" s="49"/>
      <c r="CO4" s="54" t="s">
        <v>51</v>
      </c>
      <c r="CP4" s="54"/>
      <c r="CQ4" s="54"/>
      <c r="CR4" s="54"/>
      <c r="CS4" s="51" t="s">
        <v>52</v>
      </c>
      <c r="CT4" s="51"/>
      <c r="CU4" s="51"/>
      <c r="CV4" s="51"/>
    </row>
    <row r="5" spans="1:100" s="1" customFormat="1" ht="15.75">
      <c r="A5" s="2"/>
      <c r="B5" s="2"/>
      <c r="C5" s="2"/>
      <c r="D5" s="50" t="s">
        <v>36</v>
      </c>
      <c r="E5" s="50"/>
      <c r="F5" s="50" t="s">
        <v>35</v>
      </c>
      <c r="G5" s="50"/>
      <c r="H5" s="49" t="s">
        <v>29</v>
      </c>
      <c r="I5" s="49"/>
      <c r="J5" s="51" t="s">
        <v>30</v>
      </c>
      <c r="K5" s="51"/>
      <c r="L5" s="11" t="s">
        <v>31</v>
      </c>
      <c r="M5" s="49" t="s">
        <v>29</v>
      </c>
      <c r="N5" s="49"/>
      <c r="O5" s="51" t="s">
        <v>30</v>
      </c>
      <c r="P5" s="51"/>
      <c r="Q5" s="11" t="s">
        <v>31</v>
      </c>
      <c r="R5" s="49" t="s">
        <v>29</v>
      </c>
      <c r="S5" s="49"/>
      <c r="T5" s="51" t="s">
        <v>30</v>
      </c>
      <c r="U5" s="51"/>
      <c r="V5" s="11" t="s">
        <v>31</v>
      </c>
      <c r="W5" s="49" t="s">
        <v>29</v>
      </c>
      <c r="X5" s="49"/>
      <c r="Y5" s="51" t="s">
        <v>30</v>
      </c>
      <c r="Z5" s="51"/>
      <c r="AA5" s="11" t="s">
        <v>31</v>
      </c>
      <c r="AB5" s="49" t="s">
        <v>29</v>
      </c>
      <c r="AC5" s="49"/>
      <c r="AD5" s="51" t="s">
        <v>30</v>
      </c>
      <c r="AE5" s="51"/>
      <c r="AF5" s="11" t="s">
        <v>31</v>
      </c>
      <c r="AG5" s="49" t="s">
        <v>29</v>
      </c>
      <c r="AH5" s="49"/>
      <c r="AI5" s="51" t="s">
        <v>30</v>
      </c>
      <c r="AJ5" s="51"/>
      <c r="AK5" s="11" t="s">
        <v>31</v>
      </c>
      <c r="AL5" s="49" t="s">
        <v>29</v>
      </c>
      <c r="AM5" s="49"/>
      <c r="AN5" s="51" t="s">
        <v>30</v>
      </c>
      <c r="AO5" s="51"/>
      <c r="AP5" s="11" t="s">
        <v>31</v>
      </c>
      <c r="AQ5" s="49" t="s">
        <v>29</v>
      </c>
      <c r="AR5" s="49"/>
      <c r="AS5" s="51" t="s">
        <v>30</v>
      </c>
      <c r="AT5" s="51"/>
      <c r="AU5" s="11" t="s">
        <v>31</v>
      </c>
      <c r="AV5" s="49" t="s">
        <v>29</v>
      </c>
      <c r="AW5" s="49"/>
      <c r="AX5" s="51" t="s">
        <v>30</v>
      </c>
      <c r="AY5" s="51"/>
      <c r="AZ5" s="11" t="s">
        <v>31</v>
      </c>
      <c r="BA5" s="49" t="s">
        <v>29</v>
      </c>
      <c r="BB5" s="49"/>
      <c r="BC5" s="51" t="s">
        <v>30</v>
      </c>
      <c r="BD5" s="51"/>
      <c r="BE5" s="11" t="s">
        <v>31</v>
      </c>
      <c r="BF5" s="49" t="s">
        <v>29</v>
      </c>
      <c r="BG5" s="49"/>
      <c r="BH5" s="51" t="s">
        <v>30</v>
      </c>
      <c r="BI5" s="51"/>
      <c r="BJ5" s="11" t="s">
        <v>31</v>
      </c>
      <c r="BK5" s="49" t="s">
        <v>29</v>
      </c>
      <c r="BL5" s="49"/>
      <c r="BM5" s="51" t="s">
        <v>30</v>
      </c>
      <c r="BN5" s="51"/>
      <c r="BO5" s="11" t="s">
        <v>31</v>
      </c>
      <c r="BP5" s="49" t="s">
        <v>29</v>
      </c>
      <c r="BQ5" s="49"/>
      <c r="BR5" s="51" t="s">
        <v>30</v>
      </c>
      <c r="BS5" s="51"/>
      <c r="BT5" s="11" t="s">
        <v>31</v>
      </c>
      <c r="BU5" s="49" t="s">
        <v>29</v>
      </c>
      <c r="BV5" s="49"/>
      <c r="BW5" s="51" t="s">
        <v>30</v>
      </c>
      <c r="BX5" s="51"/>
      <c r="BY5" s="11" t="s">
        <v>31</v>
      </c>
      <c r="BZ5" s="49" t="s">
        <v>29</v>
      </c>
      <c r="CA5" s="49"/>
      <c r="CB5" s="51" t="s">
        <v>30</v>
      </c>
      <c r="CC5" s="51"/>
      <c r="CD5" s="11" t="s">
        <v>31</v>
      </c>
      <c r="CE5" s="49" t="s">
        <v>29</v>
      </c>
      <c r="CF5" s="49"/>
      <c r="CG5" s="51" t="s">
        <v>30</v>
      </c>
      <c r="CH5" s="51"/>
      <c r="CI5" s="11" t="s">
        <v>31</v>
      </c>
      <c r="CJ5" s="49" t="s">
        <v>29</v>
      </c>
      <c r="CK5" s="49"/>
      <c r="CL5" s="51" t="s">
        <v>30</v>
      </c>
      <c r="CM5" s="51"/>
      <c r="CN5" s="11" t="s">
        <v>31</v>
      </c>
      <c r="CO5" s="54" t="s">
        <v>29</v>
      </c>
      <c r="CP5" s="54"/>
      <c r="CQ5" s="54" t="s">
        <v>30</v>
      </c>
      <c r="CR5" s="54"/>
      <c r="CS5" s="51" t="s">
        <v>29</v>
      </c>
      <c r="CT5" s="51"/>
      <c r="CU5" s="51" t="s">
        <v>30</v>
      </c>
      <c r="CV5" s="51"/>
    </row>
    <row r="6" spans="1:100" ht="48">
      <c r="A6" s="3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5</v>
      </c>
      <c r="G6" s="24" t="s">
        <v>6</v>
      </c>
      <c r="H6" s="12" t="s">
        <v>27</v>
      </c>
      <c r="I6" s="12" t="s">
        <v>28</v>
      </c>
      <c r="J6" s="12" t="s">
        <v>27</v>
      </c>
      <c r="K6" s="12" t="s">
        <v>28</v>
      </c>
      <c r="L6" s="12" t="s">
        <v>32</v>
      </c>
      <c r="M6" s="12" t="s">
        <v>27</v>
      </c>
      <c r="N6" s="12" t="s">
        <v>28</v>
      </c>
      <c r="O6" s="12" t="s">
        <v>27</v>
      </c>
      <c r="P6" s="12" t="s">
        <v>28</v>
      </c>
      <c r="Q6" s="12" t="s">
        <v>32</v>
      </c>
      <c r="R6" s="12" t="s">
        <v>27</v>
      </c>
      <c r="S6" s="12" t="s">
        <v>28</v>
      </c>
      <c r="T6" s="12" t="s">
        <v>27</v>
      </c>
      <c r="U6" s="12" t="s">
        <v>28</v>
      </c>
      <c r="V6" s="12" t="s">
        <v>32</v>
      </c>
      <c r="W6" s="12" t="s">
        <v>27</v>
      </c>
      <c r="X6" s="12" t="s">
        <v>28</v>
      </c>
      <c r="Y6" s="12" t="s">
        <v>27</v>
      </c>
      <c r="Z6" s="12" t="s">
        <v>28</v>
      </c>
      <c r="AA6" s="12" t="s">
        <v>32</v>
      </c>
      <c r="AB6" s="12" t="s">
        <v>27</v>
      </c>
      <c r="AC6" s="12" t="s">
        <v>28</v>
      </c>
      <c r="AD6" s="12" t="s">
        <v>27</v>
      </c>
      <c r="AE6" s="12" t="s">
        <v>28</v>
      </c>
      <c r="AF6" s="12" t="s">
        <v>32</v>
      </c>
      <c r="AG6" s="12" t="s">
        <v>27</v>
      </c>
      <c r="AH6" s="12" t="s">
        <v>28</v>
      </c>
      <c r="AI6" s="12" t="s">
        <v>27</v>
      </c>
      <c r="AJ6" s="12" t="s">
        <v>28</v>
      </c>
      <c r="AK6" s="12" t="s">
        <v>32</v>
      </c>
      <c r="AL6" s="12" t="s">
        <v>27</v>
      </c>
      <c r="AM6" s="12" t="s">
        <v>28</v>
      </c>
      <c r="AN6" s="12" t="s">
        <v>27</v>
      </c>
      <c r="AO6" s="12" t="s">
        <v>28</v>
      </c>
      <c r="AP6" s="12" t="s">
        <v>32</v>
      </c>
      <c r="AQ6" s="12" t="s">
        <v>27</v>
      </c>
      <c r="AR6" s="12" t="s">
        <v>28</v>
      </c>
      <c r="AS6" s="12" t="s">
        <v>27</v>
      </c>
      <c r="AT6" s="12" t="s">
        <v>28</v>
      </c>
      <c r="AU6" s="12" t="s">
        <v>32</v>
      </c>
      <c r="AV6" s="12" t="s">
        <v>27</v>
      </c>
      <c r="AW6" s="12" t="s">
        <v>28</v>
      </c>
      <c r="AX6" s="12" t="s">
        <v>27</v>
      </c>
      <c r="AY6" s="12" t="s">
        <v>28</v>
      </c>
      <c r="AZ6" s="12" t="s">
        <v>32</v>
      </c>
      <c r="BA6" s="12" t="s">
        <v>27</v>
      </c>
      <c r="BB6" s="12" t="s">
        <v>28</v>
      </c>
      <c r="BC6" s="12" t="s">
        <v>27</v>
      </c>
      <c r="BD6" s="12" t="s">
        <v>28</v>
      </c>
      <c r="BE6" s="12" t="s">
        <v>32</v>
      </c>
      <c r="BF6" s="12" t="s">
        <v>27</v>
      </c>
      <c r="BG6" s="12" t="s">
        <v>28</v>
      </c>
      <c r="BH6" s="12" t="s">
        <v>27</v>
      </c>
      <c r="BI6" s="12" t="s">
        <v>28</v>
      </c>
      <c r="BJ6" s="12" t="s">
        <v>32</v>
      </c>
      <c r="BK6" s="12" t="s">
        <v>27</v>
      </c>
      <c r="BL6" s="12" t="s">
        <v>28</v>
      </c>
      <c r="BM6" s="12" t="s">
        <v>27</v>
      </c>
      <c r="BN6" s="12" t="s">
        <v>28</v>
      </c>
      <c r="BO6" s="12" t="s">
        <v>32</v>
      </c>
      <c r="BP6" s="12" t="s">
        <v>27</v>
      </c>
      <c r="BQ6" s="12" t="s">
        <v>28</v>
      </c>
      <c r="BR6" s="12" t="s">
        <v>27</v>
      </c>
      <c r="BS6" s="12" t="s">
        <v>28</v>
      </c>
      <c r="BT6" s="12" t="s">
        <v>32</v>
      </c>
      <c r="BU6" s="12" t="s">
        <v>27</v>
      </c>
      <c r="BV6" s="12" t="s">
        <v>28</v>
      </c>
      <c r="BW6" s="12" t="s">
        <v>27</v>
      </c>
      <c r="BX6" s="12" t="s">
        <v>28</v>
      </c>
      <c r="BY6" s="12" t="s">
        <v>32</v>
      </c>
      <c r="BZ6" s="12" t="s">
        <v>27</v>
      </c>
      <c r="CA6" s="12" t="s">
        <v>28</v>
      </c>
      <c r="CB6" s="12" t="s">
        <v>27</v>
      </c>
      <c r="CC6" s="12" t="s">
        <v>28</v>
      </c>
      <c r="CD6" s="12" t="s">
        <v>32</v>
      </c>
      <c r="CE6" s="12" t="s">
        <v>27</v>
      </c>
      <c r="CF6" s="12" t="s">
        <v>28</v>
      </c>
      <c r="CG6" s="12" t="s">
        <v>27</v>
      </c>
      <c r="CH6" s="12" t="s">
        <v>28</v>
      </c>
      <c r="CI6" s="12" t="s">
        <v>32</v>
      </c>
      <c r="CJ6" s="12" t="s">
        <v>27</v>
      </c>
      <c r="CK6" s="12" t="s">
        <v>28</v>
      </c>
      <c r="CL6" s="12" t="s">
        <v>27</v>
      </c>
      <c r="CM6" s="12" t="s">
        <v>28</v>
      </c>
      <c r="CN6" s="12" t="s">
        <v>32</v>
      </c>
      <c r="CO6" s="14" t="s">
        <v>27</v>
      </c>
      <c r="CP6" s="14" t="s">
        <v>28</v>
      </c>
      <c r="CQ6" s="14" t="s">
        <v>27</v>
      </c>
      <c r="CR6" s="14" t="s">
        <v>28</v>
      </c>
      <c r="CS6" s="12" t="s">
        <v>27</v>
      </c>
      <c r="CT6" s="12" t="s">
        <v>28</v>
      </c>
      <c r="CU6" s="12" t="s">
        <v>27</v>
      </c>
      <c r="CV6" s="12" t="s">
        <v>28</v>
      </c>
    </row>
    <row r="7" spans="1:100" ht="39">
      <c r="A7" s="25" t="s">
        <v>7</v>
      </c>
      <c r="B7" s="19">
        <v>1</v>
      </c>
      <c r="C7" s="19" t="s">
        <v>8</v>
      </c>
      <c r="D7" s="20">
        <v>3500</v>
      </c>
      <c r="E7" s="21">
        <f aca="true" t="shared" si="0" ref="E7:E23">B7*D7</f>
        <v>3500</v>
      </c>
      <c r="F7" s="13">
        <v>3000</v>
      </c>
      <c r="G7" s="21">
        <f>+B7*F7</f>
        <v>3000</v>
      </c>
      <c r="H7" s="15">
        <v>1</v>
      </c>
      <c r="I7" s="16">
        <f>+H7*$D7</f>
        <v>3500</v>
      </c>
      <c r="J7" s="16">
        <f>+H7</f>
        <v>1</v>
      </c>
      <c r="K7" s="16">
        <f>+$F7*J7</f>
        <v>3000</v>
      </c>
      <c r="L7" s="16">
        <f>+I7-K7</f>
        <v>500</v>
      </c>
      <c r="M7" s="15">
        <v>0</v>
      </c>
      <c r="N7" s="16">
        <f>+M7*$D7</f>
        <v>0</v>
      </c>
      <c r="O7" s="16">
        <f>+M7</f>
        <v>0</v>
      </c>
      <c r="P7" s="16">
        <f>+$F7*O7</f>
        <v>0</v>
      </c>
      <c r="Q7" s="16">
        <f>+N7-P7</f>
        <v>0</v>
      </c>
      <c r="R7" s="15">
        <v>0</v>
      </c>
      <c r="S7" s="16">
        <f aca="true" t="shared" si="1" ref="S7:S23">+R7*$D7</f>
        <v>0</v>
      </c>
      <c r="T7" s="16">
        <f>+R7</f>
        <v>0</v>
      </c>
      <c r="U7" s="16">
        <f aca="true" t="shared" si="2" ref="U7:U23">+$F7*T7</f>
        <v>0</v>
      </c>
      <c r="V7" s="16">
        <f>+S7-U7</f>
        <v>0</v>
      </c>
      <c r="W7" s="15">
        <v>0</v>
      </c>
      <c r="X7" s="16">
        <f aca="true" t="shared" si="3" ref="X7:X23">+W7*$D7</f>
        <v>0</v>
      </c>
      <c r="Y7" s="16">
        <f>+W7</f>
        <v>0</v>
      </c>
      <c r="Z7" s="16">
        <f aca="true" t="shared" si="4" ref="Z7:Z23">+$F7*Y7</f>
        <v>0</v>
      </c>
      <c r="AA7" s="16">
        <f>+X7-Z7</f>
        <v>0</v>
      </c>
      <c r="AB7" s="15">
        <v>0</v>
      </c>
      <c r="AC7" s="16">
        <f aca="true" t="shared" si="5" ref="AC7:AC23">+AB7*$D7</f>
        <v>0</v>
      </c>
      <c r="AD7" s="16">
        <f>+AB7</f>
        <v>0</v>
      </c>
      <c r="AE7" s="16">
        <f aca="true" t="shared" si="6" ref="AE7:AE23">+$F7*AD7</f>
        <v>0</v>
      </c>
      <c r="AF7" s="16">
        <f>+AC7-AE7</f>
        <v>0</v>
      </c>
      <c r="AG7" s="15">
        <v>0</v>
      </c>
      <c r="AH7" s="16">
        <f aca="true" t="shared" si="7" ref="AH7:AH23">+AG7*$D7</f>
        <v>0</v>
      </c>
      <c r="AI7" s="16">
        <f>+AG7</f>
        <v>0</v>
      </c>
      <c r="AJ7" s="16">
        <f aca="true" t="shared" si="8" ref="AJ7:AJ23">+$F7*AI7</f>
        <v>0</v>
      </c>
      <c r="AK7" s="16">
        <f>+AH7-AJ7</f>
        <v>0</v>
      </c>
      <c r="AL7" s="15">
        <v>0</v>
      </c>
      <c r="AM7" s="16">
        <f aca="true" t="shared" si="9" ref="AM7:AM23">+AL7*$D7</f>
        <v>0</v>
      </c>
      <c r="AN7" s="16">
        <f>+AL7</f>
        <v>0</v>
      </c>
      <c r="AO7" s="16">
        <f aca="true" t="shared" si="10" ref="AO7:AO23">+$F7*AN7</f>
        <v>0</v>
      </c>
      <c r="AP7" s="16">
        <f>+AM7-AO7</f>
        <v>0</v>
      </c>
      <c r="AQ7" s="15">
        <v>0</v>
      </c>
      <c r="AR7" s="16">
        <f aca="true" t="shared" si="11" ref="AR7:AR23">+AQ7*$D7</f>
        <v>0</v>
      </c>
      <c r="AS7" s="16">
        <f>+AQ7</f>
        <v>0</v>
      </c>
      <c r="AT7" s="16">
        <f aca="true" t="shared" si="12" ref="AT7:AT23">+$F7*AS7</f>
        <v>0</v>
      </c>
      <c r="AU7" s="16">
        <f>+AR7-AT7</f>
        <v>0</v>
      </c>
      <c r="AV7" s="15">
        <v>0</v>
      </c>
      <c r="AW7" s="16">
        <f aca="true" t="shared" si="13" ref="AW7:AW23">+AV7*$D7</f>
        <v>0</v>
      </c>
      <c r="AX7" s="16">
        <f>+AV7</f>
        <v>0</v>
      </c>
      <c r="AY7" s="16">
        <f aca="true" t="shared" si="14" ref="AY7:AY23">+$F7*AX7</f>
        <v>0</v>
      </c>
      <c r="AZ7" s="16">
        <f>+AW7-AY7</f>
        <v>0</v>
      </c>
      <c r="BA7" s="15">
        <v>0</v>
      </c>
      <c r="BB7" s="16">
        <f aca="true" t="shared" si="15" ref="BB7:BB23">+BA7*$D7</f>
        <v>0</v>
      </c>
      <c r="BC7" s="16">
        <f>+BA7</f>
        <v>0</v>
      </c>
      <c r="BD7" s="16">
        <f aca="true" t="shared" si="16" ref="BD7:BD23">+$F7*BC7</f>
        <v>0</v>
      </c>
      <c r="BE7" s="16">
        <f>+BB7-BD7</f>
        <v>0</v>
      </c>
      <c r="BF7" s="15">
        <v>0</v>
      </c>
      <c r="BG7" s="16">
        <f aca="true" t="shared" si="17" ref="BG7:BG23">+BF7*$D7</f>
        <v>0</v>
      </c>
      <c r="BH7" s="16">
        <f>+BF7</f>
        <v>0</v>
      </c>
      <c r="BI7" s="16">
        <f aca="true" t="shared" si="18" ref="BI7:BI23">+$F7*BH7</f>
        <v>0</v>
      </c>
      <c r="BJ7" s="16">
        <f>+BG7-BI7</f>
        <v>0</v>
      </c>
      <c r="BK7" s="15">
        <v>0</v>
      </c>
      <c r="BL7" s="16">
        <f aca="true" t="shared" si="19" ref="BL7:BL23">+BK7*$D7</f>
        <v>0</v>
      </c>
      <c r="BM7" s="16">
        <f>+BK7</f>
        <v>0</v>
      </c>
      <c r="BN7" s="16">
        <f aca="true" t="shared" si="20" ref="BN7:BN23">+$F7*BM7</f>
        <v>0</v>
      </c>
      <c r="BO7" s="16">
        <f>+BL7-BN7</f>
        <v>0</v>
      </c>
      <c r="BP7" s="15">
        <v>0</v>
      </c>
      <c r="BQ7" s="16">
        <f aca="true" t="shared" si="21" ref="BQ7:BQ23">+BP7*$D7</f>
        <v>0</v>
      </c>
      <c r="BR7" s="16">
        <f>+BP7</f>
        <v>0</v>
      </c>
      <c r="BS7" s="16">
        <f aca="true" t="shared" si="22" ref="BS7:BS23">+$F7*BR7</f>
        <v>0</v>
      </c>
      <c r="BT7" s="16">
        <f>+BQ7-BS7</f>
        <v>0</v>
      </c>
      <c r="BU7" s="15">
        <v>0</v>
      </c>
      <c r="BV7" s="16">
        <f aca="true" t="shared" si="23" ref="BV7:BV23">+BU7*$D7</f>
        <v>0</v>
      </c>
      <c r="BW7" s="16">
        <f>+BU7</f>
        <v>0</v>
      </c>
      <c r="BX7" s="16">
        <f aca="true" t="shared" si="24" ref="BX7:BX23">+$F7*BW7</f>
        <v>0</v>
      </c>
      <c r="BY7" s="16">
        <f>+BV7-BX7</f>
        <v>0</v>
      </c>
      <c r="BZ7" s="15">
        <v>0</v>
      </c>
      <c r="CA7" s="16">
        <f aca="true" t="shared" si="25" ref="CA7:CA23">+BZ7*$D7</f>
        <v>0</v>
      </c>
      <c r="CB7" s="16">
        <f>+BZ7</f>
        <v>0</v>
      </c>
      <c r="CC7" s="16">
        <f aca="true" t="shared" si="26" ref="CC7:CC23">+$F7*CB7</f>
        <v>0</v>
      </c>
      <c r="CD7" s="16">
        <f>+CA7-CC7</f>
        <v>0</v>
      </c>
      <c r="CE7" s="15">
        <v>0</v>
      </c>
      <c r="CF7" s="16">
        <f aca="true" t="shared" si="27" ref="CF7:CF23">+CE7*$D7</f>
        <v>0</v>
      </c>
      <c r="CG7" s="16">
        <f>+CE7</f>
        <v>0</v>
      </c>
      <c r="CH7" s="16">
        <f aca="true" t="shared" si="28" ref="CH7:CH23">+$F7*CG7</f>
        <v>0</v>
      </c>
      <c r="CI7" s="16">
        <f>+CF7-CH7</f>
        <v>0</v>
      </c>
      <c r="CJ7" s="15">
        <v>0</v>
      </c>
      <c r="CK7" s="16">
        <f aca="true" t="shared" si="29" ref="CK7:CK23">+CJ7*$D7</f>
        <v>0</v>
      </c>
      <c r="CL7" s="16">
        <f>+CJ7</f>
        <v>0</v>
      </c>
      <c r="CM7" s="16">
        <f aca="true" t="shared" si="30" ref="CM7:CM23">+$F7*CL7</f>
        <v>0</v>
      </c>
      <c r="CN7" s="16">
        <f>+CK7-CM7</f>
        <v>0</v>
      </c>
      <c r="CO7" s="17">
        <f>+B7-CS7</f>
        <v>0</v>
      </c>
      <c r="CP7" s="17">
        <f>+CO7*D7</f>
        <v>0</v>
      </c>
      <c r="CQ7" s="17">
        <f>+CO7</f>
        <v>0</v>
      </c>
      <c r="CR7" s="17">
        <f>+CQ7*F7</f>
        <v>0</v>
      </c>
      <c r="CS7" s="16">
        <f>+H7+M7+R7+W7+AB7+AG7+AL7+AQ7+AV7+BA7+BF7+BK7+BP7+BU7+BZ7+CE7+CJ7</f>
        <v>1</v>
      </c>
      <c r="CT7" s="16">
        <f>+CS7*D7</f>
        <v>3500</v>
      </c>
      <c r="CU7" s="16">
        <f>+J7+O7+T7+Y7+AD7+AI7+AN7+AS7+AX7+BC7+BH7+BM7+BR7+BW7+CB7+CG7+CL7</f>
        <v>1</v>
      </c>
      <c r="CV7" s="16">
        <f>+CU7*F7</f>
        <v>3000</v>
      </c>
    </row>
    <row r="8" spans="1:100" ht="51.75" customHeight="1">
      <c r="A8" s="25" t="s">
        <v>9</v>
      </c>
      <c r="B8" s="19">
        <v>85</v>
      </c>
      <c r="C8" s="19" t="s">
        <v>10</v>
      </c>
      <c r="D8" s="20">
        <v>300</v>
      </c>
      <c r="E8" s="21">
        <f t="shared" si="0"/>
        <v>25500</v>
      </c>
      <c r="F8" s="13">
        <v>270</v>
      </c>
      <c r="G8" s="21">
        <f aca="true" t="shared" si="31" ref="G8:G23">+B8*F8</f>
        <v>22950</v>
      </c>
      <c r="H8" s="15">
        <v>10</v>
      </c>
      <c r="I8" s="16">
        <f aca="true" t="shared" si="32" ref="I8:I23">+H8*$D8</f>
        <v>3000</v>
      </c>
      <c r="J8" s="16">
        <f aca="true" t="shared" si="33" ref="J8:J23">+H8</f>
        <v>10</v>
      </c>
      <c r="K8" s="16">
        <f aca="true" t="shared" si="34" ref="K8:K23">+$F8*J8</f>
        <v>2700</v>
      </c>
      <c r="L8" s="16">
        <f aca="true" t="shared" si="35" ref="L8:L24">+I8-K8</f>
        <v>300</v>
      </c>
      <c r="M8" s="15">
        <v>5</v>
      </c>
      <c r="N8" s="16">
        <f aca="true" t="shared" si="36" ref="N8:N23">+M8*$D8</f>
        <v>1500</v>
      </c>
      <c r="O8" s="16">
        <f aca="true" t="shared" si="37" ref="O8:O23">+M8</f>
        <v>5</v>
      </c>
      <c r="P8" s="16">
        <f aca="true" t="shared" si="38" ref="P8:P23">+$F8*O8</f>
        <v>1350</v>
      </c>
      <c r="Q8" s="16">
        <f aca="true" t="shared" si="39" ref="Q8:Q24">+N8-P8</f>
        <v>150</v>
      </c>
      <c r="R8" s="15">
        <v>5</v>
      </c>
      <c r="S8" s="16">
        <f t="shared" si="1"/>
        <v>1500</v>
      </c>
      <c r="T8" s="16">
        <f aca="true" t="shared" si="40" ref="T8:T23">+R8</f>
        <v>5</v>
      </c>
      <c r="U8" s="16">
        <f t="shared" si="2"/>
        <v>1350</v>
      </c>
      <c r="V8" s="16">
        <f aca="true" t="shared" si="41" ref="V8:V24">+S8-U8</f>
        <v>150</v>
      </c>
      <c r="W8" s="15">
        <v>5</v>
      </c>
      <c r="X8" s="16">
        <f t="shared" si="3"/>
        <v>1500</v>
      </c>
      <c r="Y8" s="16">
        <f aca="true" t="shared" si="42" ref="Y8:Y23">+W8</f>
        <v>5</v>
      </c>
      <c r="Z8" s="16">
        <f t="shared" si="4"/>
        <v>1350</v>
      </c>
      <c r="AA8" s="16">
        <f aca="true" t="shared" si="43" ref="AA8:AA24">+X8-Z8</f>
        <v>150</v>
      </c>
      <c r="AB8" s="15">
        <v>5</v>
      </c>
      <c r="AC8" s="16">
        <f t="shared" si="5"/>
        <v>1500</v>
      </c>
      <c r="AD8" s="16">
        <f aca="true" t="shared" si="44" ref="AD8:AD23">+AB8</f>
        <v>5</v>
      </c>
      <c r="AE8" s="16">
        <f t="shared" si="6"/>
        <v>1350</v>
      </c>
      <c r="AF8" s="16">
        <f aca="true" t="shared" si="45" ref="AF8:AF24">+AC8-AE8</f>
        <v>150</v>
      </c>
      <c r="AG8" s="15">
        <v>5</v>
      </c>
      <c r="AH8" s="16">
        <f t="shared" si="7"/>
        <v>1500</v>
      </c>
      <c r="AI8" s="16">
        <f aca="true" t="shared" si="46" ref="AI8:AI23">+AG8</f>
        <v>5</v>
      </c>
      <c r="AJ8" s="16">
        <f t="shared" si="8"/>
        <v>1350</v>
      </c>
      <c r="AK8" s="16">
        <f aca="true" t="shared" si="47" ref="AK8:AK24">+AH8-AJ8</f>
        <v>150</v>
      </c>
      <c r="AL8" s="15">
        <v>5</v>
      </c>
      <c r="AM8" s="16">
        <f t="shared" si="9"/>
        <v>1500</v>
      </c>
      <c r="AN8" s="16">
        <f aca="true" t="shared" si="48" ref="AN8:AN23">+AL8</f>
        <v>5</v>
      </c>
      <c r="AO8" s="16">
        <f t="shared" si="10"/>
        <v>1350</v>
      </c>
      <c r="AP8" s="16">
        <f aca="true" t="shared" si="49" ref="AP8:AP24">+AM8-AO8</f>
        <v>150</v>
      </c>
      <c r="AQ8" s="15">
        <v>5</v>
      </c>
      <c r="AR8" s="16">
        <f t="shared" si="11"/>
        <v>1500</v>
      </c>
      <c r="AS8" s="16">
        <f aca="true" t="shared" si="50" ref="AS8:AS23">+AQ8</f>
        <v>5</v>
      </c>
      <c r="AT8" s="16">
        <f t="shared" si="12"/>
        <v>1350</v>
      </c>
      <c r="AU8" s="16">
        <f aca="true" t="shared" si="51" ref="AU8:AU24">+AR8-AT8</f>
        <v>150</v>
      </c>
      <c r="AV8" s="15">
        <v>5</v>
      </c>
      <c r="AW8" s="16">
        <f t="shared" si="13"/>
        <v>1500</v>
      </c>
      <c r="AX8" s="16">
        <f aca="true" t="shared" si="52" ref="AX8:AX23">+AV8</f>
        <v>5</v>
      </c>
      <c r="AY8" s="16">
        <f t="shared" si="14"/>
        <v>1350</v>
      </c>
      <c r="AZ8" s="16">
        <f aca="true" t="shared" si="53" ref="AZ8:AZ24">+AW8-AY8</f>
        <v>150</v>
      </c>
      <c r="BA8" s="15">
        <v>5</v>
      </c>
      <c r="BB8" s="16">
        <f t="shared" si="15"/>
        <v>1500</v>
      </c>
      <c r="BC8" s="16">
        <f aca="true" t="shared" si="54" ref="BC8:BC23">+BA8</f>
        <v>5</v>
      </c>
      <c r="BD8" s="16">
        <f t="shared" si="16"/>
        <v>1350</v>
      </c>
      <c r="BE8" s="16">
        <f aca="true" t="shared" si="55" ref="BE8:BE24">+BB8-BD8</f>
        <v>150</v>
      </c>
      <c r="BF8" s="15">
        <v>5</v>
      </c>
      <c r="BG8" s="16">
        <f t="shared" si="17"/>
        <v>1500</v>
      </c>
      <c r="BH8" s="16">
        <f aca="true" t="shared" si="56" ref="BH8:BH23">+BF8</f>
        <v>5</v>
      </c>
      <c r="BI8" s="16">
        <f t="shared" si="18"/>
        <v>1350</v>
      </c>
      <c r="BJ8" s="16">
        <f aca="true" t="shared" si="57" ref="BJ8:BJ24">+BG8-BI8</f>
        <v>150</v>
      </c>
      <c r="BK8" s="15">
        <v>5</v>
      </c>
      <c r="BL8" s="16">
        <f t="shared" si="19"/>
        <v>1500</v>
      </c>
      <c r="BM8" s="16">
        <f aca="true" t="shared" si="58" ref="BM8:BM23">+BK8</f>
        <v>5</v>
      </c>
      <c r="BN8" s="16">
        <f t="shared" si="20"/>
        <v>1350</v>
      </c>
      <c r="BO8" s="16">
        <f aca="true" t="shared" si="59" ref="BO8:BO24">+BL8-BN8</f>
        <v>150</v>
      </c>
      <c r="BP8" s="15">
        <v>5</v>
      </c>
      <c r="BQ8" s="16">
        <f t="shared" si="21"/>
        <v>1500</v>
      </c>
      <c r="BR8" s="16">
        <f aca="true" t="shared" si="60" ref="BR8:BR23">+BP8</f>
        <v>5</v>
      </c>
      <c r="BS8" s="16">
        <f t="shared" si="22"/>
        <v>1350</v>
      </c>
      <c r="BT8" s="16">
        <f aca="true" t="shared" si="61" ref="BT8:BT24">+BQ8-BS8</f>
        <v>150</v>
      </c>
      <c r="BU8" s="15">
        <v>5</v>
      </c>
      <c r="BV8" s="16">
        <f t="shared" si="23"/>
        <v>1500</v>
      </c>
      <c r="BW8" s="16">
        <f aca="true" t="shared" si="62" ref="BW8:BW23">+BU8</f>
        <v>5</v>
      </c>
      <c r="BX8" s="16">
        <f t="shared" si="24"/>
        <v>1350</v>
      </c>
      <c r="BY8" s="16">
        <f aca="true" t="shared" si="63" ref="BY8:BY24">+BV8-BX8</f>
        <v>150</v>
      </c>
      <c r="BZ8" s="15">
        <v>5</v>
      </c>
      <c r="CA8" s="16">
        <f t="shared" si="25"/>
        <v>1500</v>
      </c>
      <c r="CB8" s="16">
        <f aca="true" t="shared" si="64" ref="CB8:CB23">+BZ8</f>
        <v>5</v>
      </c>
      <c r="CC8" s="16">
        <f t="shared" si="26"/>
        <v>1350</v>
      </c>
      <c r="CD8" s="16">
        <f aca="true" t="shared" si="65" ref="CD8:CD24">+CA8-CC8</f>
        <v>150</v>
      </c>
      <c r="CE8" s="15">
        <v>5</v>
      </c>
      <c r="CF8" s="16">
        <f t="shared" si="27"/>
        <v>1500</v>
      </c>
      <c r="CG8" s="16">
        <f aca="true" t="shared" si="66" ref="CG8:CG23">+CE8</f>
        <v>5</v>
      </c>
      <c r="CH8" s="16">
        <f t="shared" si="28"/>
        <v>1350</v>
      </c>
      <c r="CI8" s="16">
        <f aca="true" t="shared" si="67" ref="CI8:CI24">+CF8-CH8</f>
        <v>150</v>
      </c>
      <c r="CJ8" s="15">
        <v>0</v>
      </c>
      <c r="CK8" s="16">
        <f t="shared" si="29"/>
        <v>0</v>
      </c>
      <c r="CL8" s="16">
        <f aca="true" t="shared" si="68" ref="CL8:CL23">+CJ8</f>
        <v>0</v>
      </c>
      <c r="CM8" s="16">
        <f t="shared" si="30"/>
        <v>0</v>
      </c>
      <c r="CN8" s="16">
        <f aca="true" t="shared" si="69" ref="CN8:CN24">+CK8-CM8</f>
        <v>0</v>
      </c>
      <c r="CO8" s="17">
        <f aca="true" t="shared" si="70" ref="CO8:CO23">+B8-CS8</f>
        <v>0</v>
      </c>
      <c r="CP8" s="17">
        <f aca="true" t="shared" si="71" ref="CP8:CP23">+CO8*D8</f>
        <v>0</v>
      </c>
      <c r="CQ8" s="17">
        <f aca="true" t="shared" si="72" ref="CQ8:CQ23">+CO8</f>
        <v>0</v>
      </c>
      <c r="CR8" s="17">
        <f aca="true" t="shared" si="73" ref="CR8:CR23">+CQ8*F8</f>
        <v>0</v>
      </c>
      <c r="CS8" s="16">
        <f aca="true" t="shared" si="74" ref="CS8:CS23">+H8+M8+R8+W8+AB8+AG8+AL8+AQ8+AV8+BA8+BF8+BK8+BP8+BU8+BZ8+CE8+CJ8</f>
        <v>85</v>
      </c>
      <c r="CT8" s="16">
        <f aca="true" t="shared" si="75" ref="CT8:CT23">+CS8*D8</f>
        <v>25500</v>
      </c>
      <c r="CU8" s="16">
        <f aca="true" t="shared" si="76" ref="CU8:CU23">+J8+O8+T8+Y8+AD8+AI8+AN8+AS8+AX8+BC8+BH8+BM8+BR8+BW8+CB8+CG8+CL8</f>
        <v>85</v>
      </c>
      <c r="CV8" s="16">
        <f aca="true" t="shared" si="77" ref="CV8:CV23">+CU8*F8</f>
        <v>22950</v>
      </c>
    </row>
    <row r="9" spans="1:100" ht="39">
      <c r="A9" s="25" t="s">
        <v>24</v>
      </c>
      <c r="B9" s="19">
        <v>120</v>
      </c>
      <c r="C9" s="19" t="s">
        <v>10</v>
      </c>
      <c r="D9" s="20">
        <v>300</v>
      </c>
      <c r="E9" s="21">
        <f t="shared" si="0"/>
        <v>36000</v>
      </c>
      <c r="F9" s="13">
        <v>270</v>
      </c>
      <c r="G9" s="21">
        <f t="shared" si="31"/>
        <v>32400</v>
      </c>
      <c r="H9" s="15">
        <v>19</v>
      </c>
      <c r="I9" s="16">
        <f t="shared" si="32"/>
        <v>5700</v>
      </c>
      <c r="J9" s="16">
        <f t="shared" si="33"/>
        <v>19</v>
      </c>
      <c r="K9" s="16">
        <f t="shared" si="34"/>
        <v>5130</v>
      </c>
      <c r="L9" s="16">
        <f t="shared" si="35"/>
        <v>570</v>
      </c>
      <c r="M9" s="15">
        <v>8</v>
      </c>
      <c r="N9" s="16">
        <f t="shared" si="36"/>
        <v>2400</v>
      </c>
      <c r="O9" s="16">
        <f t="shared" si="37"/>
        <v>8</v>
      </c>
      <c r="P9" s="16">
        <f t="shared" si="38"/>
        <v>2160</v>
      </c>
      <c r="Q9" s="16">
        <f t="shared" si="39"/>
        <v>240</v>
      </c>
      <c r="R9" s="15">
        <v>9</v>
      </c>
      <c r="S9" s="16">
        <f t="shared" si="1"/>
        <v>2700</v>
      </c>
      <c r="T9" s="16">
        <f t="shared" si="40"/>
        <v>9</v>
      </c>
      <c r="U9" s="16">
        <f t="shared" si="2"/>
        <v>2430</v>
      </c>
      <c r="V9" s="16">
        <f t="shared" si="41"/>
        <v>270</v>
      </c>
      <c r="W9" s="15">
        <v>6</v>
      </c>
      <c r="X9" s="16">
        <f t="shared" si="3"/>
        <v>1800</v>
      </c>
      <c r="Y9" s="16">
        <f t="shared" si="42"/>
        <v>6</v>
      </c>
      <c r="Z9" s="16">
        <f t="shared" si="4"/>
        <v>1620</v>
      </c>
      <c r="AA9" s="16">
        <f t="shared" si="43"/>
        <v>180</v>
      </c>
      <c r="AB9" s="15">
        <v>7</v>
      </c>
      <c r="AC9" s="16">
        <f t="shared" si="5"/>
        <v>2100</v>
      </c>
      <c r="AD9" s="16">
        <f t="shared" si="44"/>
        <v>7</v>
      </c>
      <c r="AE9" s="16">
        <f t="shared" si="6"/>
        <v>1890</v>
      </c>
      <c r="AF9" s="16">
        <f t="shared" si="45"/>
        <v>210</v>
      </c>
      <c r="AG9" s="15">
        <v>6</v>
      </c>
      <c r="AH9" s="16">
        <f t="shared" si="7"/>
        <v>1800</v>
      </c>
      <c r="AI9" s="16">
        <f t="shared" si="46"/>
        <v>6</v>
      </c>
      <c r="AJ9" s="16">
        <f t="shared" si="8"/>
        <v>1620</v>
      </c>
      <c r="AK9" s="16">
        <f t="shared" si="47"/>
        <v>180</v>
      </c>
      <c r="AL9" s="15">
        <v>8</v>
      </c>
      <c r="AM9" s="16">
        <f t="shared" si="9"/>
        <v>2400</v>
      </c>
      <c r="AN9" s="16">
        <f t="shared" si="48"/>
        <v>8</v>
      </c>
      <c r="AO9" s="16">
        <f t="shared" si="10"/>
        <v>2160</v>
      </c>
      <c r="AP9" s="16">
        <f t="shared" si="49"/>
        <v>240</v>
      </c>
      <c r="AQ9" s="15">
        <v>7</v>
      </c>
      <c r="AR9" s="16">
        <f t="shared" si="11"/>
        <v>2100</v>
      </c>
      <c r="AS9" s="16">
        <f t="shared" si="50"/>
        <v>7</v>
      </c>
      <c r="AT9" s="16">
        <f t="shared" si="12"/>
        <v>1890</v>
      </c>
      <c r="AU9" s="16">
        <f t="shared" si="51"/>
        <v>210</v>
      </c>
      <c r="AV9" s="15">
        <v>9</v>
      </c>
      <c r="AW9" s="16">
        <f t="shared" si="13"/>
        <v>2700</v>
      </c>
      <c r="AX9" s="16">
        <f t="shared" si="52"/>
        <v>9</v>
      </c>
      <c r="AY9" s="16">
        <f t="shared" si="14"/>
        <v>2430</v>
      </c>
      <c r="AZ9" s="16">
        <f t="shared" si="53"/>
        <v>270</v>
      </c>
      <c r="BA9" s="15">
        <v>8</v>
      </c>
      <c r="BB9" s="16">
        <f t="shared" si="15"/>
        <v>2400</v>
      </c>
      <c r="BC9" s="16">
        <f t="shared" si="54"/>
        <v>8</v>
      </c>
      <c r="BD9" s="16">
        <f t="shared" si="16"/>
        <v>2160</v>
      </c>
      <c r="BE9" s="16">
        <f t="shared" si="55"/>
        <v>240</v>
      </c>
      <c r="BF9" s="15">
        <v>7</v>
      </c>
      <c r="BG9" s="16">
        <f t="shared" si="17"/>
        <v>2100</v>
      </c>
      <c r="BH9" s="16">
        <f t="shared" si="56"/>
        <v>7</v>
      </c>
      <c r="BI9" s="16">
        <f t="shared" si="18"/>
        <v>1890</v>
      </c>
      <c r="BJ9" s="16">
        <f t="shared" si="57"/>
        <v>210</v>
      </c>
      <c r="BK9" s="15">
        <v>6</v>
      </c>
      <c r="BL9" s="16">
        <f t="shared" si="19"/>
        <v>1800</v>
      </c>
      <c r="BM9" s="16">
        <f t="shared" si="58"/>
        <v>6</v>
      </c>
      <c r="BN9" s="16">
        <f t="shared" si="20"/>
        <v>1620</v>
      </c>
      <c r="BO9" s="16">
        <f t="shared" si="59"/>
        <v>180</v>
      </c>
      <c r="BP9" s="15">
        <v>8</v>
      </c>
      <c r="BQ9" s="16">
        <f t="shared" si="21"/>
        <v>2400</v>
      </c>
      <c r="BR9" s="16">
        <f t="shared" si="60"/>
        <v>8</v>
      </c>
      <c r="BS9" s="16">
        <f t="shared" si="22"/>
        <v>2160</v>
      </c>
      <c r="BT9" s="16">
        <f t="shared" si="61"/>
        <v>240</v>
      </c>
      <c r="BU9" s="15">
        <v>7</v>
      </c>
      <c r="BV9" s="16">
        <f t="shared" si="23"/>
        <v>2100</v>
      </c>
      <c r="BW9" s="16">
        <f t="shared" si="62"/>
        <v>7</v>
      </c>
      <c r="BX9" s="16">
        <f t="shared" si="24"/>
        <v>1890</v>
      </c>
      <c r="BY9" s="16">
        <f t="shared" si="63"/>
        <v>210</v>
      </c>
      <c r="BZ9" s="15">
        <v>5</v>
      </c>
      <c r="CA9" s="16">
        <f t="shared" si="25"/>
        <v>1500</v>
      </c>
      <c r="CB9" s="16">
        <f t="shared" si="64"/>
        <v>5</v>
      </c>
      <c r="CC9" s="16">
        <f t="shared" si="26"/>
        <v>1350</v>
      </c>
      <c r="CD9" s="16">
        <f t="shared" si="65"/>
        <v>150</v>
      </c>
      <c r="CE9" s="15">
        <v>0</v>
      </c>
      <c r="CF9" s="16">
        <f t="shared" si="27"/>
        <v>0</v>
      </c>
      <c r="CG9" s="16">
        <f t="shared" si="66"/>
        <v>0</v>
      </c>
      <c r="CH9" s="16">
        <f t="shared" si="28"/>
        <v>0</v>
      </c>
      <c r="CI9" s="16">
        <f t="shared" si="67"/>
        <v>0</v>
      </c>
      <c r="CJ9" s="15">
        <v>0</v>
      </c>
      <c r="CK9" s="16">
        <f t="shared" si="29"/>
        <v>0</v>
      </c>
      <c r="CL9" s="16">
        <f t="shared" si="68"/>
        <v>0</v>
      </c>
      <c r="CM9" s="16">
        <f t="shared" si="30"/>
        <v>0</v>
      </c>
      <c r="CN9" s="16">
        <f t="shared" si="69"/>
        <v>0</v>
      </c>
      <c r="CO9" s="17">
        <f t="shared" si="70"/>
        <v>0</v>
      </c>
      <c r="CP9" s="17">
        <f t="shared" si="71"/>
        <v>0</v>
      </c>
      <c r="CQ9" s="17">
        <f t="shared" si="72"/>
        <v>0</v>
      </c>
      <c r="CR9" s="17">
        <f t="shared" si="73"/>
        <v>0</v>
      </c>
      <c r="CS9" s="16">
        <f t="shared" si="74"/>
        <v>120</v>
      </c>
      <c r="CT9" s="16">
        <f t="shared" si="75"/>
        <v>36000</v>
      </c>
      <c r="CU9" s="16">
        <f t="shared" si="76"/>
        <v>120</v>
      </c>
      <c r="CV9" s="16">
        <f t="shared" si="77"/>
        <v>32400</v>
      </c>
    </row>
    <row r="10" spans="1:100" ht="33.75" customHeight="1">
      <c r="A10" s="25" t="s">
        <v>11</v>
      </c>
      <c r="B10" s="19">
        <v>550</v>
      </c>
      <c r="C10" s="19" t="s">
        <v>10</v>
      </c>
      <c r="D10" s="20">
        <v>300</v>
      </c>
      <c r="E10" s="21">
        <f t="shared" si="0"/>
        <v>165000</v>
      </c>
      <c r="F10" s="13">
        <v>270</v>
      </c>
      <c r="G10" s="21">
        <f t="shared" si="31"/>
        <v>148500</v>
      </c>
      <c r="H10" s="15">
        <v>60</v>
      </c>
      <c r="I10" s="16">
        <f t="shared" si="32"/>
        <v>18000</v>
      </c>
      <c r="J10" s="16">
        <f t="shared" si="33"/>
        <v>60</v>
      </c>
      <c r="K10" s="16">
        <f t="shared" si="34"/>
        <v>16200</v>
      </c>
      <c r="L10" s="16">
        <f t="shared" si="35"/>
        <v>1800</v>
      </c>
      <c r="M10" s="15">
        <v>32</v>
      </c>
      <c r="N10" s="16">
        <f t="shared" si="36"/>
        <v>9600</v>
      </c>
      <c r="O10" s="16">
        <f t="shared" si="37"/>
        <v>32</v>
      </c>
      <c r="P10" s="16">
        <f t="shared" si="38"/>
        <v>8640</v>
      </c>
      <c r="Q10" s="16">
        <f t="shared" si="39"/>
        <v>960</v>
      </c>
      <c r="R10" s="15">
        <v>29</v>
      </c>
      <c r="S10" s="16">
        <f t="shared" si="1"/>
        <v>8700</v>
      </c>
      <c r="T10" s="16">
        <f t="shared" si="40"/>
        <v>29</v>
      </c>
      <c r="U10" s="16">
        <f t="shared" si="2"/>
        <v>7830</v>
      </c>
      <c r="V10" s="16">
        <f t="shared" si="41"/>
        <v>870</v>
      </c>
      <c r="W10" s="15">
        <v>37</v>
      </c>
      <c r="X10" s="16">
        <f t="shared" si="3"/>
        <v>11100</v>
      </c>
      <c r="Y10" s="16">
        <f t="shared" si="42"/>
        <v>37</v>
      </c>
      <c r="Z10" s="16">
        <f t="shared" si="4"/>
        <v>9990</v>
      </c>
      <c r="AA10" s="16">
        <f t="shared" si="43"/>
        <v>1110</v>
      </c>
      <c r="AB10" s="15">
        <v>35</v>
      </c>
      <c r="AC10" s="16">
        <f t="shared" si="5"/>
        <v>10500</v>
      </c>
      <c r="AD10" s="16">
        <f t="shared" si="44"/>
        <v>35</v>
      </c>
      <c r="AE10" s="16">
        <f t="shared" si="6"/>
        <v>9450</v>
      </c>
      <c r="AF10" s="16">
        <f t="shared" si="45"/>
        <v>1050</v>
      </c>
      <c r="AG10" s="15">
        <v>38</v>
      </c>
      <c r="AH10" s="16">
        <f t="shared" si="7"/>
        <v>11400</v>
      </c>
      <c r="AI10" s="16">
        <f t="shared" si="46"/>
        <v>38</v>
      </c>
      <c r="AJ10" s="16">
        <f t="shared" si="8"/>
        <v>10260</v>
      </c>
      <c r="AK10" s="16">
        <f t="shared" si="47"/>
        <v>1140</v>
      </c>
      <c r="AL10" s="15">
        <v>36</v>
      </c>
      <c r="AM10" s="16">
        <f t="shared" si="9"/>
        <v>10800</v>
      </c>
      <c r="AN10" s="16">
        <f t="shared" si="48"/>
        <v>36</v>
      </c>
      <c r="AO10" s="16">
        <f t="shared" si="10"/>
        <v>9720</v>
      </c>
      <c r="AP10" s="16">
        <f t="shared" si="49"/>
        <v>1080</v>
      </c>
      <c r="AQ10" s="15">
        <v>34</v>
      </c>
      <c r="AR10" s="16">
        <f t="shared" si="11"/>
        <v>10200</v>
      </c>
      <c r="AS10" s="16">
        <f t="shared" si="50"/>
        <v>34</v>
      </c>
      <c r="AT10" s="16">
        <f t="shared" si="12"/>
        <v>9180</v>
      </c>
      <c r="AU10" s="16">
        <f t="shared" si="51"/>
        <v>1020</v>
      </c>
      <c r="AV10" s="15">
        <v>32</v>
      </c>
      <c r="AW10" s="16">
        <f t="shared" si="13"/>
        <v>9600</v>
      </c>
      <c r="AX10" s="16">
        <f t="shared" si="52"/>
        <v>32</v>
      </c>
      <c r="AY10" s="16">
        <f t="shared" si="14"/>
        <v>8640</v>
      </c>
      <c r="AZ10" s="16">
        <f t="shared" si="53"/>
        <v>960</v>
      </c>
      <c r="BA10" s="15">
        <v>34</v>
      </c>
      <c r="BB10" s="16">
        <f t="shared" si="15"/>
        <v>10200</v>
      </c>
      <c r="BC10" s="16">
        <f t="shared" si="54"/>
        <v>34</v>
      </c>
      <c r="BD10" s="16">
        <f t="shared" si="16"/>
        <v>9180</v>
      </c>
      <c r="BE10" s="16">
        <f t="shared" si="55"/>
        <v>1020</v>
      </c>
      <c r="BF10" s="15">
        <v>35</v>
      </c>
      <c r="BG10" s="16">
        <f t="shared" si="17"/>
        <v>10500</v>
      </c>
      <c r="BH10" s="16">
        <f t="shared" si="56"/>
        <v>35</v>
      </c>
      <c r="BI10" s="16">
        <f t="shared" si="18"/>
        <v>9450</v>
      </c>
      <c r="BJ10" s="16">
        <f t="shared" si="57"/>
        <v>1050</v>
      </c>
      <c r="BK10" s="15">
        <v>32</v>
      </c>
      <c r="BL10" s="16">
        <f t="shared" si="19"/>
        <v>9600</v>
      </c>
      <c r="BM10" s="16">
        <f t="shared" si="58"/>
        <v>32</v>
      </c>
      <c r="BN10" s="16">
        <f t="shared" si="20"/>
        <v>8640</v>
      </c>
      <c r="BO10" s="16">
        <f t="shared" si="59"/>
        <v>960</v>
      </c>
      <c r="BP10" s="15">
        <v>32</v>
      </c>
      <c r="BQ10" s="16">
        <f t="shared" si="21"/>
        <v>9600</v>
      </c>
      <c r="BR10" s="16">
        <f t="shared" si="60"/>
        <v>32</v>
      </c>
      <c r="BS10" s="16">
        <f t="shared" si="22"/>
        <v>8640</v>
      </c>
      <c r="BT10" s="16">
        <f t="shared" si="61"/>
        <v>960</v>
      </c>
      <c r="BU10" s="15">
        <v>28</v>
      </c>
      <c r="BV10" s="16">
        <f t="shared" si="23"/>
        <v>8400</v>
      </c>
      <c r="BW10" s="16">
        <f t="shared" si="62"/>
        <v>28</v>
      </c>
      <c r="BX10" s="16">
        <f t="shared" si="24"/>
        <v>7560</v>
      </c>
      <c r="BY10" s="16">
        <f t="shared" si="63"/>
        <v>840</v>
      </c>
      <c r="BZ10" s="15">
        <v>26</v>
      </c>
      <c r="CA10" s="16">
        <f t="shared" si="25"/>
        <v>7800</v>
      </c>
      <c r="CB10" s="16">
        <f t="shared" si="64"/>
        <v>26</v>
      </c>
      <c r="CC10" s="16">
        <f t="shared" si="26"/>
        <v>7020</v>
      </c>
      <c r="CD10" s="16">
        <f t="shared" si="65"/>
        <v>780</v>
      </c>
      <c r="CE10" s="15">
        <v>30</v>
      </c>
      <c r="CF10" s="16">
        <f t="shared" si="27"/>
        <v>9000</v>
      </c>
      <c r="CG10" s="16">
        <f t="shared" si="66"/>
        <v>30</v>
      </c>
      <c r="CH10" s="16">
        <f t="shared" si="28"/>
        <v>8100</v>
      </c>
      <c r="CI10" s="16">
        <f t="shared" si="67"/>
        <v>900</v>
      </c>
      <c r="CJ10" s="15">
        <v>0</v>
      </c>
      <c r="CK10" s="16">
        <f t="shared" si="29"/>
        <v>0</v>
      </c>
      <c r="CL10" s="16">
        <f t="shared" si="68"/>
        <v>0</v>
      </c>
      <c r="CM10" s="16">
        <f t="shared" si="30"/>
        <v>0</v>
      </c>
      <c r="CN10" s="16">
        <f t="shared" si="69"/>
        <v>0</v>
      </c>
      <c r="CO10" s="17">
        <f t="shared" si="70"/>
        <v>0</v>
      </c>
      <c r="CP10" s="17">
        <f t="shared" si="71"/>
        <v>0</v>
      </c>
      <c r="CQ10" s="17">
        <f t="shared" si="72"/>
        <v>0</v>
      </c>
      <c r="CR10" s="17">
        <f t="shared" si="73"/>
        <v>0</v>
      </c>
      <c r="CS10" s="16">
        <f t="shared" si="74"/>
        <v>550</v>
      </c>
      <c r="CT10" s="16">
        <f t="shared" si="75"/>
        <v>165000</v>
      </c>
      <c r="CU10" s="16">
        <f t="shared" si="76"/>
        <v>550</v>
      </c>
      <c r="CV10" s="16">
        <f t="shared" si="77"/>
        <v>148500</v>
      </c>
    </row>
    <row r="11" spans="1:100" ht="34.5" customHeight="1">
      <c r="A11" s="25" t="s">
        <v>25</v>
      </c>
      <c r="B11" s="19">
        <v>561</v>
      </c>
      <c r="C11" s="19" t="s">
        <v>10</v>
      </c>
      <c r="D11" s="20">
        <v>300</v>
      </c>
      <c r="E11" s="21">
        <f t="shared" si="0"/>
        <v>168300</v>
      </c>
      <c r="F11" s="13">
        <v>270</v>
      </c>
      <c r="G11" s="21">
        <f t="shared" si="31"/>
        <v>151470</v>
      </c>
      <c r="H11" s="15">
        <v>41</v>
      </c>
      <c r="I11" s="16">
        <f t="shared" si="32"/>
        <v>12300</v>
      </c>
      <c r="J11" s="16">
        <f t="shared" si="33"/>
        <v>41</v>
      </c>
      <c r="K11" s="16">
        <f t="shared" si="34"/>
        <v>11070</v>
      </c>
      <c r="L11" s="16">
        <f t="shared" si="35"/>
        <v>1230</v>
      </c>
      <c r="M11" s="15">
        <v>32</v>
      </c>
      <c r="N11" s="16">
        <f t="shared" si="36"/>
        <v>9600</v>
      </c>
      <c r="O11" s="16">
        <f t="shared" si="37"/>
        <v>32</v>
      </c>
      <c r="P11" s="16">
        <f t="shared" si="38"/>
        <v>8640</v>
      </c>
      <c r="Q11" s="16">
        <f t="shared" si="39"/>
        <v>960</v>
      </c>
      <c r="R11" s="15">
        <v>33</v>
      </c>
      <c r="S11" s="16">
        <f t="shared" si="1"/>
        <v>9900</v>
      </c>
      <c r="T11" s="16">
        <f t="shared" si="40"/>
        <v>33</v>
      </c>
      <c r="U11" s="16">
        <f t="shared" si="2"/>
        <v>8910</v>
      </c>
      <c r="V11" s="16">
        <f t="shared" si="41"/>
        <v>990</v>
      </c>
      <c r="W11" s="15">
        <v>36</v>
      </c>
      <c r="X11" s="16">
        <f t="shared" si="3"/>
        <v>10800</v>
      </c>
      <c r="Y11" s="16">
        <f t="shared" si="42"/>
        <v>36</v>
      </c>
      <c r="Z11" s="16">
        <f t="shared" si="4"/>
        <v>9720</v>
      </c>
      <c r="AA11" s="16">
        <f t="shared" si="43"/>
        <v>1080</v>
      </c>
      <c r="AB11" s="15">
        <v>37</v>
      </c>
      <c r="AC11" s="16">
        <f t="shared" si="5"/>
        <v>11100</v>
      </c>
      <c r="AD11" s="16">
        <f t="shared" si="44"/>
        <v>37</v>
      </c>
      <c r="AE11" s="16">
        <f t="shared" si="6"/>
        <v>9990</v>
      </c>
      <c r="AF11" s="16">
        <f t="shared" si="45"/>
        <v>1110</v>
      </c>
      <c r="AG11" s="15">
        <v>34</v>
      </c>
      <c r="AH11" s="16">
        <f t="shared" si="7"/>
        <v>10200</v>
      </c>
      <c r="AI11" s="16">
        <f t="shared" si="46"/>
        <v>34</v>
      </c>
      <c r="AJ11" s="16">
        <f t="shared" si="8"/>
        <v>9180</v>
      </c>
      <c r="AK11" s="16">
        <f t="shared" si="47"/>
        <v>1020</v>
      </c>
      <c r="AL11" s="15">
        <v>35</v>
      </c>
      <c r="AM11" s="16">
        <f t="shared" si="9"/>
        <v>10500</v>
      </c>
      <c r="AN11" s="16">
        <f t="shared" si="48"/>
        <v>35</v>
      </c>
      <c r="AO11" s="16">
        <f t="shared" si="10"/>
        <v>9450</v>
      </c>
      <c r="AP11" s="16">
        <f t="shared" si="49"/>
        <v>1050</v>
      </c>
      <c r="AQ11" s="15">
        <v>35</v>
      </c>
      <c r="AR11" s="16">
        <f t="shared" si="11"/>
        <v>10500</v>
      </c>
      <c r="AS11" s="16">
        <f t="shared" si="50"/>
        <v>35</v>
      </c>
      <c r="AT11" s="16">
        <f t="shared" si="12"/>
        <v>9450</v>
      </c>
      <c r="AU11" s="16">
        <f t="shared" si="51"/>
        <v>1050</v>
      </c>
      <c r="AV11" s="15">
        <v>33</v>
      </c>
      <c r="AW11" s="16">
        <f t="shared" si="13"/>
        <v>9900</v>
      </c>
      <c r="AX11" s="16">
        <f t="shared" si="52"/>
        <v>33</v>
      </c>
      <c r="AY11" s="16">
        <f t="shared" si="14"/>
        <v>8910</v>
      </c>
      <c r="AZ11" s="16">
        <f t="shared" si="53"/>
        <v>990</v>
      </c>
      <c r="BA11" s="15">
        <v>35</v>
      </c>
      <c r="BB11" s="16">
        <f t="shared" si="15"/>
        <v>10500</v>
      </c>
      <c r="BC11" s="16">
        <f t="shared" si="54"/>
        <v>35</v>
      </c>
      <c r="BD11" s="16">
        <f t="shared" si="16"/>
        <v>9450</v>
      </c>
      <c r="BE11" s="16">
        <f t="shared" si="55"/>
        <v>1050</v>
      </c>
      <c r="BF11" s="15">
        <v>35</v>
      </c>
      <c r="BG11" s="16">
        <f t="shared" si="17"/>
        <v>10500</v>
      </c>
      <c r="BH11" s="16">
        <f t="shared" si="56"/>
        <v>35</v>
      </c>
      <c r="BI11" s="16">
        <f t="shared" si="18"/>
        <v>9450</v>
      </c>
      <c r="BJ11" s="16">
        <f t="shared" si="57"/>
        <v>1050</v>
      </c>
      <c r="BK11" s="15">
        <v>32</v>
      </c>
      <c r="BL11" s="16">
        <f t="shared" si="19"/>
        <v>9600</v>
      </c>
      <c r="BM11" s="16">
        <f t="shared" si="58"/>
        <v>32</v>
      </c>
      <c r="BN11" s="16">
        <f t="shared" si="20"/>
        <v>8640</v>
      </c>
      <c r="BO11" s="16">
        <f t="shared" si="59"/>
        <v>960</v>
      </c>
      <c r="BP11" s="15">
        <v>38</v>
      </c>
      <c r="BQ11" s="16">
        <f t="shared" si="21"/>
        <v>11400</v>
      </c>
      <c r="BR11" s="16">
        <f t="shared" si="60"/>
        <v>38</v>
      </c>
      <c r="BS11" s="16">
        <f t="shared" si="22"/>
        <v>10260</v>
      </c>
      <c r="BT11" s="16">
        <f t="shared" si="61"/>
        <v>1140</v>
      </c>
      <c r="BU11" s="15">
        <v>36</v>
      </c>
      <c r="BV11" s="16">
        <f t="shared" si="23"/>
        <v>10800</v>
      </c>
      <c r="BW11" s="16">
        <f t="shared" si="62"/>
        <v>36</v>
      </c>
      <c r="BX11" s="16">
        <f t="shared" si="24"/>
        <v>9720</v>
      </c>
      <c r="BY11" s="16">
        <f t="shared" si="63"/>
        <v>1080</v>
      </c>
      <c r="BZ11" s="15">
        <v>36</v>
      </c>
      <c r="CA11" s="16">
        <f t="shared" si="25"/>
        <v>10800</v>
      </c>
      <c r="CB11" s="16">
        <f t="shared" si="64"/>
        <v>36</v>
      </c>
      <c r="CC11" s="16">
        <f t="shared" si="26"/>
        <v>9720</v>
      </c>
      <c r="CD11" s="16">
        <f t="shared" si="65"/>
        <v>1080</v>
      </c>
      <c r="CE11" s="15">
        <v>33</v>
      </c>
      <c r="CF11" s="16">
        <f t="shared" si="27"/>
        <v>9900</v>
      </c>
      <c r="CG11" s="16">
        <f t="shared" si="66"/>
        <v>33</v>
      </c>
      <c r="CH11" s="16">
        <f t="shared" si="28"/>
        <v>8910</v>
      </c>
      <c r="CI11" s="16">
        <f t="shared" si="67"/>
        <v>990</v>
      </c>
      <c r="CJ11" s="15">
        <v>0</v>
      </c>
      <c r="CK11" s="16">
        <f t="shared" si="29"/>
        <v>0</v>
      </c>
      <c r="CL11" s="16">
        <f t="shared" si="68"/>
        <v>0</v>
      </c>
      <c r="CM11" s="16">
        <f t="shared" si="30"/>
        <v>0</v>
      </c>
      <c r="CN11" s="16">
        <f t="shared" si="69"/>
        <v>0</v>
      </c>
      <c r="CO11" s="17">
        <f t="shared" si="70"/>
        <v>0</v>
      </c>
      <c r="CP11" s="17">
        <f t="shared" si="71"/>
        <v>0</v>
      </c>
      <c r="CQ11" s="17">
        <f t="shared" si="72"/>
        <v>0</v>
      </c>
      <c r="CR11" s="17">
        <f t="shared" si="73"/>
        <v>0</v>
      </c>
      <c r="CS11" s="16">
        <f t="shared" si="74"/>
        <v>561</v>
      </c>
      <c r="CT11" s="16">
        <f t="shared" si="75"/>
        <v>168300</v>
      </c>
      <c r="CU11" s="16">
        <f t="shared" si="76"/>
        <v>561</v>
      </c>
      <c r="CV11" s="16">
        <f t="shared" si="77"/>
        <v>151470</v>
      </c>
    </row>
    <row r="12" spans="1:100" ht="50.25" customHeight="1">
      <c r="A12" s="25" t="s">
        <v>12</v>
      </c>
      <c r="B12" s="19">
        <v>352</v>
      </c>
      <c r="C12" s="19" t="s">
        <v>10</v>
      </c>
      <c r="D12" s="20">
        <v>300</v>
      </c>
      <c r="E12" s="21">
        <f t="shared" si="0"/>
        <v>105600</v>
      </c>
      <c r="F12" s="13">
        <v>270</v>
      </c>
      <c r="G12" s="21">
        <f t="shared" si="31"/>
        <v>95040</v>
      </c>
      <c r="H12" s="15">
        <v>24</v>
      </c>
      <c r="I12" s="16">
        <f t="shared" si="32"/>
        <v>7200</v>
      </c>
      <c r="J12" s="16">
        <f t="shared" si="33"/>
        <v>24</v>
      </c>
      <c r="K12" s="16">
        <f t="shared" si="34"/>
        <v>6480</v>
      </c>
      <c r="L12" s="16">
        <f t="shared" si="35"/>
        <v>720</v>
      </c>
      <c r="M12" s="15">
        <v>23</v>
      </c>
      <c r="N12" s="16">
        <f t="shared" si="36"/>
        <v>6900</v>
      </c>
      <c r="O12" s="16">
        <f t="shared" si="37"/>
        <v>23</v>
      </c>
      <c r="P12" s="16">
        <f t="shared" si="38"/>
        <v>6210</v>
      </c>
      <c r="Q12" s="16">
        <f t="shared" si="39"/>
        <v>690</v>
      </c>
      <c r="R12" s="15">
        <v>21</v>
      </c>
      <c r="S12" s="16">
        <f t="shared" si="1"/>
        <v>6300</v>
      </c>
      <c r="T12" s="16">
        <f t="shared" si="40"/>
        <v>21</v>
      </c>
      <c r="U12" s="16">
        <f t="shared" si="2"/>
        <v>5670</v>
      </c>
      <c r="V12" s="16">
        <f t="shared" si="41"/>
        <v>630</v>
      </c>
      <c r="W12" s="15">
        <v>22</v>
      </c>
      <c r="X12" s="16">
        <f t="shared" si="3"/>
        <v>6600</v>
      </c>
      <c r="Y12" s="16">
        <f t="shared" si="42"/>
        <v>22</v>
      </c>
      <c r="Z12" s="16">
        <f t="shared" si="4"/>
        <v>5940</v>
      </c>
      <c r="AA12" s="16">
        <f t="shared" si="43"/>
        <v>660</v>
      </c>
      <c r="AB12" s="15">
        <v>21</v>
      </c>
      <c r="AC12" s="16">
        <f t="shared" si="5"/>
        <v>6300</v>
      </c>
      <c r="AD12" s="16">
        <f t="shared" si="44"/>
        <v>21</v>
      </c>
      <c r="AE12" s="16">
        <f t="shared" si="6"/>
        <v>5670</v>
      </c>
      <c r="AF12" s="16">
        <f t="shared" si="45"/>
        <v>630</v>
      </c>
      <c r="AG12" s="15">
        <v>19</v>
      </c>
      <c r="AH12" s="16">
        <f t="shared" si="7"/>
        <v>5700</v>
      </c>
      <c r="AI12" s="16">
        <f t="shared" si="46"/>
        <v>19</v>
      </c>
      <c r="AJ12" s="16">
        <f t="shared" si="8"/>
        <v>5130</v>
      </c>
      <c r="AK12" s="16">
        <f t="shared" si="47"/>
        <v>570</v>
      </c>
      <c r="AL12" s="15">
        <v>21</v>
      </c>
      <c r="AM12" s="16">
        <f t="shared" si="9"/>
        <v>6300</v>
      </c>
      <c r="AN12" s="16">
        <f t="shared" si="48"/>
        <v>21</v>
      </c>
      <c r="AO12" s="16">
        <f t="shared" si="10"/>
        <v>5670</v>
      </c>
      <c r="AP12" s="16">
        <f t="shared" si="49"/>
        <v>630</v>
      </c>
      <c r="AQ12" s="15">
        <v>22</v>
      </c>
      <c r="AR12" s="16">
        <f t="shared" si="11"/>
        <v>6600</v>
      </c>
      <c r="AS12" s="16">
        <f t="shared" si="50"/>
        <v>22</v>
      </c>
      <c r="AT12" s="16">
        <f t="shared" si="12"/>
        <v>5940</v>
      </c>
      <c r="AU12" s="16">
        <f t="shared" si="51"/>
        <v>660</v>
      </c>
      <c r="AV12" s="15">
        <v>23</v>
      </c>
      <c r="AW12" s="16">
        <f t="shared" si="13"/>
        <v>6900</v>
      </c>
      <c r="AX12" s="16">
        <f t="shared" si="52"/>
        <v>23</v>
      </c>
      <c r="AY12" s="16">
        <f t="shared" si="14"/>
        <v>6210</v>
      </c>
      <c r="AZ12" s="16">
        <f t="shared" si="53"/>
        <v>690</v>
      </c>
      <c r="BA12" s="15">
        <v>24</v>
      </c>
      <c r="BB12" s="16">
        <f t="shared" si="15"/>
        <v>7200</v>
      </c>
      <c r="BC12" s="16">
        <f t="shared" si="54"/>
        <v>24</v>
      </c>
      <c r="BD12" s="16">
        <f t="shared" si="16"/>
        <v>6480</v>
      </c>
      <c r="BE12" s="16">
        <f t="shared" si="55"/>
        <v>720</v>
      </c>
      <c r="BF12" s="15">
        <v>21</v>
      </c>
      <c r="BG12" s="16">
        <f t="shared" si="17"/>
        <v>6300</v>
      </c>
      <c r="BH12" s="16">
        <f t="shared" si="56"/>
        <v>21</v>
      </c>
      <c r="BI12" s="16">
        <f t="shared" si="18"/>
        <v>5670</v>
      </c>
      <c r="BJ12" s="16">
        <f t="shared" si="57"/>
        <v>630</v>
      </c>
      <c r="BK12" s="15">
        <v>21</v>
      </c>
      <c r="BL12" s="16">
        <f t="shared" si="19"/>
        <v>6300</v>
      </c>
      <c r="BM12" s="16">
        <f t="shared" si="58"/>
        <v>21</v>
      </c>
      <c r="BN12" s="16">
        <f t="shared" si="20"/>
        <v>5670</v>
      </c>
      <c r="BO12" s="16">
        <f t="shared" si="59"/>
        <v>630</v>
      </c>
      <c r="BP12" s="15">
        <v>23</v>
      </c>
      <c r="BQ12" s="16">
        <f t="shared" si="21"/>
        <v>6900</v>
      </c>
      <c r="BR12" s="16">
        <f t="shared" si="60"/>
        <v>23</v>
      </c>
      <c r="BS12" s="16">
        <f t="shared" si="22"/>
        <v>6210</v>
      </c>
      <c r="BT12" s="16">
        <f t="shared" si="61"/>
        <v>690</v>
      </c>
      <c r="BU12" s="15">
        <v>24</v>
      </c>
      <c r="BV12" s="16">
        <f t="shared" si="23"/>
        <v>7200</v>
      </c>
      <c r="BW12" s="16">
        <f t="shared" si="62"/>
        <v>24</v>
      </c>
      <c r="BX12" s="16">
        <f t="shared" si="24"/>
        <v>6480</v>
      </c>
      <c r="BY12" s="16">
        <f t="shared" si="63"/>
        <v>720</v>
      </c>
      <c r="BZ12" s="15">
        <v>23</v>
      </c>
      <c r="CA12" s="16">
        <f t="shared" si="25"/>
        <v>6900</v>
      </c>
      <c r="CB12" s="16">
        <f t="shared" si="64"/>
        <v>23</v>
      </c>
      <c r="CC12" s="16">
        <f t="shared" si="26"/>
        <v>6210</v>
      </c>
      <c r="CD12" s="16">
        <f t="shared" si="65"/>
        <v>690</v>
      </c>
      <c r="CE12" s="15">
        <v>20</v>
      </c>
      <c r="CF12" s="16">
        <f t="shared" si="27"/>
        <v>6000</v>
      </c>
      <c r="CG12" s="16">
        <f t="shared" si="66"/>
        <v>20</v>
      </c>
      <c r="CH12" s="16">
        <f t="shared" si="28"/>
        <v>5400</v>
      </c>
      <c r="CI12" s="16">
        <f t="shared" si="67"/>
        <v>600</v>
      </c>
      <c r="CJ12" s="15">
        <v>0</v>
      </c>
      <c r="CK12" s="16">
        <f t="shared" si="29"/>
        <v>0</v>
      </c>
      <c r="CL12" s="16">
        <f t="shared" si="68"/>
        <v>0</v>
      </c>
      <c r="CM12" s="16">
        <f t="shared" si="30"/>
        <v>0</v>
      </c>
      <c r="CN12" s="16">
        <f t="shared" si="69"/>
        <v>0</v>
      </c>
      <c r="CO12" s="17">
        <f t="shared" si="70"/>
        <v>0</v>
      </c>
      <c r="CP12" s="17">
        <f t="shared" si="71"/>
        <v>0</v>
      </c>
      <c r="CQ12" s="17">
        <f t="shared" si="72"/>
        <v>0</v>
      </c>
      <c r="CR12" s="17">
        <f t="shared" si="73"/>
        <v>0</v>
      </c>
      <c r="CS12" s="16">
        <f t="shared" si="74"/>
        <v>352</v>
      </c>
      <c r="CT12" s="16">
        <f t="shared" si="75"/>
        <v>105600</v>
      </c>
      <c r="CU12" s="16">
        <f t="shared" si="76"/>
        <v>352</v>
      </c>
      <c r="CV12" s="16">
        <f t="shared" si="77"/>
        <v>95040</v>
      </c>
    </row>
    <row r="13" spans="1:100" ht="26.25">
      <c r="A13" s="25" t="s">
        <v>13</v>
      </c>
      <c r="B13" s="19">
        <v>110</v>
      </c>
      <c r="C13" s="19" t="s">
        <v>10</v>
      </c>
      <c r="D13" s="20">
        <v>300</v>
      </c>
      <c r="E13" s="21">
        <f t="shared" si="0"/>
        <v>33000</v>
      </c>
      <c r="F13" s="13">
        <v>270</v>
      </c>
      <c r="G13" s="21">
        <f t="shared" si="31"/>
        <v>29700</v>
      </c>
      <c r="H13" s="15">
        <v>7</v>
      </c>
      <c r="I13" s="16">
        <f t="shared" si="32"/>
        <v>2100</v>
      </c>
      <c r="J13" s="16">
        <f t="shared" si="33"/>
        <v>7</v>
      </c>
      <c r="K13" s="16">
        <f t="shared" si="34"/>
        <v>1890</v>
      </c>
      <c r="L13" s="16">
        <f t="shared" si="35"/>
        <v>210</v>
      </c>
      <c r="M13" s="15">
        <v>8</v>
      </c>
      <c r="N13" s="16">
        <f t="shared" si="36"/>
        <v>2400</v>
      </c>
      <c r="O13" s="16">
        <f t="shared" si="37"/>
        <v>8</v>
      </c>
      <c r="P13" s="16">
        <f t="shared" si="38"/>
        <v>2160</v>
      </c>
      <c r="Q13" s="16">
        <f t="shared" si="39"/>
        <v>240</v>
      </c>
      <c r="R13" s="15">
        <v>6</v>
      </c>
      <c r="S13" s="16">
        <f t="shared" si="1"/>
        <v>1800</v>
      </c>
      <c r="T13" s="16">
        <f t="shared" si="40"/>
        <v>6</v>
      </c>
      <c r="U13" s="16">
        <f t="shared" si="2"/>
        <v>1620</v>
      </c>
      <c r="V13" s="16">
        <f t="shared" si="41"/>
        <v>180</v>
      </c>
      <c r="W13" s="15">
        <v>7</v>
      </c>
      <c r="X13" s="16">
        <f t="shared" si="3"/>
        <v>2100</v>
      </c>
      <c r="Y13" s="16">
        <f t="shared" si="42"/>
        <v>7</v>
      </c>
      <c r="Z13" s="16">
        <f t="shared" si="4"/>
        <v>1890</v>
      </c>
      <c r="AA13" s="16">
        <f t="shared" si="43"/>
        <v>210</v>
      </c>
      <c r="AB13" s="15">
        <v>8</v>
      </c>
      <c r="AC13" s="16">
        <f t="shared" si="5"/>
        <v>2400</v>
      </c>
      <c r="AD13" s="16">
        <f t="shared" si="44"/>
        <v>8</v>
      </c>
      <c r="AE13" s="16">
        <f t="shared" si="6"/>
        <v>2160</v>
      </c>
      <c r="AF13" s="16">
        <f t="shared" si="45"/>
        <v>240</v>
      </c>
      <c r="AG13" s="15">
        <v>7</v>
      </c>
      <c r="AH13" s="16">
        <f t="shared" si="7"/>
        <v>2100</v>
      </c>
      <c r="AI13" s="16">
        <f t="shared" si="46"/>
        <v>7</v>
      </c>
      <c r="AJ13" s="16">
        <f t="shared" si="8"/>
        <v>1890</v>
      </c>
      <c r="AK13" s="16">
        <f t="shared" si="47"/>
        <v>210</v>
      </c>
      <c r="AL13" s="15">
        <v>6</v>
      </c>
      <c r="AM13" s="16">
        <f t="shared" si="9"/>
        <v>1800</v>
      </c>
      <c r="AN13" s="16">
        <f t="shared" si="48"/>
        <v>6</v>
      </c>
      <c r="AO13" s="16">
        <f t="shared" si="10"/>
        <v>1620</v>
      </c>
      <c r="AP13" s="16">
        <f t="shared" si="49"/>
        <v>180</v>
      </c>
      <c r="AQ13" s="15">
        <v>8</v>
      </c>
      <c r="AR13" s="16">
        <f t="shared" si="11"/>
        <v>2400</v>
      </c>
      <c r="AS13" s="16">
        <f t="shared" si="50"/>
        <v>8</v>
      </c>
      <c r="AT13" s="16">
        <f t="shared" si="12"/>
        <v>2160</v>
      </c>
      <c r="AU13" s="16">
        <f t="shared" si="51"/>
        <v>240</v>
      </c>
      <c r="AV13" s="15">
        <v>8</v>
      </c>
      <c r="AW13" s="16">
        <f t="shared" si="13"/>
        <v>2400</v>
      </c>
      <c r="AX13" s="16">
        <f t="shared" si="52"/>
        <v>8</v>
      </c>
      <c r="AY13" s="16">
        <f t="shared" si="14"/>
        <v>2160</v>
      </c>
      <c r="AZ13" s="16">
        <f t="shared" si="53"/>
        <v>240</v>
      </c>
      <c r="BA13" s="15">
        <v>6</v>
      </c>
      <c r="BB13" s="16">
        <f t="shared" si="15"/>
        <v>1800</v>
      </c>
      <c r="BC13" s="16">
        <f t="shared" si="54"/>
        <v>6</v>
      </c>
      <c r="BD13" s="16">
        <f t="shared" si="16"/>
        <v>1620</v>
      </c>
      <c r="BE13" s="16">
        <f t="shared" si="55"/>
        <v>180</v>
      </c>
      <c r="BF13" s="15">
        <v>7</v>
      </c>
      <c r="BG13" s="16">
        <f t="shared" si="17"/>
        <v>2100</v>
      </c>
      <c r="BH13" s="16">
        <f t="shared" si="56"/>
        <v>7</v>
      </c>
      <c r="BI13" s="16">
        <f t="shared" si="18"/>
        <v>1890</v>
      </c>
      <c r="BJ13" s="16">
        <f t="shared" si="57"/>
        <v>210</v>
      </c>
      <c r="BK13" s="15">
        <v>8</v>
      </c>
      <c r="BL13" s="16">
        <f t="shared" si="19"/>
        <v>2400</v>
      </c>
      <c r="BM13" s="16">
        <f t="shared" si="58"/>
        <v>8</v>
      </c>
      <c r="BN13" s="16">
        <f t="shared" si="20"/>
        <v>2160</v>
      </c>
      <c r="BO13" s="16">
        <f t="shared" si="59"/>
        <v>240</v>
      </c>
      <c r="BP13" s="15">
        <v>6</v>
      </c>
      <c r="BQ13" s="16">
        <f t="shared" si="21"/>
        <v>1800</v>
      </c>
      <c r="BR13" s="16">
        <f t="shared" si="60"/>
        <v>6</v>
      </c>
      <c r="BS13" s="16">
        <f t="shared" si="22"/>
        <v>1620</v>
      </c>
      <c r="BT13" s="16">
        <f t="shared" si="61"/>
        <v>180</v>
      </c>
      <c r="BU13" s="15">
        <v>7</v>
      </c>
      <c r="BV13" s="16">
        <f t="shared" si="23"/>
        <v>2100</v>
      </c>
      <c r="BW13" s="16">
        <f t="shared" si="62"/>
        <v>7</v>
      </c>
      <c r="BX13" s="16">
        <f t="shared" si="24"/>
        <v>1890</v>
      </c>
      <c r="BY13" s="16">
        <f t="shared" si="63"/>
        <v>210</v>
      </c>
      <c r="BZ13" s="15">
        <v>6</v>
      </c>
      <c r="CA13" s="16">
        <f t="shared" si="25"/>
        <v>1800</v>
      </c>
      <c r="CB13" s="16">
        <f t="shared" si="64"/>
        <v>6</v>
      </c>
      <c r="CC13" s="16">
        <f t="shared" si="26"/>
        <v>1620</v>
      </c>
      <c r="CD13" s="16">
        <f t="shared" si="65"/>
        <v>180</v>
      </c>
      <c r="CE13" s="15">
        <v>5</v>
      </c>
      <c r="CF13" s="16">
        <f t="shared" si="27"/>
        <v>1500</v>
      </c>
      <c r="CG13" s="16">
        <f t="shared" si="66"/>
        <v>5</v>
      </c>
      <c r="CH13" s="16">
        <f t="shared" si="28"/>
        <v>1350</v>
      </c>
      <c r="CI13" s="16">
        <f t="shared" si="67"/>
        <v>150</v>
      </c>
      <c r="CJ13" s="15">
        <v>0</v>
      </c>
      <c r="CK13" s="16">
        <f t="shared" si="29"/>
        <v>0</v>
      </c>
      <c r="CL13" s="16">
        <f t="shared" si="68"/>
        <v>0</v>
      </c>
      <c r="CM13" s="16">
        <f t="shared" si="30"/>
        <v>0</v>
      </c>
      <c r="CN13" s="16">
        <f t="shared" si="69"/>
        <v>0</v>
      </c>
      <c r="CO13" s="17">
        <f t="shared" si="70"/>
        <v>0</v>
      </c>
      <c r="CP13" s="17">
        <f t="shared" si="71"/>
        <v>0</v>
      </c>
      <c r="CQ13" s="17">
        <f t="shared" si="72"/>
        <v>0</v>
      </c>
      <c r="CR13" s="17">
        <f t="shared" si="73"/>
        <v>0</v>
      </c>
      <c r="CS13" s="16">
        <f t="shared" si="74"/>
        <v>110</v>
      </c>
      <c r="CT13" s="16">
        <f t="shared" si="75"/>
        <v>33000</v>
      </c>
      <c r="CU13" s="16">
        <f t="shared" si="76"/>
        <v>110</v>
      </c>
      <c r="CV13" s="16">
        <f t="shared" si="77"/>
        <v>29700</v>
      </c>
    </row>
    <row r="14" spans="1:100" ht="15">
      <c r="A14" s="25" t="s">
        <v>14</v>
      </c>
      <c r="B14" s="19">
        <v>1</v>
      </c>
      <c r="C14" s="19" t="s">
        <v>8</v>
      </c>
      <c r="D14" s="20">
        <v>4000</v>
      </c>
      <c r="E14" s="21">
        <f t="shared" si="0"/>
        <v>4000</v>
      </c>
      <c r="F14" s="13">
        <v>4000</v>
      </c>
      <c r="G14" s="21">
        <f t="shared" si="31"/>
        <v>4000</v>
      </c>
      <c r="H14" s="15">
        <v>1</v>
      </c>
      <c r="I14" s="16">
        <f t="shared" si="32"/>
        <v>4000</v>
      </c>
      <c r="J14" s="16">
        <f t="shared" si="33"/>
        <v>1</v>
      </c>
      <c r="K14" s="16">
        <f t="shared" si="34"/>
        <v>4000</v>
      </c>
      <c r="L14" s="16">
        <f t="shared" si="35"/>
        <v>0</v>
      </c>
      <c r="M14" s="15">
        <v>0</v>
      </c>
      <c r="N14" s="16">
        <f t="shared" si="36"/>
        <v>0</v>
      </c>
      <c r="O14" s="16">
        <f t="shared" si="37"/>
        <v>0</v>
      </c>
      <c r="P14" s="16">
        <f t="shared" si="38"/>
        <v>0</v>
      </c>
      <c r="Q14" s="16">
        <f t="shared" si="39"/>
        <v>0</v>
      </c>
      <c r="R14" s="15">
        <v>0</v>
      </c>
      <c r="S14" s="16">
        <f t="shared" si="1"/>
        <v>0</v>
      </c>
      <c r="T14" s="16">
        <f t="shared" si="40"/>
        <v>0</v>
      </c>
      <c r="U14" s="16">
        <f t="shared" si="2"/>
        <v>0</v>
      </c>
      <c r="V14" s="16">
        <f t="shared" si="41"/>
        <v>0</v>
      </c>
      <c r="W14" s="15">
        <v>0</v>
      </c>
      <c r="X14" s="16">
        <f t="shared" si="3"/>
        <v>0</v>
      </c>
      <c r="Y14" s="16">
        <f t="shared" si="42"/>
        <v>0</v>
      </c>
      <c r="Z14" s="16">
        <f t="shared" si="4"/>
        <v>0</v>
      </c>
      <c r="AA14" s="16">
        <f t="shared" si="43"/>
        <v>0</v>
      </c>
      <c r="AB14" s="15">
        <v>0</v>
      </c>
      <c r="AC14" s="16">
        <f t="shared" si="5"/>
        <v>0</v>
      </c>
      <c r="AD14" s="16">
        <f t="shared" si="44"/>
        <v>0</v>
      </c>
      <c r="AE14" s="16">
        <f t="shared" si="6"/>
        <v>0</v>
      </c>
      <c r="AF14" s="16">
        <f t="shared" si="45"/>
        <v>0</v>
      </c>
      <c r="AG14" s="15">
        <v>0</v>
      </c>
      <c r="AH14" s="16">
        <f t="shared" si="7"/>
        <v>0</v>
      </c>
      <c r="AI14" s="16">
        <f t="shared" si="46"/>
        <v>0</v>
      </c>
      <c r="AJ14" s="16">
        <f t="shared" si="8"/>
        <v>0</v>
      </c>
      <c r="AK14" s="16">
        <f t="shared" si="47"/>
        <v>0</v>
      </c>
      <c r="AL14" s="15">
        <v>0</v>
      </c>
      <c r="AM14" s="16">
        <f t="shared" si="9"/>
        <v>0</v>
      </c>
      <c r="AN14" s="16">
        <f t="shared" si="48"/>
        <v>0</v>
      </c>
      <c r="AO14" s="16">
        <f t="shared" si="10"/>
        <v>0</v>
      </c>
      <c r="AP14" s="16">
        <f t="shared" si="49"/>
        <v>0</v>
      </c>
      <c r="AQ14" s="15">
        <v>0</v>
      </c>
      <c r="AR14" s="16">
        <f t="shared" si="11"/>
        <v>0</v>
      </c>
      <c r="AS14" s="16">
        <f t="shared" si="50"/>
        <v>0</v>
      </c>
      <c r="AT14" s="16">
        <f t="shared" si="12"/>
        <v>0</v>
      </c>
      <c r="AU14" s="16">
        <f t="shared" si="51"/>
        <v>0</v>
      </c>
      <c r="AV14" s="15">
        <v>0</v>
      </c>
      <c r="AW14" s="16">
        <f t="shared" si="13"/>
        <v>0</v>
      </c>
      <c r="AX14" s="16">
        <f t="shared" si="52"/>
        <v>0</v>
      </c>
      <c r="AY14" s="16">
        <f t="shared" si="14"/>
        <v>0</v>
      </c>
      <c r="AZ14" s="16">
        <f t="shared" si="53"/>
        <v>0</v>
      </c>
      <c r="BA14" s="15">
        <v>0</v>
      </c>
      <c r="BB14" s="16">
        <f t="shared" si="15"/>
        <v>0</v>
      </c>
      <c r="BC14" s="16">
        <f t="shared" si="54"/>
        <v>0</v>
      </c>
      <c r="BD14" s="16">
        <f t="shared" si="16"/>
        <v>0</v>
      </c>
      <c r="BE14" s="16">
        <f t="shared" si="55"/>
        <v>0</v>
      </c>
      <c r="BF14" s="15">
        <v>0</v>
      </c>
      <c r="BG14" s="16">
        <f t="shared" si="17"/>
        <v>0</v>
      </c>
      <c r="BH14" s="16">
        <f t="shared" si="56"/>
        <v>0</v>
      </c>
      <c r="BI14" s="16">
        <f t="shared" si="18"/>
        <v>0</v>
      </c>
      <c r="BJ14" s="16">
        <f t="shared" si="57"/>
        <v>0</v>
      </c>
      <c r="BK14" s="15">
        <v>0</v>
      </c>
      <c r="BL14" s="16">
        <f t="shared" si="19"/>
        <v>0</v>
      </c>
      <c r="BM14" s="16">
        <f t="shared" si="58"/>
        <v>0</v>
      </c>
      <c r="BN14" s="16">
        <f t="shared" si="20"/>
        <v>0</v>
      </c>
      <c r="BO14" s="16">
        <f t="shared" si="59"/>
        <v>0</v>
      </c>
      <c r="BP14" s="15">
        <v>0</v>
      </c>
      <c r="BQ14" s="16">
        <f t="shared" si="21"/>
        <v>0</v>
      </c>
      <c r="BR14" s="16">
        <f t="shared" si="60"/>
        <v>0</v>
      </c>
      <c r="BS14" s="16">
        <f t="shared" si="22"/>
        <v>0</v>
      </c>
      <c r="BT14" s="16">
        <f t="shared" si="61"/>
        <v>0</v>
      </c>
      <c r="BU14" s="15">
        <v>0</v>
      </c>
      <c r="BV14" s="16">
        <f t="shared" si="23"/>
        <v>0</v>
      </c>
      <c r="BW14" s="16">
        <f t="shared" si="62"/>
        <v>0</v>
      </c>
      <c r="BX14" s="16">
        <f t="shared" si="24"/>
        <v>0</v>
      </c>
      <c r="BY14" s="16">
        <f t="shared" si="63"/>
        <v>0</v>
      </c>
      <c r="BZ14" s="15">
        <v>0</v>
      </c>
      <c r="CA14" s="16">
        <f t="shared" si="25"/>
        <v>0</v>
      </c>
      <c r="CB14" s="16">
        <f t="shared" si="64"/>
        <v>0</v>
      </c>
      <c r="CC14" s="16">
        <f t="shared" si="26"/>
        <v>0</v>
      </c>
      <c r="CD14" s="16">
        <f t="shared" si="65"/>
        <v>0</v>
      </c>
      <c r="CE14" s="15">
        <v>0</v>
      </c>
      <c r="CF14" s="16">
        <f t="shared" si="27"/>
        <v>0</v>
      </c>
      <c r="CG14" s="16">
        <f t="shared" si="66"/>
        <v>0</v>
      </c>
      <c r="CH14" s="16">
        <f t="shared" si="28"/>
        <v>0</v>
      </c>
      <c r="CI14" s="16">
        <f t="shared" si="67"/>
        <v>0</v>
      </c>
      <c r="CJ14" s="15">
        <v>0</v>
      </c>
      <c r="CK14" s="16">
        <f t="shared" si="29"/>
        <v>0</v>
      </c>
      <c r="CL14" s="16">
        <f t="shared" si="68"/>
        <v>0</v>
      </c>
      <c r="CM14" s="16">
        <f t="shared" si="30"/>
        <v>0</v>
      </c>
      <c r="CN14" s="16">
        <f t="shared" si="69"/>
        <v>0</v>
      </c>
      <c r="CO14" s="17">
        <f t="shared" si="70"/>
        <v>0</v>
      </c>
      <c r="CP14" s="17">
        <f t="shared" si="71"/>
        <v>0</v>
      </c>
      <c r="CQ14" s="17">
        <f t="shared" si="72"/>
        <v>0</v>
      </c>
      <c r="CR14" s="17">
        <f t="shared" si="73"/>
        <v>0</v>
      </c>
      <c r="CS14" s="16">
        <f t="shared" si="74"/>
        <v>1</v>
      </c>
      <c r="CT14" s="16">
        <f t="shared" si="75"/>
        <v>4000</v>
      </c>
      <c r="CU14" s="16">
        <f t="shared" si="76"/>
        <v>1</v>
      </c>
      <c r="CV14" s="16">
        <f t="shared" si="77"/>
        <v>4000</v>
      </c>
    </row>
    <row r="15" spans="1:100" ht="15">
      <c r="A15" s="25" t="s">
        <v>15</v>
      </c>
      <c r="B15" s="19">
        <v>22</v>
      </c>
      <c r="C15" s="19" t="s">
        <v>8</v>
      </c>
      <c r="D15" s="20">
        <v>2500</v>
      </c>
      <c r="E15" s="21">
        <f t="shared" si="0"/>
        <v>55000</v>
      </c>
      <c r="F15" s="13">
        <v>1200</v>
      </c>
      <c r="G15" s="21">
        <f t="shared" si="31"/>
        <v>26400</v>
      </c>
      <c r="H15" s="15">
        <v>2</v>
      </c>
      <c r="I15" s="16">
        <f t="shared" si="32"/>
        <v>5000</v>
      </c>
      <c r="J15" s="16">
        <f t="shared" si="33"/>
        <v>2</v>
      </c>
      <c r="K15" s="16">
        <f t="shared" si="34"/>
        <v>2400</v>
      </c>
      <c r="L15" s="16">
        <f t="shared" si="35"/>
        <v>2600</v>
      </c>
      <c r="M15" s="15">
        <v>1</v>
      </c>
      <c r="N15" s="16">
        <f t="shared" si="36"/>
        <v>2500</v>
      </c>
      <c r="O15" s="16">
        <f t="shared" si="37"/>
        <v>1</v>
      </c>
      <c r="P15" s="16">
        <f t="shared" si="38"/>
        <v>1200</v>
      </c>
      <c r="Q15" s="16">
        <f t="shared" si="39"/>
        <v>1300</v>
      </c>
      <c r="R15" s="15">
        <v>1</v>
      </c>
      <c r="S15" s="16">
        <f t="shared" si="1"/>
        <v>2500</v>
      </c>
      <c r="T15" s="16">
        <f t="shared" si="40"/>
        <v>1</v>
      </c>
      <c r="U15" s="16">
        <f t="shared" si="2"/>
        <v>1200</v>
      </c>
      <c r="V15" s="16">
        <f t="shared" si="41"/>
        <v>1300</v>
      </c>
      <c r="W15" s="15">
        <v>2</v>
      </c>
      <c r="X15" s="16">
        <f t="shared" si="3"/>
        <v>5000</v>
      </c>
      <c r="Y15" s="16">
        <f t="shared" si="42"/>
        <v>2</v>
      </c>
      <c r="Z15" s="16">
        <f t="shared" si="4"/>
        <v>2400</v>
      </c>
      <c r="AA15" s="16">
        <f t="shared" si="43"/>
        <v>2600</v>
      </c>
      <c r="AB15" s="15">
        <v>1</v>
      </c>
      <c r="AC15" s="16">
        <f t="shared" si="5"/>
        <v>2500</v>
      </c>
      <c r="AD15" s="16">
        <f t="shared" si="44"/>
        <v>1</v>
      </c>
      <c r="AE15" s="16">
        <f t="shared" si="6"/>
        <v>1200</v>
      </c>
      <c r="AF15" s="16">
        <f t="shared" si="45"/>
        <v>1300</v>
      </c>
      <c r="AG15" s="15">
        <v>1</v>
      </c>
      <c r="AH15" s="16">
        <f t="shared" si="7"/>
        <v>2500</v>
      </c>
      <c r="AI15" s="16">
        <f t="shared" si="46"/>
        <v>1</v>
      </c>
      <c r="AJ15" s="16">
        <f t="shared" si="8"/>
        <v>1200</v>
      </c>
      <c r="AK15" s="16">
        <f t="shared" si="47"/>
        <v>1300</v>
      </c>
      <c r="AL15" s="15">
        <v>2</v>
      </c>
      <c r="AM15" s="16">
        <f t="shared" si="9"/>
        <v>5000</v>
      </c>
      <c r="AN15" s="16">
        <f t="shared" si="48"/>
        <v>2</v>
      </c>
      <c r="AO15" s="16">
        <f t="shared" si="10"/>
        <v>2400</v>
      </c>
      <c r="AP15" s="16">
        <f t="shared" si="49"/>
        <v>2600</v>
      </c>
      <c r="AQ15" s="15">
        <v>1</v>
      </c>
      <c r="AR15" s="16">
        <f t="shared" si="11"/>
        <v>2500</v>
      </c>
      <c r="AS15" s="16">
        <f t="shared" si="50"/>
        <v>1</v>
      </c>
      <c r="AT15" s="16">
        <f t="shared" si="12"/>
        <v>1200</v>
      </c>
      <c r="AU15" s="16">
        <f t="shared" si="51"/>
        <v>1300</v>
      </c>
      <c r="AV15" s="15">
        <v>1</v>
      </c>
      <c r="AW15" s="16">
        <f t="shared" si="13"/>
        <v>2500</v>
      </c>
      <c r="AX15" s="16">
        <f t="shared" si="52"/>
        <v>1</v>
      </c>
      <c r="AY15" s="16">
        <f t="shared" si="14"/>
        <v>1200</v>
      </c>
      <c r="AZ15" s="16">
        <f t="shared" si="53"/>
        <v>1300</v>
      </c>
      <c r="BA15" s="15">
        <v>2</v>
      </c>
      <c r="BB15" s="16">
        <f t="shared" si="15"/>
        <v>5000</v>
      </c>
      <c r="BC15" s="16">
        <f t="shared" si="54"/>
        <v>2</v>
      </c>
      <c r="BD15" s="16">
        <f t="shared" si="16"/>
        <v>2400</v>
      </c>
      <c r="BE15" s="16">
        <f t="shared" si="55"/>
        <v>2600</v>
      </c>
      <c r="BF15" s="15">
        <v>1</v>
      </c>
      <c r="BG15" s="16">
        <f t="shared" si="17"/>
        <v>2500</v>
      </c>
      <c r="BH15" s="16">
        <f t="shared" si="56"/>
        <v>1</v>
      </c>
      <c r="BI15" s="16">
        <f t="shared" si="18"/>
        <v>1200</v>
      </c>
      <c r="BJ15" s="16">
        <f t="shared" si="57"/>
        <v>1300</v>
      </c>
      <c r="BK15" s="15">
        <v>1</v>
      </c>
      <c r="BL15" s="16">
        <f t="shared" si="19"/>
        <v>2500</v>
      </c>
      <c r="BM15" s="16">
        <f t="shared" si="58"/>
        <v>1</v>
      </c>
      <c r="BN15" s="16">
        <f t="shared" si="20"/>
        <v>1200</v>
      </c>
      <c r="BO15" s="16">
        <f t="shared" si="59"/>
        <v>1300</v>
      </c>
      <c r="BP15" s="15">
        <v>2</v>
      </c>
      <c r="BQ15" s="16">
        <f t="shared" si="21"/>
        <v>5000</v>
      </c>
      <c r="BR15" s="16">
        <f t="shared" si="60"/>
        <v>2</v>
      </c>
      <c r="BS15" s="16">
        <f t="shared" si="22"/>
        <v>2400</v>
      </c>
      <c r="BT15" s="16">
        <f t="shared" si="61"/>
        <v>2600</v>
      </c>
      <c r="BU15" s="15">
        <v>1</v>
      </c>
      <c r="BV15" s="16">
        <f t="shared" si="23"/>
        <v>2500</v>
      </c>
      <c r="BW15" s="16">
        <f t="shared" si="62"/>
        <v>1</v>
      </c>
      <c r="BX15" s="16">
        <f t="shared" si="24"/>
        <v>1200</v>
      </c>
      <c r="BY15" s="16">
        <f t="shared" si="63"/>
        <v>1300</v>
      </c>
      <c r="BZ15" s="15">
        <v>1</v>
      </c>
      <c r="CA15" s="16">
        <f t="shared" si="25"/>
        <v>2500</v>
      </c>
      <c r="CB15" s="16">
        <f t="shared" si="64"/>
        <v>1</v>
      </c>
      <c r="CC15" s="16">
        <f t="shared" si="26"/>
        <v>1200</v>
      </c>
      <c r="CD15" s="16">
        <f t="shared" si="65"/>
        <v>1300</v>
      </c>
      <c r="CE15" s="15">
        <v>1</v>
      </c>
      <c r="CF15" s="16">
        <f t="shared" si="27"/>
        <v>2500</v>
      </c>
      <c r="CG15" s="16">
        <f t="shared" si="66"/>
        <v>1</v>
      </c>
      <c r="CH15" s="16">
        <f t="shared" si="28"/>
        <v>1200</v>
      </c>
      <c r="CI15" s="16">
        <f t="shared" si="67"/>
        <v>1300</v>
      </c>
      <c r="CJ15" s="15">
        <v>0</v>
      </c>
      <c r="CK15" s="16">
        <f t="shared" si="29"/>
        <v>0</v>
      </c>
      <c r="CL15" s="16">
        <f t="shared" si="68"/>
        <v>0</v>
      </c>
      <c r="CM15" s="16">
        <f t="shared" si="30"/>
        <v>0</v>
      </c>
      <c r="CN15" s="16">
        <f t="shared" si="69"/>
        <v>0</v>
      </c>
      <c r="CO15" s="17">
        <f t="shared" si="70"/>
        <v>1</v>
      </c>
      <c r="CP15" s="17">
        <f t="shared" si="71"/>
        <v>2500</v>
      </c>
      <c r="CQ15" s="17">
        <f t="shared" si="72"/>
        <v>1</v>
      </c>
      <c r="CR15" s="17">
        <f t="shared" si="73"/>
        <v>1200</v>
      </c>
      <c r="CS15" s="16">
        <f t="shared" si="74"/>
        <v>21</v>
      </c>
      <c r="CT15" s="16">
        <f t="shared" si="75"/>
        <v>52500</v>
      </c>
      <c r="CU15" s="16">
        <f t="shared" si="76"/>
        <v>21</v>
      </c>
      <c r="CV15" s="16">
        <f t="shared" si="77"/>
        <v>25200</v>
      </c>
    </row>
    <row r="16" spans="1:100" ht="26.25">
      <c r="A16" s="26" t="s">
        <v>16</v>
      </c>
      <c r="B16" s="19">
        <v>132</v>
      </c>
      <c r="C16" s="19" t="s">
        <v>10</v>
      </c>
      <c r="D16" s="20">
        <v>300</v>
      </c>
      <c r="E16" s="21">
        <f t="shared" si="0"/>
        <v>39600</v>
      </c>
      <c r="F16" s="13">
        <v>270</v>
      </c>
      <c r="G16" s="21">
        <f t="shared" si="31"/>
        <v>35640</v>
      </c>
      <c r="H16" s="15">
        <v>8</v>
      </c>
      <c r="I16" s="16">
        <f t="shared" si="32"/>
        <v>2400</v>
      </c>
      <c r="J16" s="16">
        <f t="shared" si="33"/>
        <v>8</v>
      </c>
      <c r="K16" s="16">
        <f t="shared" si="34"/>
        <v>2160</v>
      </c>
      <c r="L16" s="16">
        <f t="shared" si="35"/>
        <v>240</v>
      </c>
      <c r="M16" s="15">
        <v>9</v>
      </c>
      <c r="N16" s="16">
        <f t="shared" si="36"/>
        <v>2700</v>
      </c>
      <c r="O16" s="16">
        <f t="shared" si="37"/>
        <v>9</v>
      </c>
      <c r="P16" s="16">
        <f t="shared" si="38"/>
        <v>2430</v>
      </c>
      <c r="Q16" s="16">
        <f t="shared" si="39"/>
        <v>270</v>
      </c>
      <c r="R16" s="15">
        <v>7</v>
      </c>
      <c r="S16" s="16">
        <f t="shared" si="1"/>
        <v>2100</v>
      </c>
      <c r="T16" s="16">
        <f t="shared" si="40"/>
        <v>7</v>
      </c>
      <c r="U16" s="16">
        <f t="shared" si="2"/>
        <v>1890</v>
      </c>
      <c r="V16" s="16">
        <f t="shared" si="41"/>
        <v>210</v>
      </c>
      <c r="W16" s="15">
        <v>9</v>
      </c>
      <c r="X16" s="16">
        <f t="shared" si="3"/>
        <v>2700</v>
      </c>
      <c r="Y16" s="16">
        <f t="shared" si="42"/>
        <v>9</v>
      </c>
      <c r="Z16" s="16">
        <f t="shared" si="4"/>
        <v>2430</v>
      </c>
      <c r="AA16" s="16">
        <f t="shared" si="43"/>
        <v>270</v>
      </c>
      <c r="AB16" s="15">
        <v>8</v>
      </c>
      <c r="AC16" s="16">
        <f t="shared" si="5"/>
        <v>2400</v>
      </c>
      <c r="AD16" s="16">
        <f t="shared" si="44"/>
        <v>8</v>
      </c>
      <c r="AE16" s="16">
        <f t="shared" si="6"/>
        <v>2160</v>
      </c>
      <c r="AF16" s="16">
        <f t="shared" si="45"/>
        <v>240</v>
      </c>
      <c r="AG16" s="15">
        <v>9</v>
      </c>
      <c r="AH16" s="16">
        <f t="shared" si="7"/>
        <v>2700</v>
      </c>
      <c r="AI16" s="16">
        <f t="shared" si="46"/>
        <v>9</v>
      </c>
      <c r="AJ16" s="16">
        <f t="shared" si="8"/>
        <v>2430</v>
      </c>
      <c r="AK16" s="16">
        <f t="shared" si="47"/>
        <v>270</v>
      </c>
      <c r="AL16" s="15">
        <v>8</v>
      </c>
      <c r="AM16" s="16">
        <f t="shared" si="9"/>
        <v>2400</v>
      </c>
      <c r="AN16" s="16">
        <f t="shared" si="48"/>
        <v>8</v>
      </c>
      <c r="AO16" s="16">
        <f t="shared" si="10"/>
        <v>2160</v>
      </c>
      <c r="AP16" s="16">
        <f t="shared" si="49"/>
        <v>240</v>
      </c>
      <c r="AQ16" s="15">
        <v>9</v>
      </c>
      <c r="AR16" s="16">
        <f t="shared" si="11"/>
        <v>2700</v>
      </c>
      <c r="AS16" s="16">
        <f t="shared" si="50"/>
        <v>9</v>
      </c>
      <c r="AT16" s="16">
        <f t="shared" si="12"/>
        <v>2430</v>
      </c>
      <c r="AU16" s="16">
        <f t="shared" si="51"/>
        <v>270</v>
      </c>
      <c r="AV16" s="15">
        <v>9</v>
      </c>
      <c r="AW16" s="16">
        <f t="shared" si="13"/>
        <v>2700</v>
      </c>
      <c r="AX16" s="16">
        <f t="shared" si="52"/>
        <v>9</v>
      </c>
      <c r="AY16" s="16">
        <f t="shared" si="14"/>
        <v>2430</v>
      </c>
      <c r="AZ16" s="16">
        <f t="shared" si="53"/>
        <v>270</v>
      </c>
      <c r="BA16" s="15">
        <v>8</v>
      </c>
      <c r="BB16" s="16">
        <f t="shared" si="15"/>
        <v>2400</v>
      </c>
      <c r="BC16" s="16">
        <f t="shared" si="54"/>
        <v>8</v>
      </c>
      <c r="BD16" s="16">
        <f t="shared" si="16"/>
        <v>2160</v>
      </c>
      <c r="BE16" s="16">
        <f t="shared" si="55"/>
        <v>240</v>
      </c>
      <c r="BF16" s="15">
        <v>9</v>
      </c>
      <c r="BG16" s="16">
        <f t="shared" si="17"/>
        <v>2700</v>
      </c>
      <c r="BH16" s="16">
        <f t="shared" si="56"/>
        <v>9</v>
      </c>
      <c r="BI16" s="16">
        <f t="shared" si="18"/>
        <v>2430</v>
      </c>
      <c r="BJ16" s="16">
        <f t="shared" si="57"/>
        <v>270</v>
      </c>
      <c r="BK16" s="15">
        <v>8</v>
      </c>
      <c r="BL16" s="16">
        <f t="shared" si="19"/>
        <v>2400</v>
      </c>
      <c r="BM16" s="16">
        <f t="shared" si="58"/>
        <v>8</v>
      </c>
      <c r="BN16" s="16">
        <f t="shared" si="20"/>
        <v>2160</v>
      </c>
      <c r="BO16" s="16">
        <f t="shared" si="59"/>
        <v>240</v>
      </c>
      <c r="BP16" s="15">
        <v>9</v>
      </c>
      <c r="BQ16" s="16">
        <f t="shared" si="21"/>
        <v>2700</v>
      </c>
      <c r="BR16" s="16">
        <f t="shared" si="60"/>
        <v>9</v>
      </c>
      <c r="BS16" s="16">
        <f t="shared" si="22"/>
        <v>2430</v>
      </c>
      <c r="BT16" s="16">
        <f t="shared" si="61"/>
        <v>270</v>
      </c>
      <c r="BU16" s="15">
        <v>8</v>
      </c>
      <c r="BV16" s="16">
        <f t="shared" si="23"/>
        <v>2400</v>
      </c>
      <c r="BW16" s="16">
        <f t="shared" si="62"/>
        <v>8</v>
      </c>
      <c r="BX16" s="16">
        <f t="shared" si="24"/>
        <v>2160</v>
      </c>
      <c r="BY16" s="16">
        <f t="shared" si="63"/>
        <v>240</v>
      </c>
      <c r="BZ16" s="15">
        <v>6</v>
      </c>
      <c r="CA16" s="16">
        <f t="shared" si="25"/>
        <v>1800</v>
      </c>
      <c r="CB16" s="16">
        <f t="shared" si="64"/>
        <v>6</v>
      </c>
      <c r="CC16" s="16">
        <f t="shared" si="26"/>
        <v>1620</v>
      </c>
      <c r="CD16" s="16">
        <f t="shared" si="65"/>
        <v>180</v>
      </c>
      <c r="CE16" s="15">
        <v>8</v>
      </c>
      <c r="CF16" s="16">
        <f t="shared" si="27"/>
        <v>2400</v>
      </c>
      <c r="CG16" s="16">
        <f t="shared" si="66"/>
        <v>8</v>
      </c>
      <c r="CH16" s="16">
        <f t="shared" si="28"/>
        <v>2160</v>
      </c>
      <c r="CI16" s="16">
        <f t="shared" si="67"/>
        <v>240</v>
      </c>
      <c r="CJ16" s="15">
        <v>0</v>
      </c>
      <c r="CK16" s="16">
        <f t="shared" si="29"/>
        <v>0</v>
      </c>
      <c r="CL16" s="16">
        <f t="shared" si="68"/>
        <v>0</v>
      </c>
      <c r="CM16" s="16">
        <f t="shared" si="30"/>
        <v>0</v>
      </c>
      <c r="CN16" s="16">
        <f t="shared" si="69"/>
        <v>0</v>
      </c>
      <c r="CO16" s="17">
        <f t="shared" si="70"/>
        <v>0</v>
      </c>
      <c r="CP16" s="17">
        <f t="shared" si="71"/>
        <v>0</v>
      </c>
      <c r="CQ16" s="17">
        <f t="shared" si="72"/>
        <v>0</v>
      </c>
      <c r="CR16" s="17">
        <f t="shared" si="73"/>
        <v>0</v>
      </c>
      <c r="CS16" s="16">
        <f t="shared" si="74"/>
        <v>132</v>
      </c>
      <c r="CT16" s="16">
        <f t="shared" si="75"/>
        <v>39600</v>
      </c>
      <c r="CU16" s="16">
        <f t="shared" si="76"/>
        <v>132</v>
      </c>
      <c r="CV16" s="16">
        <f t="shared" si="77"/>
        <v>35640</v>
      </c>
    </row>
    <row r="17" spans="1:100" ht="26.25">
      <c r="A17" s="25" t="s">
        <v>23</v>
      </c>
      <c r="B17" s="19">
        <v>22</v>
      </c>
      <c r="C17" s="19" t="s">
        <v>8</v>
      </c>
      <c r="D17" s="20">
        <v>2000</v>
      </c>
      <c r="E17" s="21">
        <f t="shared" si="0"/>
        <v>44000</v>
      </c>
      <c r="F17" s="13">
        <v>1200</v>
      </c>
      <c r="G17" s="21">
        <f t="shared" si="31"/>
        <v>26400</v>
      </c>
      <c r="H17" s="15">
        <v>2</v>
      </c>
      <c r="I17" s="16">
        <f t="shared" si="32"/>
        <v>4000</v>
      </c>
      <c r="J17" s="16">
        <f t="shared" si="33"/>
        <v>2</v>
      </c>
      <c r="K17" s="16">
        <f t="shared" si="34"/>
        <v>2400</v>
      </c>
      <c r="L17" s="16">
        <f t="shared" si="35"/>
        <v>1600</v>
      </c>
      <c r="M17" s="15">
        <v>1</v>
      </c>
      <c r="N17" s="16">
        <f t="shared" si="36"/>
        <v>2000</v>
      </c>
      <c r="O17" s="16">
        <f t="shared" si="37"/>
        <v>1</v>
      </c>
      <c r="P17" s="16">
        <f t="shared" si="38"/>
        <v>1200</v>
      </c>
      <c r="Q17" s="16">
        <f t="shared" si="39"/>
        <v>800</v>
      </c>
      <c r="R17" s="15">
        <v>1</v>
      </c>
      <c r="S17" s="16">
        <f t="shared" si="1"/>
        <v>2000</v>
      </c>
      <c r="T17" s="16">
        <f t="shared" si="40"/>
        <v>1</v>
      </c>
      <c r="U17" s="16">
        <f t="shared" si="2"/>
        <v>1200</v>
      </c>
      <c r="V17" s="16">
        <f t="shared" si="41"/>
        <v>800</v>
      </c>
      <c r="W17" s="15">
        <v>1</v>
      </c>
      <c r="X17" s="16">
        <f t="shared" si="3"/>
        <v>2000</v>
      </c>
      <c r="Y17" s="16">
        <f t="shared" si="42"/>
        <v>1</v>
      </c>
      <c r="Z17" s="16">
        <f t="shared" si="4"/>
        <v>1200</v>
      </c>
      <c r="AA17" s="16">
        <f t="shared" si="43"/>
        <v>800</v>
      </c>
      <c r="AB17" s="15">
        <v>1</v>
      </c>
      <c r="AC17" s="16">
        <f t="shared" si="5"/>
        <v>2000</v>
      </c>
      <c r="AD17" s="16">
        <f t="shared" si="44"/>
        <v>1</v>
      </c>
      <c r="AE17" s="16">
        <f t="shared" si="6"/>
        <v>1200</v>
      </c>
      <c r="AF17" s="16">
        <f t="shared" si="45"/>
        <v>800</v>
      </c>
      <c r="AG17" s="15">
        <v>1</v>
      </c>
      <c r="AH17" s="16">
        <f t="shared" si="7"/>
        <v>2000</v>
      </c>
      <c r="AI17" s="16">
        <f t="shared" si="46"/>
        <v>1</v>
      </c>
      <c r="AJ17" s="16">
        <f t="shared" si="8"/>
        <v>1200</v>
      </c>
      <c r="AK17" s="16">
        <f t="shared" si="47"/>
        <v>800</v>
      </c>
      <c r="AL17" s="15">
        <v>1</v>
      </c>
      <c r="AM17" s="16">
        <f t="shared" si="9"/>
        <v>2000</v>
      </c>
      <c r="AN17" s="16">
        <f t="shared" si="48"/>
        <v>1</v>
      </c>
      <c r="AO17" s="16">
        <f t="shared" si="10"/>
        <v>1200</v>
      </c>
      <c r="AP17" s="16">
        <f t="shared" si="49"/>
        <v>800</v>
      </c>
      <c r="AQ17" s="15">
        <v>2</v>
      </c>
      <c r="AR17" s="16">
        <f t="shared" si="11"/>
        <v>4000</v>
      </c>
      <c r="AS17" s="16">
        <f t="shared" si="50"/>
        <v>2</v>
      </c>
      <c r="AT17" s="16">
        <f t="shared" si="12"/>
        <v>2400</v>
      </c>
      <c r="AU17" s="16">
        <f t="shared" si="51"/>
        <v>1600</v>
      </c>
      <c r="AV17" s="15">
        <v>1</v>
      </c>
      <c r="AW17" s="16">
        <f t="shared" si="13"/>
        <v>2000</v>
      </c>
      <c r="AX17" s="16">
        <f t="shared" si="52"/>
        <v>1</v>
      </c>
      <c r="AY17" s="16">
        <f t="shared" si="14"/>
        <v>1200</v>
      </c>
      <c r="AZ17" s="16">
        <f t="shared" si="53"/>
        <v>800</v>
      </c>
      <c r="BA17" s="15">
        <v>2</v>
      </c>
      <c r="BB17" s="16">
        <f t="shared" si="15"/>
        <v>4000</v>
      </c>
      <c r="BC17" s="16">
        <f t="shared" si="54"/>
        <v>2</v>
      </c>
      <c r="BD17" s="16">
        <f t="shared" si="16"/>
        <v>2400</v>
      </c>
      <c r="BE17" s="16">
        <f t="shared" si="55"/>
        <v>1600</v>
      </c>
      <c r="BF17" s="15">
        <v>1</v>
      </c>
      <c r="BG17" s="16">
        <f t="shared" si="17"/>
        <v>2000</v>
      </c>
      <c r="BH17" s="16">
        <f t="shared" si="56"/>
        <v>1</v>
      </c>
      <c r="BI17" s="16">
        <f t="shared" si="18"/>
        <v>1200</v>
      </c>
      <c r="BJ17" s="16">
        <f t="shared" si="57"/>
        <v>800</v>
      </c>
      <c r="BK17" s="15">
        <v>2</v>
      </c>
      <c r="BL17" s="16">
        <f t="shared" si="19"/>
        <v>4000</v>
      </c>
      <c r="BM17" s="16">
        <f t="shared" si="58"/>
        <v>2</v>
      </c>
      <c r="BN17" s="16">
        <f t="shared" si="20"/>
        <v>2400</v>
      </c>
      <c r="BO17" s="16">
        <f t="shared" si="59"/>
        <v>1600</v>
      </c>
      <c r="BP17" s="15">
        <v>1</v>
      </c>
      <c r="BQ17" s="16">
        <f t="shared" si="21"/>
        <v>2000</v>
      </c>
      <c r="BR17" s="16">
        <f t="shared" si="60"/>
        <v>1</v>
      </c>
      <c r="BS17" s="16">
        <f t="shared" si="22"/>
        <v>1200</v>
      </c>
      <c r="BT17" s="16">
        <f t="shared" si="61"/>
        <v>800</v>
      </c>
      <c r="BU17" s="15">
        <v>2</v>
      </c>
      <c r="BV17" s="16">
        <f t="shared" si="23"/>
        <v>4000</v>
      </c>
      <c r="BW17" s="16">
        <f t="shared" si="62"/>
        <v>2</v>
      </c>
      <c r="BX17" s="16">
        <f t="shared" si="24"/>
        <v>2400</v>
      </c>
      <c r="BY17" s="16">
        <f t="shared" si="63"/>
        <v>1600</v>
      </c>
      <c r="BZ17" s="15">
        <v>1</v>
      </c>
      <c r="CA17" s="16">
        <f t="shared" si="25"/>
        <v>2000</v>
      </c>
      <c r="CB17" s="16">
        <f t="shared" si="64"/>
        <v>1</v>
      </c>
      <c r="CC17" s="16">
        <f t="shared" si="26"/>
        <v>1200</v>
      </c>
      <c r="CD17" s="16">
        <f t="shared" si="65"/>
        <v>800</v>
      </c>
      <c r="CE17" s="15">
        <v>2</v>
      </c>
      <c r="CF17" s="16">
        <f t="shared" si="27"/>
        <v>4000</v>
      </c>
      <c r="CG17" s="16">
        <f t="shared" si="66"/>
        <v>2</v>
      </c>
      <c r="CH17" s="16">
        <f t="shared" si="28"/>
        <v>2400</v>
      </c>
      <c r="CI17" s="16">
        <f t="shared" si="67"/>
        <v>1600</v>
      </c>
      <c r="CJ17" s="15">
        <v>0</v>
      </c>
      <c r="CK17" s="16">
        <f t="shared" si="29"/>
        <v>0</v>
      </c>
      <c r="CL17" s="16">
        <f t="shared" si="68"/>
        <v>0</v>
      </c>
      <c r="CM17" s="16">
        <f t="shared" si="30"/>
        <v>0</v>
      </c>
      <c r="CN17" s="16">
        <f t="shared" si="69"/>
        <v>0</v>
      </c>
      <c r="CO17" s="17">
        <f t="shared" si="70"/>
        <v>0</v>
      </c>
      <c r="CP17" s="17">
        <f t="shared" si="71"/>
        <v>0</v>
      </c>
      <c r="CQ17" s="17">
        <f t="shared" si="72"/>
        <v>0</v>
      </c>
      <c r="CR17" s="17">
        <f t="shared" si="73"/>
        <v>0</v>
      </c>
      <c r="CS17" s="16">
        <f t="shared" si="74"/>
        <v>22</v>
      </c>
      <c r="CT17" s="16">
        <f t="shared" si="75"/>
        <v>44000</v>
      </c>
      <c r="CU17" s="16">
        <f t="shared" si="76"/>
        <v>22</v>
      </c>
      <c r="CV17" s="16">
        <f t="shared" si="77"/>
        <v>26400</v>
      </c>
    </row>
    <row r="18" spans="1:100" ht="15">
      <c r="A18" s="25" t="s">
        <v>17</v>
      </c>
      <c r="B18" s="19">
        <v>8</v>
      </c>
      <c r="C18" s="19" t="s">
        <v>8</v>
      </c>
      <c r="D18" s="20">
        <v>2000</v>
      </c>
      <c r="E18" s="21">
        <f t="shared" si="0"/>
        <v>16000</v>
      </c>
      <c r="F18" s="13">
        <v>1200</v>
      </c>
      <c r="G18" s="21">
        <f t="shared" si="31"/>
        <v>9600</v>
      </c>
      <c r="H18" s="15">
        <v>1</v>
      </c>
      <c r="I18" s="16">
        <f t="shared" si="32"/>
        <v>2000</v>
      </c>
      <c r="J18" s="16">
        <f t="shared" si="33"/>
        <v>1</v>
      </c>
      <c r="K18" s="16">
        <f t="shared" si="34"/>
        <v>1200</v>
      </c>
      <c r="L18" s="16">
        <f t="shared" si="35"/>
        <v>800</v>
      </c>
      <c r="M18" s="15">
        <v>0</v>
      </c>
      <c r="N18" s="16">
        <f t="shared" si="36"/>
        <v>0</v>
      </c>
      <c r="O18" s="16">
        <f t="shared" si="37"/>
        <v>0</v>
      </c>
      <c r="P18" s="16">
        <f t="shared" si="38"/>
        <v>0</v>
      </c>
      <c r="Q18" s="16">
        <f t="shared" si="39"/>
        <v>0</v>
      </c>
      <c r="R18" s="15">
        <v>0</v>
      </c>
      <c r="S18" s="16">
        <f t="shared" si="1"/>
        <v>0</v>
      </c>
      <c r="T18" s="16">
        <f t="shared" si="40"/>
        <v>0</v>
      </c>
      <c r="U18" s="16">
        <f t="shared" si="2"/>
        <v>0</v>
      </c>
      <c r="V18" s="16">
        <f t="shared" si="41"/>
        <v>0</v>
      </c>
      <c r="W18" s="15">
        <v>1</v>
      </c>
      <c r="X18" s="16">
        <f t="shared" si="3"/>
        <v>2000</v>
      </c>
      <c r="Y18" s="16">
        <f t="shared" si="42"/>
        <v>1</v>
      </c>
      <c r="Z18" s="16">
        <f t="shared" si="4"/>
        <v>1200</v>
      </c>
      <c r="AA18" s="16">
        <f t="shared" si="43"/>
        <v>800</v>
      </c>
      <c r="AB18" s="15">
        <v>0</v>
      </c>
      <c r="AC18" s="16">
        <f t="shared" si="5"/>
        <v>0</v>
      </c>
      <c r="AD18" s="16">
        <f t="shared" si="44"/>
        <v>0</v>
      </c>
      <c r="AE18" s="16">
        <f t="shared" si="6"/>
        <v>0</v>
      </c>
      <c r="AF18" s="16">
        <f t="shared" si="45"/>
        <v>0</v>
      </c>
      <c r="AG18" s="15">
        <v>0</v>
      </c>
      <c r="AH18" s="16">
        <f t="shared" si="7"/>
        <v>0</v>
      </c>
      <c r="AI18" s="16">
        <f t="shared" si="46"/>
        <v>0</v>
      </c>
      <c r="AJ18" s="16">
        <f t="shared" si="8"/>
        <v>0</v>
      </c>
      <c r="AK18" s="16">
        <f t="shared" si="47"/>
        <v>0</v>
      </c>
      <c r="AL18" s="15">
        <v>2</v>
      </c>
      <c r="AM18" s="16">
        <f t="shared" si="9"/>
        <v>4000</v>
      </c>
      <c r="AN18" s="16">
        <f t="shared" si="48"/>
        <v>2</v>
      </c>
      <c r="AO18" s="16">
        <f t="shared" si="10"/>
        <v>2400</v>
      </c>
      <c r="AP18" s="16">
        <f t="shared" si="49"/>
        <v>1600</v>
      </c>
      <c r="AQ18" s="15">
        <v>0</v>
      </c>
      <c r="AR18" s="16">
        <f t="shared" si="11"/>
        <v>0</v>
      </c>
      <c r="AS18" s="16">
        <f t="shared" si="50"/>
        <v>0</v>
      </c>
      <c r="AT18" s="16">
        <f t="shared" si="12"/>
        <v>0</v>
      </c>
      <c r="AU18" s="16">
        <f t="shared" si="51"/>
        <v>0</v>
      </c>
      <c r="AV18" s="15">
        <v>0</v>
      </c>
      <c r="AW18" s="16">
        <f t="shared" si="13"/>
        <v>0</v>
      </c>
      <c r="AX18" s="16">
        <f t="shared" si="52"/>
        <v>0</v>
      </c>
      <c r="AY18" s="16">
        <f t="shared" si="14"/>
        <v>0</v>
      </c>
      <c r="AZ18" s="16">
        <f t="shared" si="53"/>
        <v>0</v>
      </c>
      <c r="BA18" s="15">
        <v>1</v>
      </c>
      <c r="BB18" s="16">
        <f t="shared" si="15"/>
        <v>2000</v>
      </c>
      <c r="BC18" s="16">
        <f t="shared" si="54"/>
        <v>1</v>
      </c>
      <c r="BD18" s="16">
        <f t="shared" si="16"/>
        <v>1200</v>
      </c>
      <c r="BE18" s="16">
        <f t="shared" si="55"/>
        <v>800</v>
      </c>
      <c r="BF18" s="15">
        <v>0</v>
      </c>
      <c r="BG18" s="16">
        <f t="shared" si="17"/>
        <v>0</v>
      </c>
      <c r="BH18" s="16">
        <f t="shared" si="56"/>
        <v>0</v>
      </c>
      <c r="BI18" s="16">
        <f t="shared" si="18"/>
        <v>0</v>
      </c>
      <c r="BJ18" s="16">
        <f t="shared" si="57"/>
        <v>0</v>
      </c>
      <c r="BK18" s="15">
        <v>0</v>
      </c>
      <c r="BL18" s="16">
        <f t="shared" si="19"/>
        <v>0</v>
      </c>
      <c r="BM18" s="16">
        <f t="shared" si="58"/>
        <v>0</v>
      </c>
      <c r="BN18" s="16">
        <f t="shared" si="20"/>
        <v>0</v>
      </c>
      <c r="BO18" s="16">
        <f t="shared" si="59"/>
        <v>0</v>
      </c>
      <c r="BP18" s="15">
        <v>1</v>
      </c>
      <c r="BQ18" s="16">
        <f t="shared" si="21"/>
        <v>2000</v>
      </c>
      <c r="BR18" s="16">
        <f t="shared" si="60"/>
        <v>1</v>
      </c>
      <c r="BS18" s="16">
        <f t="shared" si="22"/>
        <v>1200</v>
      </c>
      <c r="BT18" s="16">
        <f t="shared" si="61"/>
        <v>800</v>
      </c>
      <c r="BU18" s="15">
        <v>0</v>
      </c>
      <c r="BV18" s="16">
        <f t="shared" si="23"/>
        <v>0</v>
      </c>
      <c r="BW18" s="16">
        <f t="shared" si="62"/>
        <v>0</v>
      </c>
      <c r="BX18" s="16">
        <f t="shared" si="24"/>
        <v>0</v>
      </c>
      <c r="BY18" s="16">
        <f t="shared" si="63"/>
        <v>0</v>
      </c>
      <c r="BZ18" s="15">
        <v>0</v>
      </c>
      <c r="CA18" s="16">
        <f t="shared" si="25"/>
        <v>0</v>
      </c>
      <c r="CB18" s="16">
        <f t="shared" si="64"/>
        <v>0</v>
      </c>
      <c r="CC18" s="16">
        <f t="shared" si="26"/>
        <v>0</v>
      </c>
      <c r="CD18" s="16">
        <f t="shared" si="65"/>
        <v>0</v>
      </c>
      <c r="CE18" s="15">
        <v>2</v>
      </c>
      <c r="CF18" s="16">
        <f t="shared" si="27"/>
        <v>4000</v>
      </c>
      <c r="CG18" s="16">
        <f t="shared" si="66"/>
        <v>2</v>
      </c>
      <c r="CH18" s="16">
        <f t="shared" si="28"/>
        <v>2400</v>
      </c>
      <c r="CI18" s="16">
        <f t="shared" si="67"/>
        <v>1600</v>
      </c>
      <c r="CJ18" s="15">
        <v>0</v>
      </c>
      <c r="CK18" s="16">
        <f t="shared" si="29"/>
        <v>0</v>
      </c>
      <c r="CL18" s="16">
        <f t="shared" si="68"/>
        <v>0</v>
      </c>
      <c r="CM18" s="16">
        <f t="shared" si="30"/>
        <v>0</v>
      </c>
      <c r="CN18" s="16">
        <f t="shared" si="69"/>
        <v>0</v>
      </c>
      <c r="CO18" s="17">
        <f t="shared" si="70"/>
        <v>0</v>
      </c>
      <c r="CP18" s="17">
        <f t="shared" si="71"/>
        <v>0</v>
      </c>
      <c r="CQ18" s="17">
        <f t="shared" si="72"/>
        <v>0</v>
      </c>
      <c r="CR18" s="17">
        <f t="shared" si="73"/>
        <v>0</v>
      </c>
      <c r="CS18" s="16">
        <f t="shared" si="74"/>
        <v>8</v>
      </c>
      <c r="CT18" s="16">
        <f t="shared" si="75"/>
        <v>16000</v>
      </c>
      <c r="CU18" s="16">
        <f t="shared" si="76"/>
        <v>8</v>
      </c>
      <c r="CV18" s="16">
        <f t="shared" si="77"/>
        <v>9600</v>
      </c>
    </row>
    <row r="19" spans="1:100" ht="15">
      <c r="A19" s="25" t="s">
        <v>18</v>
      </c>
      <c r="B19" s="19">
        <v>120</v>
      </c>
      <c r="C19" s="19" t="s">
        <v>10</v>
      </c>
      <c r="D19" s="20">
        <v>300</v>
      </c>
      <c r="E19" s="21">
        <f t="shared" si="0"/>
        <v>36000</v>
      </c>
      <c r="F19" s="13">
        <v>270</v>
      </c>
      <c r="G19" s="21">
        <f t="shared" si="31"/>
        <v>32400</v>
      </c>
      <c r="H19" s="15">
        <v>16</v>
      </c>
      <c r="I19" s="16">
        <f t="shared" si="32"/>
        <v>4800</v>
      </c>
      <c r="J19" s="16">
        <f t="shared" si="33"/>
        <v>16</v>
      </c>
      <c r="K19" s="16">
        <f t="shared" si="34"/>
        <v>4320</v>
      </c>
      <c r="L19" s="16">
        <f t="shared" si="35"/>
        <v>480</v>
      </c>
      <c r="M19" s="15">
        <v>8</v>
      </c>
      <c r="N19" s="16">
        <f t="shared" si="36"/>
        <v>2400</v>
      </c>
      <c r="O19" s="16">
        <f t="shared" si="37"/>
        <v>8</v>
      </c>
      <c r="P19" s="16">
        <f t="shared" si="38"/>
        <v>2160</v>
      </c>
      <c r="Q19" s="16">
        <f t="shared" si="39"/>
        <v>240</v>
      </c>
      <c r="R19" s="15">
        <v>9</v>
      </c>
      <c r="S19" s="16">
        <f t="shared" si="1"/>
        <v>2700</v>
      </c>
      <c r="T19" s="16">
        <f t="shared" si="40"/>
        <v>9</v>
      </c>
      <c r="U19" s="16">
        <f t="shared" si="2"/>
        <v>2430</v>
      </c>
      <c r="V19" s="16">
        <f t="shared" si="41"/>
        <v>270</v>
      </c>
      <c r="W19" s="15">
        <v>8</v>
      </c>
      <c r="X19" s="16">
        <f t="shared" si="3"/>
        <v>2400</v>
      </c>
      <c r="Y19" s="16">
        <f t="shared" si="42"/>
        <v>8</v>
      </c>
      <c r="Z19" s="16">
        <f t="shared" si="4"/>
        <v>2160</v>
      </c>
      <c r="AA19" s="16">
        <f t="shared" si="43"/>
        <v>240</v>
      </c>
      <c r="AB19" s="15">
        <v>7</v>
      </c>
      <c r="AC19" s="16">
        <f t="shared" si="5"/>
        <v>2100</v>
      </c>
      <c r="AD19" s="16">
        <f t="shared" si="44"/>
        <v>7</v>
      </c>
      <c r="AE19" s="16">
        <f t="shared" si="6"/>
        <v>1890</v>
      </c>
      <c r="AF19" s="16">
        <f t="shared" si="45"/>
        <v>210</v>
      </c>
      <c r="AG19" s="15">
        <v>7</v>
      </c>
      <c r="AH19" s="16">
        <f t="shared" si="7"/>
        <v>2100</v>
      </c>
      <c r="AI19" s="16">
        <f t="shared" si="46"/>
        <v>7</v>
      </c>
      <c r="AJ19" s="16">
        <f t="shared" si="8"/>
        <v>1890</v>
      </c>
      <c r="AK19" s="16">
        <f t="shared" si="47"/>
        <v>210</v>
      </c>
      <c r="AL19" s="15">
        <v>8</v>
      </c>
      <c r="AM19" s="16">
        <f t="shared" si="9"/>
        <v>2400</v>
      </c>
      <c r="AN19" s="16">
        <f t="shared" si="48"/>
        <v>8</v>
      </c>
      <c r="AO19" s="16">
        <f t="shared" si="10"/>
        <v>2160</v>
      </c>
      <c r="AP19" s="16">
        <f t="shared" si="49"/>
        <v>240</v>
      </c>
      <c r="AQ19" s="15">
        <v>7</v>
      </c>
      <c r="AR19" s="16">
        <f t="shared" si="11"/>
        <v>2100</v>
      </c>
      <c r="AS19" s="16">
        <f t="shared" si="50"/>
        <v>7</v>
      </c>
      <c r="AT19" s="16">
        <f t="shared" si="12"/>
        <v>1890</v>
      </c>
      <c r="AU19" s="16">
        <f t="shared" si="51"/>
        <v>210</v>
      </c>
      <c r="AV19" s="15">
        <v>7</v>
      </c>
      <c r="AW19" s="16">
        <f t="shared" si="13"/>
        <v>2100</v>
      </c>
      <c r="AX19" s="16">
        <f t="shared" si="52"/>
        <v>7</v>
      </c>
      <c r="AY19" s="16">
        <f t="shared" si="14"/>
        <v>1890</v>
      </c>
      <c r="AZ19" s="16">
        <f t="shared" si="53"/>
        <v>210</v>
      </c>
      <c r="BA19" s="15">
        <v>7</v>
      </c>
      <c r="BB19" s="16">
        <f t="shared" si="15"/>
        <v>2100</v>
      </c>
      <c r="BC19" s="16">
        <f t="shared" si="54"/>
        <v>7</v>
      </c>
      <c r="BD19" s="16">
        <f t="shared" si="16"/>
        <v>1890</v>
      </c>
      <c r="BE19" s="16">
        <f t="shared" si="55"/>
        <v>210</v>
      </c>
      <c r="BF19" s="15">
        <v>6</v>
      </c>
      <c r="BG19" s="16">
        <f t="shared" si="17"/>
        <v>1800</v>
      </c>
      <c r="BH19" s="16">
        <f t="shared" si="56"/>
        <v>6</v>
      </c>
      <c r="BI19" s="16">
        <f t="shared" si="18"/>
        <v>1620</v>
      </c>
      <c r="BJ19" s="16">
        <f t="shared" si="57"/>
        <v>180</v>
      </c>
      <c r="BK19" s="15">
        <v>5</v>
      </c>
      <c r="BL19" s="16">
        <f t="shared" si="19"/>
        <v>1500</v>
      </c>
      <c r="BM19" s="16">
        <f t="shared" si="58"/>
        <v>5</v>
      </c>
      <c r="BN19" s="16">
        <f t="shared" si="20"/>
        <v>1350</v>
      </c>
      <c r="BO19" s="16">
        <f t="shared" si="59"/>
        <v>150</v>
      </c>
      <c r="BP19" s="15">
        <v>6</v>
      </c>
      <c r="BQ19" s="16">
        <f t="shared" si="21"/>
        <v>1800</v>
      </c>
      <c r="BR19" s="16">
        <f t="shared" si="60"/>
        <v>6</v>
      </c>
      <c r="BS19" s="16">
        <f t="shared" si="22"/>
        <v>1620</v>
      </c>
      <c r="BT19" s="16">
        <f t="shared" si="61"/>
        <v>180</v>
      </c>
      <c r="BU19" s="15">
        <v>5</v>
      </c>
      <c r="BV19" s="16">
        <f t="shared" si="23"/>
        <v>1500</v>
      </c>
      <c r="BW19" s="16">
        <f t="shared" si="62"/>
        <v>5</v>
      </c>
      <c r="BX19" s="16">
        <f t="shared" si="24"/>
        <v>1350</v>
      </c>
      <c r="BY19" s="16">
        <f t="shared" si="63"/>
        <v>150</v>
      </c>
      <c r="BZ19" s="15">
        <v>6</v>
      </c>
      <c r="CA19" s="16">
        <f t="shared" si="25"/>
        <v>1800</v>
      </c>
      <c r="CB19" s="16">
        <f t="shared" si="64"/>
        <v>6</v>
      </c>
      <c r="CC19" s="16">
        <f t="shared" si="26"/>
        <v>1620</v>
      </c>
      <c r="CD19" s="16">
        <f t="shared" si="65"/>
        <v>180</v>
      </c>
      <c r="CE19" s="15">
        <v>8</v>
      </c>
      <c r="CF19" s="16">
        <f t="shared" si="27"/>
        <v>2400</v>
      </c>
      <c r="CG19" s="16">
        <f t="shared" si="66"/>
        <v>8</v>
      </c>
      <c r="CH19" s="16">
        <f t="shared" si="28"/>
        <v>2160</v>
      </c>
      <c r="CI19" s="16">
        <f t="shared" si="67"/>
        <v>240</v>
      </c>
      <c r="CJ19" s="15">
        <v>0</v>
      </c>
      <c r="CK19" s="16">
        <f t="shared" si="29"/>
        <v>0</v>
      </c>
      <c r="CL19" s="16">
        <f t="shared" si="68"/>
        <v>0</v>
      </c>
      <c r="CM19" s="16">
        <f t="shared" si="30"/>
        <v>0</v>
      </c>
      <c r="CN19" s="16">
        <f t="shared" si="69"/>
        <v>0</v>
      </c>
      <c r="CO19" s="17">
        <f t="shared" si="70"/>
        <v>0</v>
      </c>
      <c r="CP19" s="17">
        <f t="shared" si="71"/>
        <v>0</v>
      </c>
      <c r="CQ19" s="17">
        <f t="shared" si="72"/>
        <v>0</v>
      </c>
      <c r="CR19" s="17">
        <f t="shared" si="73"/>
        <v>0</v>
      </c>
      <c r="CS19" s="16">
        <f t="shared" si="74"/>
        <v>120</v>
      </c>
      <c r="CT19" s="16">
        <f t="shared" si="75"/>
        <v>36000</v>
      </c>
      <c r="CU19" s="16">
        <f t="shared" si="76"/>
        <v>120</v>
      </c>
      <c r="CV19" s="16">
        <f t="shared" si="77"/>
        <v>32400</v>
      </c>
    </row>
    <row r="20" spans="1:100" ht="15">
      <c r="A20" s="25" t="s">
        <v>26</v>
      </c>
      <c r="B20" s="19">
        <v>310</v>
      </c>
      <c r="C20" s="19" t="s">
        <v>10</v>
      </c>
      <c r="D20" s="20">
        <v>300</v>
      </c>
      <c r="E20" s="21">
        <f t="shared" si="0"/>
        <v>93000</v>
      </c>
      <c r="F20" s="13">
        <v>270</v>
      </c>
      <c r="G20" s="21">
        <f t="shared" si="31"/>
        <v>83700</v>
      </c>
      <c r="H20" s="15">
        <v>10</v>
      </c>
      <c r="I20" s="16">
        <f t="shared" si="32"/>
        <v>3000</v>
      </c>
      <c r="J20" s="16">
        <f t="shared" si="33"/>
        <v>10</v>
      </c>
      <c r="K20" s="16">
        <f t="shared" si="34"/>
        <v>2700</v>
      </c>
      <c r="L20" s="16">
        <f t="shared" si="35"/>
        <v>300</v>
      </c>
      <c r="M20" s="15">
        <v>24</v>
      </c>
      <c r="N20" s="16">
        <f t="shared" si="36"/>
        <v>7200</v>
      </c>
      <c r="O20" s="16">
        <f t="shared" si="37"/>
        <v>24</v>
      </c>
      <c r="P20" s="16">
        <f t="shared" si="38"/>
        <v>6480</v>
      </c>
      <c r="Q20" s="16">
        <f t="shared" si="39"/>
        <v>720</v>
      </c>
      <c r="R20" s="15">
        <v>25</v>
      </c>
      <c r="S20" s="16">
        <f t="shared" si="1"/>
        <v>7500</v>
      </c>
      <c r="T20" s="16">
        <f t="shared" si="40"/>
        <v>25</v>
      </c>
      <c r="U20" s="16">
        <f t="shared" si="2"/>
        <v>6750</v>
      </c>
      <c r="V20" s="16">
        <f t="shared" si="41"/>
        <v>750</v>
      </c>
      <c r="W20" s="15">
        <v>22</v>
      </c>
      <c r="X20" s="16">
        <f t="shared" si="3"/>
        <v>6600</v>
      </c>
      <c r="Y20" s="16">
        <f t="shared" si="42"/>
        <v>22</v>
      </c>
      <c r="Z20" s="16">
        <f t="shared" si="4"/>
        <v>5940</v>
      </c>
      <c r="AA20" s="16">
        <f t="shared" si="43"/>
        <v>660</v>
      </c>
      <c r="AB20" s="15">
        <v>20</v>
      </c>
      <c r="AC20" s="16">
        <f t="shared" si="5"/>
        <v>6000</v>
      </c>
      <c r="AD20" s="16">
        <f t="shared" si="44"/>
        <v>20</v>
      </c>
      <c r="AE20" s="16">
        <f t="shared" si="6"/>
        <v>5400</v>
      </c>
      <c r="AF20" s="16">
        <f t="shared" si="45"/>
        <v>600</v>
      </c>
      <c r="AG20" s="15">
        <v>18</v>
      </c>
      <c r="AH20" s="16">
        <f t="shared" si="7"/>
        <v>5400</v>
      </c>
      <c r="AI20" s="16">
        <f t="shared" si="46"/>
        <v>18</v>
      </c>
      <c r="AJ20" s="16">
        <f t="shared" si="8"/>
        <v>4860</v>
      </c>
      <c r="AK20" s="16">
        <f t="shared" si="47"/>
        <v>540</v>
      </c>
      <c r="AL20" s="15">
        <v>20</v>
      </c>
      <c r="AM20" s="16">
        <f t="shared" si="9"/>
        <v>6000</v>
      </c>
      <c r="AN20" s="16">
        <f t="shared" si="48"/>
        <v>20</v>
      </c>
      <c r="AO20" s="16">
        <f t="shared" si="10"/>
        <v>5400</v>
      </c>
      <c r="AP20" s="16">
        <f t="shared" si="49"/>
        <v>600</v>
      </c>
      <c r="AQ20" s="15">
        <v>22</v>
      </c>
      <c r="AR20" s="16">
        <f t="shared" si="11"/>
        <v>6600</v>
      </c>
      <c r="AS20" s="16">
        <f t="shared" si="50"/>
        <v>22</v>
      </c>
      <c r="AT20" s="16">
        <f t="shared" si="12"/>
        <v>5940</v>
      </c>
      <c r="AU20" s="16">
        <f t="shared" si="51"/>
        <v>660</v>
      </c>
      <c r="AV20" s="15">
        <v>18</v>
      </c>
      <c r="AW20" s="16">
        <f t="shared" si="13"/>
        <v>5400</v>
      </c>
      <c r="AX20" s="16">
        <f t="shared" si="52"/>
        <v>18</v>
      </c>
      <c r="AY20" s="16">
        <f t="shared" si="14"/>
        <v>4860</v>
      </c>
      <c r="AZ20" s="16">
        <f t="shared" si="53"/>
        <v>540</v>
      </c>
      <c r="BA20" s="15">
        <v>20</v>
      </c>
      <c r="BB20" s="16">
        <f t="shared" si="15"/>
        <v>6000</v>
      </c>
      <c r="BC20" s="16">
        <f t="shared" si="54"/>
        <v>20</v>
      </c>
      <c r="BD20" s="16">
        <f t="shared" si="16"/>
        <v>5400</v>
      </c>
      <c r="BE20" s="16">
        <f t="shared" si="55"/>
        <v>600</v>
      </c>
      <c r="BF20" s="15">
        <v>19</v>
      </c>
      <c r="BG20" s="16">
        <f t="shared" si="17"/>
        <v>5700</v>
      </c>
      <c r="BH20" s="16">
        <f t="shared" si="56"/>
        <v>19</v>
      </c>
      <c r="BI20" s="16">
        <f t="shared" si="18"/>
        <v>5130</v>
      </c>
      <c r="BJ20" s="16">
        <f t="shared" si="57"/>
        <v>570</v>
      </c>
      <c r="BK20" s="15">
        <v>22</v>
      </c>
      <c r="BL20" s="16">
        <f t="shared" si="19"/>
        <v>6600</v>
      </c>
      <c r="BM20" s="16">
        <f t="shared" si="58"/>
        <v>22</v>
      </c>
      <c r="BN20" s="16">
        <f t="shared" si="20"/>
        <v>5940</v>
      </c>
      <c r="BO20" s="16">
        <f t="shared" si="59"/>
        <v>660</v>
      </c>
      <c r="BP20" s="15">
        <v>20</v>
      </c>
      <c r="BQ20" s="16">
        <f t="shared" si="21"/>
        <v>6000</v>
      </c>
      <c r="BR20" s="16">
        <f t="shared" si="60"/>
        <v>20</v>
      </c>
      <c r="BS20" s="16">
        <f t="shared" si="22"/>
        <v>5400</v>
      </c>
      <c r="BT20" s="16">
        <f t="shared" si="61"/>
        <v>600</v>
      </c>
      <c r="BU20" s="15">
        <v>20</v>
      </c>
      <c r="BV20" s="16">
        <f t="shared" si="23"/>
        <v>6000</v>
      </c>
      <c r="BW20" s="16">
        <f t="shared" si="62"/>
        <v>20</v>
      </c>
      <c r="BX20" s="16">
        <f t="shared" si="24"/>
        <v>5400</v>
      </c>
      <c r="BY20" s="16">
        <f t="shared" si="63"/>
        <v>600</v>
      </c>
      <c r="BZ20" s="15">
        <v>16</v>
      </c>
      <c r="CA20" s="16">
        <f t="shared" si="25"/>
        <v>4800</v>
      </c>
      <c r="CB20" s="16">
        <f t="shared" si="64"/>
        <v>16</v>
      </c>
      <c r="CC20" s="16">
        <f t="shared" si="26"/>
        <v>4320</v>
      </c>
      <c r="CD20" s="16">
        <f t="shared" si="65"/>
        <v>480</v>
      </c>
      <c r="CE20" s="15">
        <v>14</v>
      </c>
      <c r="CF20" s="16">
        <f t="shared" si="27"/>
        <v>4200</v>
      </c>
      <c r="CG20" s="16">
        <f t="shared" si="66"/>
        <v>14</v>
      </c>
      <c r="CH20" s="16">
        <f t="shared" si="28"/>
        <v>3780</v>
      </c>
      <c r="CI20" s="16">
        <f t="shared" si="67"/>
        <v>420</v>
      </c>
      <c r="CJ20" s="15">
        <v>0</v>
      </c>
      <c r="CK20" s="16">
        <f t="shared" si="29"/>
        <v>0</v>
      </c>
      <c r="CL20" s="16">
        <f t="shared" si="68"/>
        <v>0</v>
      </c>
      <c r="CM20" s="16">
        <f t="shared" si="30"/>
        <v>0</v>
      </c>
      <c r="CN20" s="16">
        <f t="shared" si="69"/>
        <v>0</v>
      </c>
      <c r="CO20" s="17">
        <f t="shared" si="70"/>
        <v>0</v>
      </c>
      <c r="CP20" s="17">
        <f t="shared" si="71"/>
        <v>0</v>
      </c>
      <c r="CQ20" s="17">
        <f t="shared" si="72"/>
        <v>0</v>
      </c>
      <c r="CR20" s="17">
        <f t="shared" si="73"/>
        <v>0</v>
      </c>
      <c r="CS20" s="16">
        <f t="shared" si="74"/>
        <v>310</v>
      </c>
      <c r="CT20" s="16">
        <f t="shared" si="75"/>
        <v>93000</v>
      </c>
      <c r="CU20" s="16">
        <f t="shared" si="76"/>
        <v>310</v>
      </c>
      <c r="CV20" s="16">
        <f t="shared" si="77"/>
        <v>83700</v>
      </c>
    </row>
    <row r="21" spans="1:100" ht="26.25">
      <c r="A21" s="25" t="s">
        <v>19</v>
      </c>
      <c r="B21" s="19">
        <v>1</v>
      </c>
      <c r="C21" s="19" t="s">
        <v>8</v>
      </c>
      <c r="D21" s="20">
        <v>2500</v>
      </c>
      <c r="E21" s="21">
        <f t="shared" si="0"/>
        <v>2500</v>
      </c>
      <c r="F21" s="13">
        <v>2000</v>
      </c>
      <c r="G21" s="21">
        <f t="shared" si="31"/>
        <v>2000</v>
      </c>
      <c r="H21" s="15">
        <v>0</v>
      </c>
      <c r="I21" s="16">
        <f t="shared" si="32"/>
        <v>0</v>
      </c>
      <c r="J21" s="16">
        <f t="shared" si="33"/>
        <v>0</v>
      </c>
      <c r="K21" s="16">
        <f t="shared" si="34"/>
        <v>0</v>
      </c>
      <c r="L21" s="16">
        <f t="shared" si="35"/>
        <v>0</v>
      </c>
      <c r="M21" s="15">
        <v>0</v>
      </c>
      <c r="N21" s="16">
        <f t="shared" si="36"/>
        <v>0</v>
      </c>
      <c r="O21" s="16">
        <f t="shared" si="37"/>
        <v>0</v>
      </c>
      <c r="P21" s="16">
        <f t="shared" si="38"/>
        <v>0</v>
      </c>
      <c r="Q21" s="16">
        <f t="shared" si="39"/>
        <v>0</v>
      </c>
      <c r="R21" s="15">
        <v>0</v>
      </c>
      <c r="S21" s="16">
        <f t="shared" si="1"/>
        <v>0</v>
      </c>
      <c r="T21" s="16">
        <f t="shared" si="40"/>
        <v>0</v>
      </c>
      <c r="U21" s="16">
        <f t="shared" si="2"/>
        <v>0</v>
      </c>
      <c r="V21" s="16">
        <f t="shared" si="41"/>
        <v>0</v>
      </c>
      <c r="W21" s="15">
        <v>0</v>
      </c>
      <c r="X21" s="16">
        <f t="shared" si="3"/>
        <v>0</v>
      </c>
      <c r="Y21" s="16">
        <f t="shared" si="42"/>
        <v>0</v>
      </c>
      <c r="Z21" s="16">
        <f t="shared" si="4"/>
        <v>0</v>
      </c>
      <c r="AA21" s="16">
        <f t="shared" si="43"/>
        <v>0</v>
      </c>
      <c r="AB21" s="15">
        <v>0</v>
      </c>
      <c r="AC21" s="16">
        <f t="shared" si="5"/>
        <v>0</v>
      </c>
      <c r="AD21" s="16">
        <f t="shared" si="44"/>
        <v>0</v>
      </c>
      <c r="AE21" s="16">
        <f t="shared" si="6"/>
        <v>0</v>
      </c>
      <c r="AF21" s="16">
        <f t="shared" si="45"/>
        <v>0</v>
      </c>
      <c r="AG21" s="15">
        <v>0</v>
      </c>
      <c r="AH21" s="16">
        <f t="shared" si="7"/>
        <v>0</v>
      </c>
      <c r="AI21" s="16">
        <f t="shared" si="46"/>
        <v>0</v>
      </c>
      <c r="AJ21" s="16">
        <f t="shared" si="8"/>
        <v>0</v>
      </c>
      <c r="AK21" s="16">
        <f t="shared" si="47"/>
        <v>0</v>
      </c>
      <c r="AL21" s="15">
        <v>0</v>
      </c>
      <c r="AM21" s="16">
        <f t="shared" si="9"/>
        <v>0</v>
      </c>
      <c r="AN21" s="16">
        <f t="shared" si="48"/>
        <v>0</v>
      </c>
      <c r="AO21" s="16">
        <f t="shared" si="10"/>
        <v>0</v>
      </c>
      <c r="AP21" s="16">
        <f t="shared" si="49"/>
        <v>0</v>
      </c>
      <c r="AQ21" s="15">
        <v>0</v>
      </c>
      <c r="AR21" s="16">
        <f t="shared" si="11"/>
        <v>0</v>
      </c>
      <c r="AS21" s="16">
        <f t="shared" si="50"/>
        <v>0</v>
      </c>
      <c r="AT21" s="16">
        <f t="shared" si="12"/>
        <v>0</v>
      </c>
      <c r="AU21" s="16">
        <f t="shared" si="51"/>
        <v>0</v>
      </c>
      <c r="AV21" s="15">
        <v>0</v>
      </c>
      <c r="AW21" s="16">
        <f t="shared" si="13"/>
        <v>0</v>
      </c>
      <c r="AX21" s="16">
        <f t="shared" si="52"/>
        <v>0</v>
      </c>
      <c r="AY21" s="16">
        <f t="shared" si="14"/>
        <v>0</v>
      </c>
      <c r="AZ21" s="16">
        <f t="shared" si="53"/>
        <v>0</v>
      </c>
      <c r="BA21" s="15">
        <v>0</v>
      </c>
      <c r="BB21" s="16">
        <f t="shared" si="15"/>
        <v>0</v>
      </c>
      <c r="BC21" s="16">
        <f t="shared" si="54"/>
        <v>0</v>
      </c>
      <c r="BD21" s="16">
        <f t="shared" si="16"/>
        <v>0</v>
      </c>
      <c r="BE21" s="16">
        <f t="shared" si="55"/>
        <v>0</v>
      </c>
      <c r="BF21" s="15">
        <v>0</v>
      </c>
      <c r="BG21" s="16">
        <f t="shared" si="17"/>
        <v>0</v>
      </c>
      <c r="BH21" s="16">
        <f t="shared" si="56"/>
        <v>0</v>
      </c>
      <c r="BI21" s="16">
        <f t="shared" si="18"/>
        <v>0</v>
      </c>
      <c r="BJ21" s="16">
        <f t="shared" si="57"/>
        <v>0</v>
      </c>
      <c r="BK21" s="15">
        <v>0</v>
      </c>
      <c r="BL21" s="16">
        <f t="shared" si="19"/>
        <v>0</v>
      </c>
      <c r="BM21" s="16">
        <f t="shared" si="58"/>
        <v>0</v>
      </c>
      <c r="BN21" s="16">
        <f t="shared" si="20"/>
        <v>0</v>
      </c>
      <c r="BO21" s="16">
        <f t="shared" si="59"/>
        <v>0</v>
      </c>
      <c r="BP21" s="15">
        <v>0</v>
      </c>
      <c r="BQ21" s="16">
        <f t="shared" si="21"/>
        <v>0</v>
      </c>
      <c r="BR21" s="16">
        <f t="shared" si="60"/>
        <v>0</v>
      </c>
      <c r="BS21" s="16">
        <f t="shared" si="22"/>
        <v>0</v>
      </c>
      <c r="BT21" s="16">
        <f t="shared" si="61"/>
        <v>0</v>
      </c>
      <c r="BU21" s="15">
        <v>0</v>
      </c>
      <c r="BV21" s="16">
        <f t="shared" si="23"/>
        <v>0</v>
      </c>
      <c r="BW21" s="16">
        <f t="shared" si="62"/>
        <v>0</v>
      </c>
      <c r="BX21" s="16">
        <f t="shared" si="24"/>
        <v>0</v>
      </c>
      <c r="BY21" s="16">
        <f t="shared" si="63"/>
        <v>0</v>
      </c>
      <c r="BZ21" s="15">
        <v>0</v>
      </c>
      <c r="CA21" s="16">
        <f t="shared" si="25"/>
        <v>0</v>
      </c>
      <c r="CB21" s="16">
        <f t="shared" si="64"/>
        <v>0</v>
      </c>
      <c r="CC21" s="16">
        <f t="shared" si="26"/>
        <v>0</v>
      </c>
      <c r="CD21" s="16">
        <f t="shared" si="65"/>
        <v>0</v>
      </c>
      <c r="CE21" s="15">
        <v>1</v>
      </c>
      <c r="CF21" s="16">
        <f t="shared" si="27"/>
        <v>2500</v>
      </c>
      <c r="CG21" s="16">
        <f t="shared" si="66"/>
        <v>1</v>
      </c>
      <c r="CH21" s="16">
        <f t="shared" si="28"/>
        <v>2000</v>
      </c>
      <c r="CI21" s="16">
        <f t="shared" si="67"/>
        <v>500</v>
      </c>
      <c r="CJ21" s="15">
        <v>0</v>
      </c>
      <c r="CK21" s="16">
        <f t="shared" si="29"/>
        <v>0</v>
      </c>
      <c r="CL21" s="16">
        <f t="shared" si="68"/>
        <v>0</v>
      </c>
      <c r="CM21" s="16">
        <f t="shared" si="30"/>
        <v>0</v>
      </c>
      <c r="CN21" s="16">
        <f t="shared" si="69"/>
        <v>0</v>
      </c>
      <c r="CO21" s="17">
        <f t="shared" si="70"/>
        <v>0</v>
      </c>
      <c r="CP21" s="17">
        <f t="shared" si="71"/>
        <v>0</v>
      </c>
      <c r="CQ21" s="17">
        <f t="shared" si="72"/>
        <v>0</v>
      </c>
      <c r="CR21" s="17">
        <f t="shared" si="73"/>
        <v>0</v>
      </c>
      <c r="CS21" s="16">
        <f t="shared" si="74"/>
        <v>1</v>
      </c>
      <c r="CT21" s="16">
        <f t="shared" si="75"/>
        <v>2500</v>
      </c>
      <c r="CU21" s="16">
        <f t="shared" si="76"/>
        <v>1</v>
      </c>
      <c r="CV21" s="16">
        <f t="shared" si="77"/>
        <v>2000</v>
      </c>
    </row>
    <row r="22" spans="1:100" ht="26.25">
      <c r="A22" s="25" t="s">
        <v>22</v>
      </c>
      <c r="B22" s="19">
        <v>1</v>
      </c>
      <c r="C22" s="19" t="s">
        <v>8</v>
      </c>
      <c r="D22" s="20">
        <v>5000</v>
      </c>
      <c r="E22" s="21">
        <f t="shared" si="0"/>
        <v>5000</v>
      </c>
      <c r="F22" s="13">
        <v>4500</v>
      </c>
      <c r="G22" s="21">
        <f t="shared" si="31"/>
        <v>4500</v>
      </c>
      <c r="H22" s="15">
        <v>0</v>
      </c>
      <c r="I22" s="16">
        <f t="shared" si="32"/>
        <v>0</v>
      </c>
      <c r="J22" s="16">
        <f t="shared" si="33"/>
        <v>0</v>
      </c>
      <c r="K22" s="16">
        <f t="shared" si="34"/>
        <v>0</v>
      </c>
      <c r="L22" s="16">
        <f t="shared" si="35"/>
        <v>0</v>
      </c>
      <c r="M22" s="15">
        <v>0</v>
      </c>
      <c r="N22" s="16">
        <f t="shared" si="36"/>
        <v>0</v>
      </c>
      <c r="O22" s="16">
        <f t="shared" si="37"/>
        <v>0</v>
      </c>
      <c r="P22" s="16">
        <f t="shared" si="38"/>
        <v>0</v>
      </c>
      <c r="Q22" s="16">
        <f t="shared" si="39"/>
        <v>0</v>
      </c>
      <c r="R22" s="15">
        <v>0</v>
      </c>
      <c r="S22" s="16">
        <f t="shared" si="1"/>
        <v>0</v>
      </c>
      <c r="T22" s="16">
        <f t="shared" si="40"/>
        <v>0</v>
      </c>
      <c r="U22" s="16">
        <f t="shared" si="2"/>
        <v>0</v>
      </c>
      <c r="V22" s="16">
        <f t="shared" si="41"/>
        <v>0</v>
      </c>
      <c r="W22" s="15">
        <v>0</v>
      </c>
      <c r="X22" s="16">
        <f t="shared" si="3"/>
        <v>0</v>
      </c>
      <c r="Y22" s="16">
        <f t="shared" si="42"/>
        <v>0</v>
      </c>
      <c r="Z22" s="16">
        <f t="shared" si="4"/>
        <v>0</v>
      </c>
      <c r="AA22" s="16">
        <f t="shared" si="43"/>
        <v>0</v>
      </c>
      <c r="AB22" s="15">
        <v>0</v>
      </c>
      <c r="AC22" s="16">
        <f t="shared" si="5"/>
        <v>0</v>
      </c>
      <c r="AD22" s="16">
        <f t="shared" si="44"/>
        <v>0</v>
      </c>
      <c r="AE22" s="16">
        <f t="shared" si="6"/>
        <v>0</v>
      </c>
      <c r="AF22" s="16">
        <f t="shared" si="45"/>
        <v>0</v>
      </c>
      <c r="AG22" s="15">
        <v>0</v>
      </c>
      <c r="AH22" s="16">
        <f t="shared" si="7"/>
        <v>0</v>
      </c>
      <c r="AI22" s="16">
        <f t="shared" si="46"/>
        <v>0</v>
      </c>
      <c r="AJ22" s="16">
        <f t="shared" si="8"/>
        <v>0</v>
      </c>
      <c r="AK22" s="16">
        <f t="shared" si="47"/>
        <v>0</v>
      </c>
      <c r="AL22" s="15">
        <v>0</v>
      </c>
      <c r="AM22" s="16">
        <f t="shared" si="9"/>
        <v>0</v>
      </c>
      <c r="AN22" s="16">
        <f t="shared" si="48"/>
        <v>0</v>
      </c>
      <c r="AO22" s="16">
        <f t="shared" si="10"/>
        <v>0</v>
      </c>
      <c r="AP22" s="16">
        <f t="shared" si="49"/>
        <v>0</v>
      </c>
      <c r="AQ22" s="15">
        <v>0</v>
      </c>
      <c r="AR22" s="16">
        <f t="shared" si="11"/>
        <v>0</v>
      </c>
      <c r="AS22" s="16">
        <f t="shared" si="50"/>
        <v>0</v>
      </c>
      <c r="AT22" s="16">
        <f t="shared" si="12"/>
        <v>0</v>
      </c>
      <c r="AU22" s="16">
        <f t="shared" si="51"/>
        <v>0</v>
      </c>
      <c r="AV22" s="15">
        <v>0</v>
      </c>
      <c r="AW22" s="16">
        <f t="shared" si="13"/>
        <v>0</v>
      </c>
      <c r="AX22" s="16">
        <f t="shared" si="52"/>
        <v>0</v>
      </c>
      <c r="AY22" s="16">
        <f t="shared" si="14"/>
        <v>0</v>
      </c>
      <c r="AZ22" s="16">
        <f t="shared" si="53"/>
        <v>0</v>
      </c>
      <c r="BA22" s="15">
        <v>0</v>
      </c>
      <c r="BB22" s="16">
        <f t="shared" si="15"/>
        <v>0</v>
      </c>
      <c r="BC22" s="16">
        <f t="shared" si="54"/>
        <v>0</v>
      </c>
      <c r="BD22" s="16">
        <f t="shared" si="16"/>
        <v>0</v>
      </c>
      <c r="BE22" s="16">
        <f t="shared" si="55"/>
        <v>0</v>
      </c>
      <c r="BF22" s="15">
        <v>0</v>
      </c>
      <c r="BG22" s="16">
        <f t="shared" si="17"/>
        <v>0</v>
      </c>
      <c r="BH22" s="16">
        <f t="shared" si="56"/>
        <v>0</v>
      </c>
      <c r="BI22" s="16">
        <f t="shared" si="18"/>
        <v>0</v>
      </c>
      <c r="BJ22" s="16">
        <f t="shared" si="57"/>
        <v>0</v>
      </c>
      <c r="BK22" s="15">
        <v>0</v>
      </c>
      <c r="BL22" s="16">
        <f t="shared" si="19"/>
        <v>0</v>
      </c>
      <c r="BM22" s="16">
        <f t="shared" si="58"/>
        <v>0</v>
      </c>
      <c r="BN22" s="16">
        <f t="shared" si="20"/>
        <v>0</v>
      </c>
      <c r="BO22" s="16">
        <f t="shared" si="59"/>
        <v>0</v>
      </c>
      <c r="BP22" s="15">
        <v>0</v>
      </c>
      <c r="BQ22" s="16">
        <f t="shared" si="21"/>
        <v>0</v>
      </c>
      <c r="BR22" s="16">
        <f t="shared" si="60"/>
        <v>0</v>
      </c>
      <c r="BS22" s="16">
        <f t="shared" si="22"/>
        <v>0</v>
      </c>
      <c r="BT22" s="16">
        <f t="shared" si="61"/>
        <v>0</v>
      </c>
      <c r="BU22" s="15">
        <v>0</v>
      </c>
      <c r="BV22" s="16">
        <f t="shared" si="23"/>
        <v>0</v>
      </c>
      <c r="BW22" s="16">
        <f t="shared" si="62"/>
        <v>0</v>
      </c>
      <c r="BX22" s="16">
        <f t="shared" si="24"/>
        <v>0</v>
      </c>
      <c r="BY22" s="16">
        <f t="shared" si="63"/>
        <v>0</v>
      </c>
      <c r="BZ22" s="15">
        <v>0</v>
      </c>
      <c r="CA22" s="16">
        <f t="shared" si="25"/>
        <v>0</v>
      </c>
      <c r="CB22" s="16">
        <f t="shared" si="64"/>
        <v>0</v>
      </c>
      <c r="CC22" s="16">
        <f t="shared" si="26"/>
        <v>0</v>
      </c>
      <c r="CD22" s="16">
        <f t="shared" si="65"/>
        <v>0</v>
      </c>
      <c r="CE22" s="15">
        <v>0</v>
      </c>
      <c r="CF22" s="16">
        <f t="shared" si="27"/>
        <v>0</v>
      </c>
      <c r="CG22" s="16">
        <f t="shared" si="66"/>
        <v>0</v>
      </c>
      <c r="CH22" s="16">
        <f t="shared" si="28"/>
        <v>0</v>
      </c>
      <c r="CI22" s="16">
        <f t="shared" si="67"/>
        <v>0</v>
      </c>
      <c r="CJ22" s="15">
        <v>1</v>
      </c>
      <c r="CK22" s="16">
        <f t="shared" si="29"/>
        <v>5000</v>
      </c>
      <c r="CL22" s="16">
        <f t="shared" si="68"/>
        <v>1</v>
      </c>
      <c r="CM22" s="16">
        <f t="shared" si="30"/>
        <v>4500</v>
      </c>
      <c r="CN22" s="16">
        <f t="shared" si="69"/>
        <v>500</v>
      </c>
      <c r="CO22" s="17">
        <f t="shared" si="70"/>
        <v>0</v>
      </c>
      <c r="CP22" s="17">
        <f t="shared" si="71"/>
        <v>0</v>
      </c>
      <c r="CQ22" s="17">
        <f t="shared" si="72"/>
        <v>0</v>
      </c>
      <c r="CR22" s="17">
        <f t="shared" si="73"/>
        <v>0</v>
      </c>
      <c r="CS22" s="16">
        <f t="shared" si="74"/>
        <v>1</v>
      </c>
      <c r="CT22" s="16">
        <f t="shared" si="75"/>
        <v>5000</v>
      </c>
      <c r="CU22" s="16">
        <f t="shared" si="76"/>
        <v>1</v>
      </c>
      <c r="CV22" s="16">
        <f t="shared" si="77"/>
        <v>4500</v>
      </c>
    </row>
    <row r="23" spans="1:100" ht="26.25">
      <c r="A23" s="25" t="s">
        <v>20</v>
      </c>
      <c r="B23" s="19">
        <v>1</v>
      </c>
      <c r="C23" s="19" t="s">
        <v>8</v>
      </c>
      <c r="D23" s="20">
        <v>5000</v>
      </c>
      <c r="E23" s="21">
        <f t="shared" si="0"/>
        <v>5000</v>
      </c>
      <c r="F23" s="13">
        <v>4500</v>
      </c>
      <c r="G23" s="21">
        <f t="shared" si="31"/>
        <v>4500</v>
      </c>
      <c r="H23" s="15">
        <v>0</v>
      </c>
      <c r="I23" s="16">
        <f t="shared" si="32"/>
        <v>0</v>
      </c>
      <c r="J23" s="16">
        <f t="shared" si="33"/>
        <v>0</v>
      </c>
      <c r="K23" s="16">
        <f t="shared" si="34"/>
        <v>0</v>
      </c>
      <c r="L23" s="16">
        <f t="shared" si="35"/>
        <v>0</v>
      </c>
      <c r="M23" s="15">
        <v>0</v>
      </c>
      <c r="N23" s="16">
        <f t="shared" si="36"/>
        <v>0</v>
      </c>
      <c r="O23" s="16">
        <f t="shared" si="37"/>
        <v>0</v>
      </c>
      <c r="P23" s="16">
        <f t="shared" si="38"/>
        <v>0</v>
      </c>
      <c r="Q23" s="16">
        <f t="shared" si="39"/>
        <v>0</v>
      </c>
      <c r="R23" s="15">
        <v>0</v>
      </c>
      <c r="S23" s="16">
        <f t="shared" si="1"/>
        <v>0</v>
      </c>
      <c r="T23" s="16">
        <f t="shared" si="40"/>
        <v>0</v>
      </c>
      <c r="U23" s="16">
        <f t="shared" si="2"/>
        <v>0</v>
      </c>
      <c r="V23" s="16">
        <f t="shared" si="41"/>
        <v>0</v>
      </c>
      <c r="W23" s="15">
        <v>0</v>
      </c>
      <c r="X23" s="16">
        <f t="shared" si="3"/>
        <v>0</v>
      </c>
      <c r="Y23" s="16">
        <f t="shared" si="42"/>
        <v>0</v>
      </c>
      <c r="Z23" s="16">
        <f t="shared" si="4"/>
        <v>0</v>
      </c>
      <c r="AA23" s="16">
        <f t="shared" si="43"/>
        <v>0</v>
      </c>
      <c r="AB23" s="15">
        <v>0</v>
      </c>
      <c r="AC23" s="16">
        <f t="shared" si="5"/>
        <v>0</v>
      </c>
      <c r="AD23" s="16">
        <f t="shared" si="44"/>
        <v>0</v>
      </c>
      <c r="AE23" s="16">
        <f t="shared" si="6"/>
        <v>0</v>
      </c>
      <c r="AF23" s="16">
        <f t="shared" si="45"/>
        <v>0</v>
      </c>
      <c r="AG23" s="15">
        <v>0</v>
      </c>
      <c r="AH23" s="16">
        <f t="shared" si="7"/>
        <v>0</v>
      </c>
      <c r="AI23" s="16">
        <f t="shared" si="46"/>
        <v>0</v>
      </c>
      <c r="AJ23" s="16">
        <f t="shared" si="8"/>
        <v>0</v>
      </c>
      <c r="AK23" s="16">
        <f t="shared" si="47"/>
        <v>0</v>
      </c>
      <c r="AL23" s="15">
        <v>0</v>
      </c>
      <c r="AM23" s="16">
        <f t="shared" si="9"/>
        <v>0</v>
      </c>
      <c r="AN23" s="16">
        <f t="shared" si="48"/>
        <v>0</v>
      </c>
      <c r="AO23" s="16">
        <f t="shared" si="10"/>
        <v>0</v>
      </c>
      <c r="AP23" s="16">
        <f t="shared" si="49"/>
        <v>0</v>
      </c>
      <c r="AQ23" s="15">
        <v>0</v>
      </c>
      <c r="AR23" s="16">
        <f t="shared" si="11"/>
        <v>0</v>
      </c>
      <c r="AS23" s="16">
        <f t="shared" si="50"/>
        <v>0</v>
      </c>
      <c r="AT23" s="16">
        <f t="shared" si="12"/>
        <v>0</v>
      </c>
      <c r="AU23" s="16">
        <f t="shared" si="51"/>
        <v>0</v>
      </c>
      <c r="AV23" s="15">
        <v>0</v>
      </c>
      <c r="AW23" s="16">
        <f t="shared" si="13"/>
        <v>0</v>
      </c>
      <c r="AX23" s="16">
        <f t="shared" si="52"/>
        <v>0</v>
      </c>
      <c r="AY23" s="16">
        <f t="shared" si="14"/>
        <v>0</v>
      </c>
      <c r="AZ23" s="16">
        <f t="shared" si="53"/>
        <v>0</v>
      </c>
      <c r="BA23" s="15">
        <v>0</v>
      </c>
      <c r="BB23" s="16">
        <f t="shared" si="15"/>
        <v>0</v>
      </c>
      <c r="BC23" s="16">
        <f t="shared" si="54"/>
        <v>0</v>
      </c>
      <c r="BD23" s="16">
        <f t="shared" si="16"/>
        <v>0</v>
      </c>
      <c r="BE23" s="16">
        <f t="shared" si="55"/>
        <v>0</v>
      </c>
      <c r="BF23" s="15">
        <v>0</v>
      </c>
      <c r="BG23" s="16">
        <f t="shared" si="17"/>
        <v>0</v>
      </c>
      <c r="BH23" s="16">
        <f t="shared" si="56"/>
        <v>0</v>
      </c>
      <c r="BI23" s="16">
        <f t="shared" si="18"/>
        <v>0</v>
      </c>
      <c r="BJ23" s="16">
        <f t="shared" si="57"/>
        <v>0</v>
      </c>
      <c r="BK23" s="15">
        <v>0</v>
      </c>
      <c r="BL23" s="16">
        <f t="shared" si="19"/>
        <v>0</v>
      </c>
      <c r="BM23" s="16">
        <f t="shared" si="58"/>
        <v>0</v>
      </c>
      <c r="BN23" s="16">
        <f t="shared" si="20"/>
        <v>0</v>
      </c>
      <c r="BO23" s="16">
        <f t="shared" si="59"/>
        <v>0</v>
      </c>
      <c r="BP23" s="15">
        <v>0</v>
      </c>
      <c r="BQ23" s="16">
        <f t="shared" si="21"/>
        <v>0</v>
      </c>
      <c r="BR23" s="16">
        <f t="shared" si="60"/>
        <v>0</v>
      </c>
      <c r="BS23" s="16">
        <f t="shared" si="22"/>
        <v>0</v>
      </c>
      <c r="BT23" s="16">
        <f t="shared" si="61"/>
        <v>0</v>
      </c>
      <c r="BU23" s="15">
        <v>0</v>
      </c>
      <c r="BV23" s="16">
        <f t="shared" si="23"/>
        <v>0</v>
      </c>
      <c r="BW23" s="16">
        <f t="shared" si="62"/>
        <v>0</v>
      </c>
      <c r="BX23" s="16">
        <f t="shared" si="24"/>
        <v>0</v>
      </c>
      <c r="BY23" s="16">
        <f t="shared" si="63"/>
        <v>0</v>
      </c>
      <c r="BZ23" s="15">
        <v>0</v>
      </c>
      <c r="CA23" s="16">
        <f t="shared" si="25"/>
        <v>0</v>
      </c>
      <c r="CB23" s="16">
        <f t="shared" si="64"/>
        <v>0</v>
      </c>
      <c r="CC23" s="16">
        <f t="shared" si="26"/>
        <v>0</v>
      </c>
      <c r="CD23" s="16">
        <f t="shared" si="65"/>
        <v>0</v>
      </c>
      <c r="CE23" s="15">
        <v>0</v>
      </c>
      <c r="CF23" s="16">
        <f t="shared" si="27"/>
        <v>0</v>
      </c>
      <c r="CG23" s="16">
        <f t="shared" si="66"/>
        <v>0</v>
      </c>
      <c r="CH23" s="16">
        <f t="shared" si="28"/>
        <v>0</v>
      </c>
      <c r="CI23" s="16">
        <f t="shared" si="67"/>
        <v>0</v>
      </c>
      <c r="CJ23" s="15">
        <v>1</v>
      </c>
      <c r="CK23" s="16">
        <f t="shared" si="29"/>
        <v>5000</v>
      </c>
      <c r="CL23" s="16">
        <f t="shared" si="68"/>
        <v>1</v>
      </c>
      <c r="CM23" s="16">
        <f t="shared" si="30"/>
        <v>4500</v>
      </c>
      <c r="CN23" s="16">
        <f t="shared" si="69"/>
        <v>500</v>
      </c>
      <c r="CO23" s="17">
        <f t="shared" si="70"/>
        <v>0</v>
      </c>
      <c r="CP23" s="17">
        <f t="shared" si="71"/>
        <v>0</v>
      </c>
      <c r="CQ23" s="17">
        <f t="shared" si="72"/>
        <v>0</v>
      </c>
      <c r="CR23" s="17">
        <f t="shared" si="73"/>
        <v>0</v>
      </c>
      <c r="CS23" s="16">
        <f t="shared" si="74"/>
        <v>1</v>
      </c>
      <c r="CT23" s="16">
        <f t="shared" si="75"/>
        <v>5000</v>
      </c>
      <c r="CU23" s="16">
        <f t="shared" si="76"/>
        <v>1</v>
      </c>
      <c r="CV23" s="16">
        <f t="shared" si="77"/>
        <v>4500</v>
      </c>
    </row>
    <row r="24" spans="1:101" ht="15.75">
      <c r="A24" s="6" t="s">
        <v>21</v>
      </c>
      <c r="B24" s="19"/>
      <c r="C24" s="19"/>
      <c r="D24" s="22"/>
      <c r="E24" s="23">
        <f>E7+E8+E9+E10+E11+E12+E13+E14+E15+E16+E17+E18+E19+E20+E21+E22+E23</f>
        <v>837000</v>
      </c>
      <c r="F24" s="23"/>
      <c r="G24" s="23">
        <f>+SUM(G7:G23)</f>
        <v>712200</v>
      </c>
      <c r="H24" s="16"/>
      <c r="I24" s="27">
        <f>+SUM(I7:I23)</f>
        <v>77000</v>
      </c>
      <c r="J24" s="16"/>
      <c r="K24" s="16">
        <f>+SUM(K7:K23)</f>
        <v>65650</v>
      </c>
      <c r="L24" s="16">
        <f t="shared" si="35"/>
        <v>11350</v>
      </c>
      <c r="M24" s="16"/>
      <c r="N24" s="18">
        <f>+SUM(N7:N23)</f>
        <v>49200</v>
      </c>
      <c r="O24" s="16"/>
      <c r="P24" s="16">
        <f>+SUM(P7:P23)</f>
        <v>42630</v>
      </c>
      <c r="Q24" s="16">
        <f t="shared" si="39"/>
        <v>6570</v>
      </c>
      <c r="R24" s="16"/>
      <c r="S24" s="18">
        <f>+SUM(S7:S23)</f>
        <v>47700</v>
      </c>
      <c r="T24" s="16"/>
      <c r="U24" s="16">
        <f>+SUM(U7:U23)</f>
        <v>41280</v>
      </c>
      <c r="V24" s="16">
        <f t="shared" si="41"/>
        <v>6420</v>
      </c>
      <c r="W24" s="16"/>
      <c r="X24" s="18">
        <f>+SUM(X7:X23)</f>
        <v>54600</v>
      </c>
      <c r="Y24" s="16"/>
      <c r="Z24" s="16">
        <f>+SUM(Z7:Z23)</f>
        <v>45840</v>
      </c>
      <c r="AA24" s="16">
        <f t="shared" si="43"/>
        <v>8760</v>
      </c>
      <c r="AB24" s="16"/>
      <c r="AC24" s="18">
        <f>+SUM(AC7:AC23)</f>
        <v>48900</v>
      </c>
      <c r="AD24" s="16"/>
      <c r="AE24" s="16">
        <f>+SUM(AE7:AE23)</f>
        <v>42360</v>
      </c>
      <c r="AF24" s="16">
        <f t="shared" si="45"/>
        <v>6540</v>
      </c>
      <c r="AG24" s="16"/>
      <c r="AH24" s="18">
        <f>+SUM(AH7:AH23)</f>
        <v>47400</v>
      </c>
      <c r="AI24" s="16"/>
      <c r="AJ24" s="16">
        <f>+SUM(AJ7:AJ23)</f>
        <v>41010</v>
      </c>
      <c r="AK24" s="16">
        <f t="shared" si="47"/>
        <v>6390</v>
      </c>
      <c r="AL24" s="16"/>
      <c r="AM24" s="18">
        <f>+SUM(AM7:AM23)</f>
        <v>55100</v>
      </c>
      <c r="AN24" s="16"/>
      <c r="AO24" s="16">
        <f>+SUM(AO7:AO23)</f>
        <v>45690</v>
      </c>
      <c r="AP24" s="16">
        <f t="shared" si="49"/>
        <v>9410</v>
      </c>
      <c r="AQ24" s="16"/>
      <c r="AR24" s="18">
        <f>+SUM(AR7:AR23)</f>
        <v>51200</v>
      </c>
      <c r="AS24" s="16"/>
      <c r="AT24" s="16">
        <f>+SUM(AT7:AT23)</f>
        <v>43830</v>
      </c>
      <c r="AU24" s="16">
        <f t="shared" si="51"/>
        <v>7370</v>
      </c>
      <c r="AV24" s="16"/>
      <c r="AW24" s="18">
        <f>+SUM(AW7:AW23)</f>
        <v>47700</v>
      </c>
      <c r="AX24" s="16"/>
      <c r="AY24" s="16">
        <f>+SUM(AY7:AY23)</f>
        <v>41280</v>
      </c>
      <c r="AZ24" s="16">
        <f t="shared" si="53"/>
        <v>6420</v>
      </c>
      <c r="BA24" s="16"/>
      <c r="BB24" s="18">
        <f>+SUM(BB7:BB23)</f>
        <v>55100</v>
      </c>
      <c r="BC24" s="16"/>
      <c r="BD24" s="16">
        <f>+SUM(BD7:BD23)</f>
        <v>45690</v>
      </c>
      <c r="BE24" s="16">
        <f t="shared" si="55"/>
        <v>9410</v>
      </c>
      <c r="BF24" s="16"/>
      <c r="BG24" s="18">
        <f>+SUM(BG7:BG23)</f>
        <v>47700</v>
      </c>
      <c r="BH24" s="16"/>
      <c r="BI24" s="16">
        <f>+SUM(BI7:BI23)</f>
        <v>41280</v>
      </c>
      <c r="BJ24" s="16">
        <f t="shared" si="57"/>
        <v>6420</v>
      </c>
      <c r="BK24" s="16"/>
      <c r="BL24" s="18">
        <f>+SUM(BL7:BL23)</f>
        <v>48200</v>
      </c>
      <c r="BM24" s="16"/>
      <c r="BN24" s="16">
        <f>+SUM(BN7:BN23)</f>
        <v>41130</v>
      </c>
      <c r="BO24" s="16">
        <f t="shared" si="59"/>
        <v>7070</v>
      </c>
      <c r="BP24" s="16"/>
      <c r="BQ24" s="18">
        <f>+SUM(BQ7:BQ23)</f>
        <v>53100</v>
      </c>
      <c r="BR24" s="16"/>
      <c r="BS24" s="16">
        <f>+SUM(BS7:BS23)</f>
        <v>44490</v>
      </c>
      <c r="BT24" s="16">
        <f t="shared" si="61"/>
        <v>8610</v>
      </c>
      <c r="BU24" s="16"/>
      <c r="BV24" s="18">
        <f>+SUM(BV7:BV23)</f>
        <v>48500</v>
      </c>
      <c r="BW24" s="16"/>
      <c r="BX24" s="16">
        <f>+SUM(BX7:BX23)</f>
        <v>41400</v>
      </c>
      <c r="BY24" s="16">
        <f t="shared" si="63"/>
        <v>7100</v>
      </c>
      <c r="BZ24" s="16"/>
      <c r="CA24" s="18">
        <f>+SUM(CA7:CA23)</f>
        <v>43200</v>
      </c>
      <c r="CB24" s="16"/>
      <c r="CC24" s="16">
        <f>+SUM(CC7:CC23)</f>
        <v>37230</v>
      </c>
      <c r="CD24" s="16">
        <f t="shared" si="65"/>
        <v>5970</v>
      </c>
      <c r="CE24" s="16"/>
      <c r="CF24" s="18">
        <f>+SUM(CF7:CF23)</f>
        <v>49900</v>
      </c>
      <c r="CG24" s="16"/>
      <c r="CH24" s="16">
        <f>+SUM(CH7:CH23)</f>
        <v>41210</v>
      </c>
      <c r="CI24" s="16">
        <f t="shared" si="67"/>
        <v>8690</v>
      </c>
      <c r="CJ24" s="16"/>
      <c r="CK24" s="18">
        <f>+SUM(CK7:CK23)</f>
        <v>10000</v>
      </c>
      <c r="CL24" s="16"/>
      <c r="CM24" s="16">
        <f>+SUM(CM7:CM23)</f>
        <v>9000</v>
      </c>
      <c r="CN24" s="16">
        <f t="shared" si="69"/>
        <v>1000</v>
      </c>
      <c r="CO24" s="16"/>
      <c r="CP24" s="16"/>
      <c r="CQ24" s="16"/>
      <c r="CR24" s="16"/>
      <c r="CS24" s="16"/>
      <c r="CT24" s="16"/>
      <c r="CU24" s="16"/>
      <c r="CV24" s="16"/>
      <c r="CW24" s="28" t="s">
        <v>53</v>
      </c>
    </row>
    <row r="27" spans="1:7" s="1" customFormat="1" ht="15.75">
      <c r="A27" s="5"/>
      <c r="B27" s="4"/>
      <c r="C27" s="4"/>
      <c r="D27" s="5"/>
      <c r="E27" s="5"/>
      <c r="F27" s="5"/>
      <c r="G27" s="5"/>
    </row>
    <row r="28" spans="1:7" s="1" customFormat="1" ht="15.75">
      <c r="A28" s="5"/>
      <c r="B28" s="4"/>
      <c r="C28" s="4"/>
      <c r="D28" s="5"/>
      <c r="E28" s="5"/>
      <c r="F28" s="5"/>
      <c r="G28" s="5"/>
    </row>
    <row r="30" spans="2:7" ht="15.75">
      <c r="B30" s="48"/>
      <c r="C30" s="48"/>
      <c r="D30" s="48"/>
      <c r="E30" s="48"/>
      <c r="F30" s="10"/>
      <c r="G30" s="10"/>
    </row>
    <row r="31" spans="2:7" ht="15.75">
      <c r="B31" s="48"/>
      <c r="C31" s="48"/>
      <c r="D31" s="48"/>
      <c r="E31" s="48"/>
      <c r="F31" s="10"/>
      <c r="G31" s="10"/>
    </row>
  </sheetData>
  <sheetProtection/>
  <mergeCells count="63">
    <mergeCell ref="CS4:CV4"/>
    <mergeCell ref="CS5:CT5"/>
    <mergeCell ref="CU5:CV5"/>
    <mergeCell ref="BZ4:CD4"/>
    <mergeCell ref="BZ5:CA5"/>
    <mergeCell ref="CB5:CC5"/>
    <mergeCell ref="CE4:CI4"/>
    <mergeCell ref="CE5:CF5"/>
    <mergeCell ref="CG5:CH5"/>
    <mergeCell ref="CJ4:CN4"/>
    <mergeCell ref="CJ5:CK5"/>
    <mergeCell ref="CL5:CM5"/>
    <mergeCell ref="CO5:CP5"/>
    <mergeCell ref="CQ5:CR5"/>
    <mergeCell ref="CO4:CR4"/>
    <mergeCell ref="BP4:BT4"/>
    <mergeCell ref="BP5:BQ5"/>
    <mergeCell ref="BR5:BS5"/>
    <mergeCell ref="BU4:BY4"/>
    <mergeCell ref="BU5:BV5"/>
    <mergeCell ref="BW5:BX5"/>
    <mergeCell ref="BF4:BJ4"/>
    <mergeCell ref="BF5:BG5"/>
    <mergeCell ref="BH5:BI5"/>
    <mergeCell ref="BK4:BO4"/>
    <mergeCell ref="BK5:BL5"/>
    <mergeCell ref="BM5:BN5"/>
    <mergeCell ref="AV4:AZ4"/>
    <mergeCell ref="AV5:AW5"/>
    <mergeCell ref="AX5:AY5"/>
    <mergeCell ref="BA4:BE4"/>
    <mergeCell ref="BA5:BB5"/>
    <mergeCell ref="BC5:BD5"/>
    <mergeCell ref="AL4:AP4"/>
    <mergeCell ref="AL5:AM5"/>
    <mergeCell ref="AN5:AO5"/>
    <mergeCell ref="AQ4:AU4"/>
    <mergeCell ref="AQ5:AR5"/>
    <mergeCell ref="AS5:AT5"/>
    <mergeCell ref="AB4:AF4"/>
    <mergeCell ref="AB5:AC5"/>
    <mergeCell ref="AD5:AE5"/>
    <mergeCell ref="AG4:AK4"/>
    <mergeCell ref="AG5:AH5"/>
    <mergeCell ref="AI5:AJ5"/>
    <mergeCell ref="A1:E1"/>
    <mergeCell ref="A3:E3"/>
    <mergeCell ref="R4:V4"/>
    <mergeCell ref="R5:S5"/>
    <mergeCell ref="T5:U5"/>
    <mergeCell ref="W4:AA4"/>
    <mergeCell ref="W5:X5"/>
    <mergeCell ref="Y5:Z5"/>
    <mergeCell ref="B31:E31"/>
    <mergeCell ref="B30:E30"/>
    <mergeCell ref="H5:I5"/>
    <mergeCell ref="D5:E5"/>
    <mergeCell ref="H4:L4"/>
    <mergeCell ref="M4:Q4"/>
    <mergeCell ref="M5:N5"/>
    <mergeCell ref="O5:P5"/>
    <mergeCell ref="F5:G5"/>
    <mergeCell ref="J5:K5"/>
  </mergeCells>
  <printOptions/>
  <pageMargins left="0.7086614173228347" right="0.7086614173228347" top="0.7874015748031497" bottom="0.7874015748031497" header="0.31496062992125984" footer="0.31496062992125984"/>
  <pageSetup fitToWidth="2" fitToHeight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140625" defaultRowHeight="15"/>
  <cols>
    <col min="1" max="1" width="48.421875" style="32" customWidth="1"/>
    <col min="2" max="2" width="11.00390625" style="32" customWidth="1"/>
    <col min="3" max="3" width="10.00390625" style="32" customWidth="1"/>
    <col min="4" max="4" width="9.140625" style="32" customWidth="1"/>
    <col min="5" max="5" width="11.00390625" style="32" customWidth="1"/>
    <col min="6" max="6" width="9.140625" style="32" hidden="1" customWidth="1"/>
    <col min="7" max="7" width="10.140625" style="32" hidden="1" customWidth="1"/>
    <col min="8" max="8" width="8.421875" style="32" hidden="1" customWidth="1"/>
    <col min="9" max="9" width="9.140625" style="32" hidden="1" customWidth="1"/>
    <col min="10" max="10" width="8.00390625" style="32" hidden="1" customWidth="1"/>
    <col min="11" max="20" width="9.7109375" style="32" hidden="1" customWidth="1"/>
    <col min="21" max="21" width="10.8515625" style="32" hidden="1" customWidth="1"/>
    <col min="22" max="16384" width="9.140625" style="32" customWidth="1"/>
  </cols>
  <sheetData>
    <row r="1" ht="15.75" customHeight="1">
      <c r="A1" s="31" t="s">
        <v>66</v>
      </c>
    </row>
    <row r="2" spans="1:21" ht="24.75" customHeight="1">
      <c r="A2" s="61" t="s">
        <v>2</v>
      </c>
      <c r="B2" s="58" t="s">
        <v>67</v>
      </c>
      <c r="C2" s="59"/>
      <c r="D2" s="59"/>
      <c r="E2" s="60"/>
      <c r="F2" s="55" t="s">
        <v>56</v>
      </c>
      <c r="G2" s="55"/>
      <c r="H2" s="55" t="s">
        <v>55</v>
      </c>
      <c r="I2" s="55"/>
      <c r="J2" s="56" t="s">
        <v>57</v>
      </c>
      <c r="K2" s="57"/>
      <c r="L2" s="55" t="s">
        <v>58</v>
      </c>
      <c r="M2" s="55"/>
      <c r="N2" s="55" t="s">
        <v>59</v>
      </c>
      <c r="O2" s="55"/>
      <c r="P2" s="33" t="s">
        <v>60</v>
      </c>
      <c r="Q2" s="34"/>
      <c r="R2" s="56" t="s">
        <v>61</v>
      </c>
      <c r="S2" s="57"/>
      <c r="T2" s="33" t="s">
        <v>62</v>
      </c>
      <c r="U2" s="34"/>
    </row>
    <row r="3" spans="1:21" ht="48">
      <c r="A3" s="61"/>
      <c r="B3" s="35" t="s">
        <v>3</v>
      </c>
      <c r="C3" s="35" t="s">
        <v>4</v>
      </c>
      <c r="D3" s="35" t="s">
        <v>5</v>
      </c>
      <c r="E3" s="35" t="s">
        <v>6</v>
      </c>
      <c r="F3" s="36" t="s">
        <v>27</v>
      </c>
      <c r="G3" s="36" t="s">
        <v>54</v>
      </c>
      <c r="H3" s="36" t="s">
        <v>27</v>
      </c>
      <c r="I3" s="36" t="s">
        <v>54</v>
      </c>
      <c r="J3" s="36" t="s">
        <v>27</v>
      </c>
      <c r="K3" s="36" t="s">
        <v>54</v>
      </c>
      <c r="L3" s="36" t="s">
        <v>27</v>
      </c>
      <c r="M3" s="36" t="s">
        <v>54</v>
      </c>
      <c r="N3" s="36" t="s">
        <v>27</v>
      </c>
      <c r="O3" s="36" t="s">
        <v>54</v>
      </c>
      <c r="P3" s="36" t="s">
        <v>27</v>
      </c>
      <c r="Q3" s="36" t="s">
        <v>54</v>
      </c>
      <c r="R3" s="36" t="s">
        <v>27</v>
      </c>
      <c r="S3" s="36" t="s">
        <v>54</v>
      </c>
      <c r="T3" s="36" t="s">
        <v>27</v>
      </c>
      <c r="U3" s="36" t="s">
        <v>54</v>
      </c>
    </row>
    <row r="4" spans="1:21" ht="62.25" customHeight="1">
      <c r="A4" s="37" t="s">
        <v>7</v>
      </c>
      <c r="B4" s="38">
        <v>180</v>
      </c>
      <c r="C4" s="38" t="s">
        <v>10</v>
      </c>
      <c r="D4" s="29"/>
      <c r="E4" s="39">
        <f aca="true" t="shared" si="0" ref="E4:E19">B4*D4</f>
        <v>0</v>
      </c>
      <c r="F4" s="40">
        <v>1</v>
      </c>
      <c r="G4" s="41">
        <v>3500</v>
      </c>
      <c r="H4" s="42">
        <v>0</v>
      </c>
      <c r="I4" s="41">
        <f aca="true" t="shared" si="1" ref="I4:I13">+H4*D4</f>
        <v>0</v>
      </c>
      <c r="J4" s="41">
        <v>0</v>
      </c>
      <c r="K4" s="41">
        <v>0</v>
      </c>
      <c r="L4" s="42">
        <v>0</v>
      </c>
      <c r="M4" s="41">
        <f aca="true" t="shared" si="2" ref="M4:M13">+D4*L4</f>
        <v>0</v>
      </c>
      <c r="N4" s="42">
        <v>0</v>
      </c>
      <c r="O4" s="41">
        <f aca="true" t="shared" si="3" ref="O4:O13">+D4*N4</f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</row>
    <row r="5" spans="1:21" ht="48.75" customHeight="1">
      <c r="A5" s="37" t="s">
        <v>9</v>
      </c>
      <c r="B5" s="38">
        <v>150</v>
      </c>
      <c r="C5" s="38" t="s">
        <v>10</v>
      </c>
      <c r="D5" s="29"/>
      <c r="E5" s="39">
        <f t="shared" si="0"/>
        <v>0</v>
      </c>
      <c r="F5" s="40">
        <v>10</v>
      </c>
      <c r="G5" s="41">
        <v>3000</v>
      </c>
      <c r="H5" s="42">
        <v>5</v>
      </c>
      <c r="I5" s="41">
        <f t="shared" si="1"/>
        <v>0</v>
      </c>
      <c r="J5" s="41">
        <v>5</v>
      </c>
      <c r="K5" s="41">
        <v>1500</v>
      </c>
      <c r="L5" s="42">
        <v>5</v>
      </c>
      <c r="M5" s="41">
        <f t="shared" si="2"/>
        <v>0</v>
      </c>
      <c r="N5" s="42">
        <v>5</v>
      </c>
      <c r="O5" s="41">
        <f t="shared" si="3"/>
        <v>0</v>
      </c>
      <c r="P5" s="41">
        <v>5</v>
      </c>
      <c r="Q5" s="41">
        <v>1500</v>
      </c>
      <c r="R5" s="41">
        <v>5</v>
      </c>
      <c r="S5" s="41">
        <v>1500</v>
      </c>
      <c r="T5" s="41">
        <v>5</v>
      </c>
      <c r="U5" s="41">
        <v>1500</v>
      </c>
    </row>
    <row r="6" spans="1:21" ht="60" customHeight="1">
      <c r="A6" s="37" t="s">
        <v>68</v>
      </c>
      <c r="B6" s="38">
        <v>180</v>
      </c>
      <c r="C6" s="38" t="s">
        <v>10</v>
      </c>
      <c r="D6" s="29"/>
      <c r="E6" s="39">
        <f t="shared" si="0"/>
        <v>0</v>
      </c>
      <c r="F6" s="40">
        <v>60</v>
      </c>
      <c r="G6" s="41">
        <v>18000</v>
      </c>
      <c r="H6" s="42">
        <v>32</v>
      </c>
      <c r="I6" s="41">
        <f t="shared" si="1"/>
        <v>0</v>
      </c>
      <c r="J6" s="41">
        <v>29</v>
      </c>
      <c r="K6" s="41">
        <v>8700</v>
      </c>
      <c r="L6" s="42">
        <v>37</v>
      </c>
      <c r="M6" s="41">
        <f t="shared" si="2"/>
        <v>0</v>
      </c>
      <c r="N6" s="42">
        <v>35</v>
      </c>
      <c r="O6" s="41">
        <f t="shared" si="3"/>
        <v>0</v>
      </c>
      <c r="P6" s="41">
        <v>38</v>
      </c>
      <c r="Q6" s="41">
        <v>11400</v>
      </c>
      <c r="R6" s="41">
        <v>36</v>
      </c>
      <c r="S6" s="41">
        <v>10800</v>
      </c>
      <c r="T6" s="41">
        <v>34</v>
      </c>
      <c r="U6" s="41">
        <v>10200</v>
      </c>
    </row>
    <row r="7" spans="1:21" ht="35.25" customHeight="1">
      <c r="A7" s="37" t="s">
        <v>11</v>
      </c>
      <c r="B7" s="38">
        <v>560</v>
      </c>
      <c r="C7" s="38" t="s">
        <v>10</v>
      </c>
      <c r="D7" s="29"/>
      <c r="E7" s="39">
        <f t="shared" si="0"/>
        <v>0</v>
      </c>
      <c r="F7" s="40">
        <v>41</v>
      </c>
      <c r="G7" s="41">
        <v>12300</v>
      </c>
      <c r="H7" s="42">
        <v>32</v>
      </c>
      <c r="I7" s="41">
        <f t="shared" si="1"/>
        <v>0</v>
      </c>
      <c r="J7" s="41">
        <v>33</v>
      </c>
      <c r="K7" s="41">
        <v>9900</v>
      </c>
      <c r="L7" s="42">
        <v>36</v>
      </c>
      <c r="M7" s="41">
        <f t="shared" si="2"/>
        <v>0</v>
      </c>
      <c r="N7" s="42">
        <v>39</v>
      </c>
      <c r="O7" s="41">
        <f t="shared" si="3"/>
        <v>0</v>
      </c>
      <c r="P7" s="41">
        <v>34</v>
      </c>
      <c r="Q7" s="41">
        <v>10200</v>
      </c>
      <c r="R7" s="41">
        <v>35</v>
      </c>
      <c r="S7" s="41">
        <v>10500</v>
      </c>
      <c r="T7" s="41">
        <v>35</v>
      </c>
      <c r="U7" s="41">
        <v>10500</v>
      </c>
    </row>
    <row r="8" spans="1:21" ht="36.75" customHeight="1">
      <c r="A8" s="37" t="s">
        <v>25</v>
      </c>
      <c r="B8" s="38">
        <v>128</v>
      </c>
      <c r="C8" s="38" t="s">
        <v>10</v>
      </c>
      <c r="D8" s="29"/>
      <c r="E8" s="39">
        <f t="shared" si="0"/>
        <v>0</v>
      </c>
      <c r="F8" s="40"/>
      <c r="G8" s="41"/>
      <c r="H8" s="42"/>
      <c r="I8" s="41"/>
      <c r="J8" s="41"/>
      <c r="K8" s="41"/>
      <c r="L8" s="42"/>
      <c r="M8" s="41"/>
      <c r="N8" s="42"/>
      <c r="O8" s="41"/>
      <c r="P8" s="41"/>
      <c r="Q8" s="41"/>
      <c r="R8" s="41"/>
      <c r="S8" s="41"/>
      <c r="T8" s="41"/>
      <c r="U8" s="41"/>
    </row>
    <row r="9" spans="1:21" ht="51" customHeight="1">
      <c r="A9" s="37" t="s">
        <v>69</v>
      </c>
      <c r="B9" s="38">
        <v>128</v>
      </c>
      <c r="C9" s="38" t="s">
        <v>10</v>
      </c>
      <c r="D9" s="29"/>
      <c r="E9" s="39">
        <f t="shared" si="0"/>
        <v>0</v>
      </c>
      <c r="F9" s="40">
        <v>7</v>
      </c>
      <c r="G9" s="41">
        <v>2100</v>
      </c>
      <c r="H9" s="42">
        <v>8</v>
      </c>
      <c r="I9" s="41">
        <f t="shared" si="1"/>
        <v>0</v>
      </c>
      <c r="J9" s="41">
        <v>6</v>
      </c>
      <c r="K9" s="41">
        <v>1800</v>
      </c>
      <c r="L9" s="42">
        <v>7</v>
      </c>
      <c r="M9" s="41">
        <f t="shared" si="2"/>
        <v>0</v>
      </c>
      <c r="N9" s="42">
        <v>8</v>
      </c>
      <c r="O9" s="41">
        <f t="shared" si="3"/>
        <v>0</v>
      </c>
      <c r="P9" s="41">
        <v>7</v>
      </c>
      <c r="Q9" s="41">
        <v>2100</v>
      </c>
      <c r="R9" s="41">
        <v>6</v>
      </c>
      <c r="S9" s="41">
        <v>1800</v>
      </c>
      <c r="T9" s="41">
        <v>8</v>
      </c>
      <c r="U9" s="41">
        <v>2400</v>
      </c>
    </row>
    <row r="10" spans="1:21" ht="35.25" customHeight="1">
      <c r="A10" s="37" t="s">
        <v>13</v>
      </c>
      <c r="B10" s="38">
        <v>105</v>
      </c>
      <c r="C10" s="38" t="s">
        <v>10</v>
      </c>
      <c r="D10" s="29"/>
      <c r="E10" s="39">
        <f t="shared" si="0"/>
        <v>0</v>
      </c>
      <c r="F10" s="40">
        <v>1</v>
      </c>
      <c r="G10" s="41">
        <v>4000</v>
      </c>
      <c r="H10" s="42">
        <v>0</v>
      </c>
      <c r="I10" s="41">
        <f t="shared" si="1"/>
        <v>0</v>
      </c>
      <c r="J10" s="41">
        <v>0</v>
      </c>
      <c r="K10" s="41">
        <v>0</v>
      </c>
      <c r="L10" s="42">
        <v>0</v>
      </c>
      <c r="M10" s="41">
        <f t="shared" si="2"/>
        <v>0</v>
      </c>
      <c r="N10" s="42">
        <v>0</v>
      </c>
      <c r="O10" s="41">
        <f t="shared" si="3"/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</row>
    <row r="11" spans="1:21" ht="20.25" customHeight="1">
      <c r="A11" s="37" t="s">
        <v>70</v>
      </c>
      <c r="B11" s="38">
        <v>96</v>
      </c>
      <c r="C11" s="38" t="s">
        <v>10</v>
      </c>
      <c r="D11" s="29"/>
      <c r="E11" s="39">
        <f t="shared" si="0"/>
        <v>0</v>
      </c>
      <c r="F11" s="40">
        <v>2</v>
      </c>
      <c r="G11" s="41">
        <v>5000</v>
      </c>
      <c r="H11" s="42">
        <v>1</v>
      </c>
      <c r="I11" s="41">
        <f t="shared" si="1"/>
        <v>0</v>
      </c>
      <c r="J11" s="41">
        <v>1</v>
      </c>
      <c r="K11" s="41">
        <v>2500</v>
      </c>
      <c r="L11" s="42">
        <v>2</v>
      </c>
      <c r="M11" s="41">
        <f t="shared" si="2"/>
        <v>0</v>
      </c>
      <c r="N11" s="42">
        <v>1</v>
      </c>
      <c r="O11" s="41">
        <f t="shared" si="3"/>
        <v>0</v>
      </c>
      <c r="P11" s="41">
        <v>1</v>
      </c>
      <c r="Q11" s="41">
        <v>2500</v>
      </c>
      <c r="R11" s="41">
        <v>2</v>
      </c>
      <c r="S11" s="41">
        <v>5000</v>
      </c>
      <c r="T11" s="41">
        <v>1</v>
      </c>
      <c r="U11" s="41">
        <v>2500</v>
      </c>
    </row>
    <row r="12" spans="1:21" ht="20.25" customHeight="1">
      <c r="A12" s="37" t="s">
        <v>15</v>
      </c>
      <c r="B12" s="38">
        <v>210</v>
      </c>
      <c r="C12" s="38" t="s">
        <v>10</v>
      </c>
      <c r="D12" s="29"/>
      <c r="E12" s="39">
        <f t="shared" si="0"/>
        <v>0</v>
      </c>
      <c r="F12" s="40">
        <v>8</v>
      </c>
      <c r="G12" s="41">
        <v>2400</v>
      </c>
      <c r="H12" s="42">
        <v>9</v>
      </c>
      <c r="I12" s="41">
        <f t="shared" si="1"/>
        <v>0</v>
      </c>
      <c r="J12" s="41">
        <v>7</v>
      </c>
      <c r="K12" s="41">
        <v>2100</v>
      </c>
      <c r="L12" s="42">
        <v>9</v>
      </c>
      <c r="M12" s="41">
        <f t="shared" si="2"/>
        <v>0</v>
      </c>
      <c r="N12" s="42">
        <v>8</v>
      </c>
      <c r="O12" s="41">
        <f t="shared" si="3"/>
        <v>0</v>
      </c>
      <c r="P12" s="41">
        <v>9</v>
      </c>
      <c r="Q12" s="41">
        <v>2700</v>
      </c>
      <c r="R12" s="41">
        <v>8</v>
      </c>
      <c r="S12" s="41">
        <v>2400</v>
      </c>
      <c r="T12" s="41">
        <v>9</v>
      </c>
      <c r="U12" s="41">
        <v>2700</v>
      </c>
    </row>
    <row r="13" spans="1:21" ht="47.25" customHeight="1">
      <c r="A13" s="37" t="s">
        <v>71</v>
      </c>
      <c r="B13" s="38">
        <v>280</v>
      </c>
      <c r="C13" s="38" t="s">
        <v>10</v>
      </c>
      <c r="D13" s="29"/>
      <c r="E13" s="39">
        <f t="shared" si="0"/>
        <v>0</v>
      </c>
      <c r="F13" s="40">
        <v>16</v>
      </c>
      <c r="G13" s="41">
        <v>4800</v>
      </c>
      <c r="H13" s="42">
        <v>8</v>
      </c>
      <c r="I13" s="41">
        <f t="shared" si="1"/>
        <v>0</v>
      </c>
      <c r="J13" s="41">
        <v>9</v>
      </c>
      <c r="K13" s="41">
        <v>2700</v>
      </c>
      <c r="L13" s="42">
        <v>8</v>
      </c>
      <c r="M13" s="41">
        <f t="shared" si="2"/>
        <v>0</v>
      </c>
      <c r="N13" s="42">
        <v>7</v>
      </c>
      <c r="O13" s="41">
        <f t="shared" si="3"/>
        <v>0</v>
      </c>
      <c r="P13" s="41">
        <v>7</v>
      </c>
      <c r="Q13" s="41">
        <v>2100</v>
      </c>
      <c r="R13" s="41">
        <v>8</v>
      </c>
      <c r="S13" s="41">
        <v>2400</v>
      </c>
      <c r="T13" s="41">
        <v>7</v>
      </c>
      <c r="U13" s="41">
        <v>2100</v>
      </c>
    </row>
    <row r="14" spans="1:21" ht="32.25" customHeight="1">
      <c r="A14" s="37" t="s">
        <v>72</v>
      </c>
      <c r="B14" s="38">
        <v>96</v>
      </c>
      <c r="C14" s="38" t="s">
        <v>10</v>
      </c>
      <c r="D14" s="29"/>
      <c r="E14" s="39">
        <f t="shared" si="0"/>
        <v>0</v>
      </c>
      <c r="F14" s="40"/>
      <c r="G14" s="41"/>
      <c r="H14" s="42"/>
      <c r="I14" s="41"/>
      <c r="J14" s="41"/>
      <c r="K14" s="41"/>
      <c r="L14" s="42"/>
      <c r="M14" s="41"/>
      <c r="N14" s="42"/>
      <c r="O14" s="41"/>
      <c r="P14" s="41"/>
      <c r="Q14" s="41"/>
      <c r="R14" s="41"/>
      <c r="S14" s="41"/>
      <c r="T14" s="41"/>
      <c r="U14" s="41"/>
    </row>
    <row r="15" spans="1:21" ht="23.25" customHeight="1">
      <c r="A15" s="37" t="s">
        <v>18</v>
      </c>
      <c r="B15" s="43">
        <v>140</v>
      </c>
      <c r="C15" s="43" t="s">
        <v>10</v>
      </c>
      <c r="D15" s="30"/>
      <c r="E15" s="44">
        <f t="shared" si="0"/>
        <v>0</v>
      </c>
      <c r="F15" s="40"/>
      <c r="G15" s="41"/>
      <c r="H15" s="42"/>
      <c r="I15" s="41"/>
      <c r="J15" s="41"/>
      <c r="K15" s="41"/>
      <c r="L15" s="42"/>
      <c r="M15" s="41"/>
      <c r="N15" s="42"/>
      <c r="O15" s="41"/>
      <c r="P15" s="41"/>
      <c r="Q15" s="41"/>
      <c r="R15" s="41"/>
      <c r="S15" s="41"/>
      <c r="T15" s="41"/>
      <c r="U15" s="41"/>
    </row>
    <row r="16" spans="1:21" ht="30" customHeight="1">
      <c r="A16" s="37" t="s">
        <v>73</v>
      </c>
      <c r="B16" s="38">
        <v>260</v>
      </c>
      <c r="C16" s="38" t="s">
        <v>10</v>
      </c>
      <c r="D16" s="29"/>
      <c r="E16" s="39">
        <f t="shared" si="0"/>
        <v>0</v>
      </c>
      <c r="F16" s="40">
        <v>10</v>
      </c>
      <c r="G16" s="41">
        <v>3000</v>
      </c>
      <c r="H16" s="42">
        <v>24</v>
      </c>
      <c r="I16" s="41">
        <f>+H16*D16</f>
        <v>0</v>
      </c>
      <c r="J16" s="41">
        <v>25</v>
      </c>
      <c r="K16" s="41">
        <v>7500</v>
      </c>
      <c r="L16" s="42">
        <v>22</v>
      </c>
      <c r="M16" s="41">
        <f>+D16*L16</f>
        <v>0</v>
      </c>
      <c r="N16" s="42">
        <v>20</v>
      </c>
      <c r="O16" s="41">
        <f>+D16*N16</f>
        <v>0</v>
      </c>
      <c r="P16" s="41">
        <v>18</v>
      </c>
      <c r="Q16" s="41">
        <v>5400</v>
      </c>
      <c r="R16" s="41">
        <v>20</v>
      </c>
      <c r="S16" s="41">
        <v>6000</v>
      </c>
      <c r="T16" s="41">
        <v>22</v>
      </c>
      <c r="U16" s="41">
        <v>6600</v>
      </c>
    </row>
    <row r="17" spans="1:21" ht="33.75" customHeight="1">
      <c r="A17" s="37" t="s">
        <v>19</v>
      </c>
      <c r="B17" s="38">
        <v>60</v>
      </c>
      <c r="C17" s="38" t="s">
        <v>10</v>
      </c>
      <c r="D17" s="29"/>
      <c r="E17" s="39">
        <f t="shared" si="0"/>
        <v>0</v>
      </c>
      <c r="F17" s="40">
        <v>0</v>
      </c>
      <c r="G17" s="41">
        <v>0</v>
      </c>
      <c r="H17" s="42">
        <v>0</v>
      </c>
      <c r="I17" s="41">
        <f>+H17*D17</f>
        <v>0</v>
      </c>
      <c r="J17" s="41">
        <v>0</v>
      </c>
      <c r="K17" s="41">
        <v>0</v>
      </c>
      <c r="L17" s="42">
        <v>0</v>
      </c>
      <c r="M17" s="41">
        <f>+D17*L17</f>
        <v>0</v>
      </c>
      <c r="N17" s="42">
        <v>0</v>
      </c>
      <c r="O17" s="41">
        <f>+D17*N17</f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</row>
    <row r="18" spans="1:21" ht="36" customHeight="1">
      <c r="A18" s="37" t="s">
        <v>22</v>
      </c>
      <c r="B18" s="38">
        <v>34</v>
      </c>
      <c r="C18" s="38" t="s">
        <v>10</v>
      </c>
      <c r="D18" s="29"/>
      <c r="E18" s="39">
        <f t="shared" si="0"/>
        <v>0</v>
      </c>
      <c r="F18" s="40"/>
      <c r="G18" s="41"/>
      <c r="H18" s="42"/>
      <c r="I18" s="41"/>
      <c r="J18" s="41"/>
      <c r="K18" s="41"/>
      <c r="L18" s="42"/>
      <c r="M18" s="41"/>
      <c r="N18" s="42"/>
      <c r="O18" s="41"/>
      <c r="P18" s="41"/>
      <c r="Q18" s="41"/>
      <c r="R18" s="41"/>
      <c r="S18" s="41"/>
      <c r="T18" s="41"/>
      <c r="U18" s="41"/>
    </row>
    <row r="19" spans="1:21" ht="53.25" customHeight="1">
      <c r="A19" s="37" t="s">
        <v>65</v>
      </c>
      <c r="B19" s="38">
        <v>24</v>
      </c>
      <c r="C19" s="38" t="s">
        <v>64</v>
      </c>
      <c r="D19" s="29"/>
      <c r="E19" s="39">
        <f t="shared" si="0"/>
        <v>0</v>
      </c>
      <c r="F19" s="40"/>
      <c r="G19" s="41"/>
      <c r="H19" s="42"/>
      <c r="I19" s="41"/>
      <c r="J19" s="41"/>
      <c r="K19" s="41"/>
      <c r="L19" s="42"/>
      <c r="M19" s="41"/>
      <c r="N19" s="42"/>
      <c r="O19" s="41"/>
      <c r="P19" s="41"/>
      <c r="Q19" s="41"/>
      <c r="R19" s="41"/>
      <c r="S19" s="41"/>
      <c r="T19" s="41"/>
      <c r="U19" s="41"/>
    </row>
    <row r="20" spans="1:21" ht="22.5" customHeight="1">
      <c r="A20" s="37" t="s">
        <v>74</v>
      </c>
      <c r="B20" s="38">
        <v>1</v>
      </c>
      <c r="C20" s="38" t="s">
        <v>75</v>
      </c>
      <c r="D20" s="29"/>
      <c r="E20" s="39">
        <f>B20*D20</f>
        <v>0</v>
      </c>
      <c r="F20" s="40">
        <v>0</v>
      </c>
      <c r="G20" s="41">
        <v>0</v>
      </c>
      <c r="H20" s="42">
        <v>0</v>
      </c>
      <c r="I20" s="41">
        <f>+H20*D20</f>
        <v>0</v>
      </c>
      <c r="J20" s="41">
        <v>0</v>
      </c>
      <c r="K20" s="41">
        <v>0</v>
      </c>
      <c r="L20" s="42">
        <v>0</v>
      </c>
      <c r="M20" s="41">
        <f>+D20*L20</f>
        <v>0</v>
      </c>
      <c r="N20" s="42">
        <v>0</v>
      </c>
      <c r="O20" s="41">
        <f>+D20*N20</f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</row>
    <row r="21" spans="1:21" ht="24" customHeight="1">
      <c r="A21" s="62" t="s">
        <v>76</v>
      </c>
      <c r="B21" s="37"/>
      <c r="C21" s="37"/>
      <c r="D21" s="37"/>
      <c r="E21" s="63">
        <f>SUM(E4:E20)</f>
        <v>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5" ht="24" customHeight="1">
      <c r="A22" s="37" t="s">
        <v>77</v>
      </c>
      <c r="B22" s="37"/>
      <c r="C22" s="37"/>
      <c r="D22" s="37"/>
      <c r="E22" s="63">
        <f>E21*0.21</f>
        <v>0</v>
      </c>
    </row>
    <row r="23" spans="1:5" ht="24" customHeight="1">
      <c r="A23" s="62" t="s">
        <v>78</v>
      </c>
      <c r="B23" s="37"/>
      <c r="C23" s="37"/>
      <c r="D23" s="37"/>
      <c r="E23" s="63">
        <f>E21+E22</f>
        <v>0</v>
      </c>
    </row>
    <row r="24" spans="1:3" ht="42" customHeight="1">
      <c r="A24" s="47" t="s">
        <v>63</v>
      </c>
      <c r="B24" s="47"/>
      <c r="C24" s="47"/>
    </row>
    <row r="25" spans="1:5" ht="15">
      <c r="A25" s="47"/>
      <c r="B25" s="47"/>
      <c r="C25" s="47"/>
      <c r="E25" s="46"/>
    </row>
    <row r="26" spans="1:5" ht="15">
      <c r="A26" s="47"/>
      <c r="B26" s="47"/>
      <c r="C26" s="47"/>
      <c r="E26" s="46"/>
    </row>
    <row r="27" spans="1:3" ht="15">
      <c r="A27" s="47"/>
      <c r="B27" s="47"/>
      <c r="C27" s="47"/>
    </row>
    <row r="28" spans="1:3" ht="15">
      <c r="A28" s="47"/>
      <c r="B28" s="47"/>
      <c r="C28" s="47"/>
    </row>
    <row r="29" spans="1:3" ht="15">
      <c r="A29" s="47"/>
      <c r="B29" s="47" t="s">
        <v>63</v>
      </c>
      <c r="C29" s="47" t="s">
        <v>63</v>
      </c>
    </row>
    <row r="30" spans="1:3" ht="15">
      <c r="A30" s="47" t="s">
        <v>63</v>
      </c>
      <c r="B30" s="47" t="s">
        <v>63</v>
      </c>
      <c r="C30" s="47"/>
    </row>
    <row r="31" spans="1:2" ht="15">
      <c r="A31" s="47"/>
      <c r="B31" s="32" t="s">
        <v>63</v>
      </c>
    </row>
  </sheetData>
  <sheetProtection password="CC76" sheet="1"/>
  <mergeCells count="10">
    <mergeCell ref="J2:K2"/>
    <mergeCell ref="F2:G2"/>
    <mergeCell ref="H2:I2"/>
    <mergeCell ref="L2:M2"/>
    <mergeCell ref="N2:O2"/>
    <mergeCell ref="R2:S2"/>
    <mergeCell ref="B2:E2"/>
    <mergeCell ref="A2:A3"/>
  </mergeCells>
  <printOptions/>
  <pageMargins left="0.7086614173228347" right="0.7086614173228347" top="0.31496062992125984" bottom="0.3937007874015748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Vodní zdroje Ekomonitor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Novohradská</dc:creator>
  <cp:keywords/>
  <dc:description/>
  <cp:lastModifiedBy>Beranová Hana Ing.</cp:lastModifiedBy>
  <cp:lastPrinted>2018-01-04T16:13:51Z</cp:lastPrinted>
  <dcterms:created xsi:type="dcterms:W3CDTF">2014-07-23T13:13:20Z</dcterms:created>
  <dcterms:modified xsi:type="dcterms:W3CDTF">2018-01-15T13:23:47Z</dcterms:modified>
  <cp:category/>
  <cp:version/>
  <cp:contentType/>
  <cp:contentStatus/>
</cp:coreProperties>
</file>