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1440" windowWidth="17955" windowHeight="10440"/>
  </bookViews>
  <sheets>
    <sheet name="List1" sheetId="1" r:id="rId1"/>
  </sheets>
  <definedNames>
    <definedName name="_xlnm.Print_Area" localSheetId="0">List1!$A$1:$G$89</definedName>
  </definedNames>
  <calcPr calcId="145621" concurrentCalc="0"/>
</workbook>
</file>

<file path=xl/calcChain.xml><?xml version="1.0" encoding="utf-8"?>
<calcChain xmlns="http://schemas.openxmlformats.org/spreadsheetml/2006/main">
  <c r="G38" i="1" l="1"/>
  <c r="F38" i="1"/>
  <c r="F72" i="1"/>
  <c r="F71" i="1"/>
  <c r="B71" i="1"/>
  <c r="B72" i="1"/>
  <c r="B73" i="1"/>
  <c r="E78" i="1"/>
  <c r="E77" i="1"/>
  <c r="E76" i="1"/>
  <c r="G29" i="1"/>
  <c r="G78" i="1"/>
  <c r="G76" i="1"/>
  <c r="G77" i="1"/>
  <c r="G79" i="1"/>
  <c r="G39" i="1"/>
  <c r="G81" i="1"/>
  <c r="G73" i="1"/>
  <c r="G69" i="1"/>
  <c r="F69" i="1"/>
  <c r="E69" i="1"/>
  <c r="D69" i="1"/>
  <c r="C69" i="1"/>
  <c r="B69" i="1"/>
  <c r="G60" i="1"/>
  <c r="F60" i="1"/>
  <c r="F73" i="1"/>
  <c r="E60" i="1"/>
  <c r="D60" i="1"/>
  <c r="C60" i="1"/>
  <c r="B60" i="1"/>
  <c r="G51" i="1"/>
  <c r="F51" i="1"/>
  <c r="E51" i="1"/>
  <c r="E73" i="1"/>
  <c r="D51" i="1"/>
  <c r="D73" i="1"/>
  <c r="C51" i="1"/>
  <c r="B51" i="1"/>
  <c r="G49" i="1"/>
  <c r="F49" i="1"/>
  <c r="E49" i="1"/>
  <c r="D49" i="1"/>
  <c r="C49" i="1"/>
  <c r="B49" i="1"/>
  <c r="G46" i="1"/>
  <c r="F46" i="1"/>
  <c r="E46" i="1"/>
  <c r="D46" i="1"/>
  <c r="C46" i="1"/>
  <c r="B46" i="1"/>
  <c r="G67" i="1"/>
  <c r="F67" i="1"/>
  <c r="E67" i="1"/>
  <c r="D67" i="1"/>
  <c r="C67" i="1"/>
  <c r="B67" i="1"/>
  <c r="G64" i="1"/>
  <c r="F64" i="1"/>
  <c r="E64" i="1"/>
  <c r="D64" i="1"/>
  <c r="C64" i="1"/>
  <c r="B64" i="1"/>
  <c r="G58" i="1"/>
  <c r="F58" i="1"/>
  <c r="E58" i="1"/>
  <c r="D58" i="1"/>
  <c r="C58" i="1"/>
  <c r="B58" i="1"/>
  <c r="C55" i="1"/>
  <c r="D55" i="1"/>
  <c r="E55" i="1"/>
  <c r="F55" i="1"/>
  <c r="G55" i="1"/>
  <c r="B55" i="1"/>
  <c r="C73" i="1"/>
  <c r="E71" i="1"/>
  <c r="D72" i="1"/>
  <c r="G71" i="1"/>
  <c r="E72" i="1"/>
  <c r="C72" i="1"/>
  <c r="G72" i="1"/>
  <c r="C71" i="1"/>
  <c r="D71" i="1"/>
  <c r="F37" i="1"/>
  <c r="F34" i="1"/>
  <c r="F35" i="1"/>
  <c r="F31" i="1"/>
  <c r="F32" i="1"/>
  <c r="F28" i="1"/>
  <c r="F26" i="1"/>
  <c r="D37" i="1"/>
  <c r="G37" i="1"/>
  <c r="D34" i="1"/>
  <c r="G34" i="1"/>
  <c r="G35" i="1"/>
  <c r="D31" i="1"/>
  <c r="G31" i="1"/>
  <c r="G32" i="1"/>
  <c r="D28" i="1"/>
  <c r="G28" i="1"/>
  <c r="D26" i="1"/>
  <c r="G26" i="1"/>
  <c r="F24" i="1"/>
  <c r="D24" i="1"/>
  <c r="G24" i="1"/>
  <c r="F29" i="1"/>
</calcChain>
</file>

<file path=xl/sharedStrings.xml><?xml version="1.0" encoding="utf-8"?>
<sst xmlns="http://schemas.openxmlformats.org/spreadsheetml/2006/main" count="132" uniqueCount="94">
  <si>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</si>
  <si>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</si>
  <si>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</si>
  <si>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</si>
  <si>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</si>
  <si>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</si>
  <si>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</si>
  <si>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</si>
  <si>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</si>
  <si>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</si>
  <si>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</si>
  <si>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</si>
  <si>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</si>
  <si>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</si>
  <si>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</si>
  <si>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</si>
  <si>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</si>
  <si>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</si>
  <si>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</si>
  <si>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</si>
  <si>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</si>
  <si>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</si>
  <si>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</si>
  <si>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</si>
  <si>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</si>
  <si>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ke kvalifikaci</t>
  </si>
  <si>
    <t>[ZDE DODAVATEL VLOŽÍ PODPIS]</t>
  </si>
  <si>
    <t>Informační systém pro dohled nad hazardními hrami</t>
  </si>
  <si>
    <t>Položka</t>
  </si>
  <si>
    <t>Jednotka</t>
  </si>
  <si>
    <t>Jednotka k nacenění</t>
  </si>
  <si>
    <t>Položková cena za jednotku bez DPH</t>
  </si>
  <si>
    <t>Počet jednotek za dobu plnění/danou etapu</t>
  </si>
  <si>
    <t>Položková cena za jednotku s DPH</t>
  </si>
  <si>
    <t>1. Cena za provedení díla (čl. 6.1.1 Návrhu smlouvy)</t>
  </si>
  <si>
    <t>ETAPA 1A: Revize požadavků a detailní návrh architektury řešení</t>
  </si>
  <si>
    <t>Cena za etapu</t>
  </si>
  <si>
    <t xml:space="preserve">Etapa 1A </t>
  </si>
  <si>
    <t>Etapa 1B</t>
  </si>
  <si>
    <t>Etapa 2</t>
  </si>
  <si>
    <t>2. Cena za Změny díla (čl. 6.1.2 Návrhu smlouvy)</t>
  </si>
  <si>
    <t>Člověkoden</t>
  </si>
  <si>
    <t>Kalendářní měsíc</t>
  </si>
  <si>
    <t>Poskytování servisních služeb</t>
  </si>
  <si>
    <t>Celková cena za provedení díla:</t>
  </si>
  <si>
    <t>Celková cena za změny díla:</t>
  </si>
  <si>
    <t>Celková cena za servisní služby:</t>
  </si>
  <si>
    <t>3. Cena za poskytování servisních služeb (čl. 6.1.3 Návrhu smlouvy)</t>
  </si>
  <si>
    <t>Práce specialisty (průměrná cena za všechny role)</t>
  </si>
  <si>
    <t>4. Cena za Služby rovoje (čl. 6.1.4 Návrhu smlouvy)</t>
  </si>
  <si>
    <t>Celková cena za Služby rozvoje:</t>
  </si>
  <si>
    <t>ETAPA 2: Implementace Release 2</t>
  </si>
  <si>
    <t>Celková nabídková cena (s DPH)</t>
  </si>
  <si>
    <t>Náklady na pořízení a provoz technické infrastruktury</t>
  </si>
  <si>
    <t>Produkční postředí</t>
  </si>
  <si>
    <t>Pre-produkční postředí</t>
  </si>
  <si>
    <t>Testovací/vývojové postředí</t>
  </si>
  <si>
    <t>Počet GB</t>
  </si>
  <si>
    <t>Počet core Linux, redundance ne</t>
  </si>
  <si>
    <t>Počet core Linux, redundance Doména/DC</t>
  </si>
  <si>
    <t>Počet core Windows, redundance ne</t>
  </si>
  <si>
    <t>Počet core Windows, redundance Doména/DC</t>
  </si>
  <si>
    <t>Rok 1 - Release 1 i 2</t>
  </si>
  <si>
    <t>Rok 2 - Release 1 i 2</t>
  </si>
  <si>
    <t>Rok 3 - Release 1 i 2</t>
  </si>
  <si>
    <t>Rok 4 - Release 1 i 2</t>
  </si>
  <si>
    <t>Rok 5 - Release 1 i 2</t>
  </si>
  <si>
    <t>Automatický přepočet koeficientem redundance</t>
  </si>
  <si>
    <t>Souhrn za všechna prostředí</t>
  </si>
  <si>
    <t>Počet core Linux</t>
  </si>
  <si>
    <t>Počet core Windows</t>
  </si>
  <si>
    <t>Počet měsíců</t>
  </si>
  <si>
    <t>Vypočet celkových nákladů na pořízení a provoz technické infrastruktury</t>
  </si>
  <si>
    <t>core/měsíc</t>
  </si>
  <si>
    <t>GB/měsíc</t>
  </si>
  <si>
    <t>Počet jednotek za všechna období</t>
  </si>
  <si>
    <t>Položkový náklad za jednotku včetně DPH</t>
  </si>
  <si>
    <t>Celkové náklady na pořízení a provoz technické infrastruktury</t>
  </si>
  <si>
    <t>Celkové náklady na danou položku včetně DPH</t>
  </si>
  <si>
    <t>Náklady životního cyklu veřejné zakázky</t>
  </si>
  <si>
    <t>Náklady životního cyklu nabídky dodavatele (součet celkové nabídkové ceny a výše celkových nákladů na pořízení a provoz technické infrastruktury)</t>
  </si>
  <si>
    <t>Náklady na pořízení a provoz core Linux</t>
  </si>
  <si>
    <t>Náklady na pořízení a provoz core Windows</t>
  </si>
  <si>
    <t>Náklady na pořízení a provoz GB</t>
  </si>
  <si>
    <t>Čestné prohlášení k vázanosti Návrhem smlouvy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</si>
  <si>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</si>
  <si>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Období</t>
  </si>
  <si>
    <t>Položková cena bez DPH pronásobená určeným počtem jednotek</t>
  </si>
  <si>
    <t>Položková cena s DPH pronásobená určeným počtem jednotek</t>
  </si>
  <si>
    <t>ETAPA 1B: Implementace Release 1 (včetně datové migrace)</t>
  </si>
  <si>
    <t>Rok 0 - Release 1</t>
  </si>
  <si>
    <t>Výše uvedený dodavatel tímto nahrazuje předložení dokladů o kvalifikaci podle § 86 odst. 2 zákona, když čestně prohlašuje, že splňuje podmínky základní způsobilosti podle § 74 zákona a profesní způsobilosti podle § 77 zákona a ekonomické kvalifikace podle § 78 zákona v rozsahu požadovaném Zadavatelem v zadávací dokumentaci uvedené veřejné zakázky. Dodavatel si je vědom své povinnosti předložit Zadavateli před uzavřením smlouvy na veřejnou zakázku originály nebo ověřené kopie dokladů o jeho kvalifikaci, bude-li dodavatel vybrán k uzavření smlouvy na veřejnou zakázku.</t>
  </si>
  <si>
    <t>zadávaná postupem dle § 56 zákona č. 134/2016 Sb., o zadávání veřejných zakázek</t>
  </si>
  <si>
    <t>Zadavatel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</si>
</sst>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164" fontId="3" fillId="4" borderId="1" xfId="0" applyNumberFormat="1" applyFont="1" applyFill="1" applyBorder="1" applyAlignment="1">
      <alignment vertical="center"/>
    </xf>
    <xf numFmtId="0" fontId="6" fillId="0" borderId="0" xfId="0" applyFont="1"/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7" fillId="7" borderId="1" xfId="0" applyFont="1" applyFill="1" applyBorder="1" applyAlignment="1">
      <alignment horizontal="left" vertical="center" wrapText="1"/>
    </xf>
    <xf numFmtId="164" fontId="4" fillId="6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3" fontId="3" fillId="7" borderId="1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 wrapText="1"/>
    </xf>
    <xf numFmtId="164" fontId="6" fillId="6" borderId="1" xfId="0" applyNumberFormat="1" applyFont="1" applyFill="1" applyBorder="1" applyAlignment="1">
      <alignment vertical="center" wrapText="1"/>
    </xf>
    <xf numFmtId="164" fontId="9" fillId="6" borderId="1" xfId="0" applyNumberFormat="1" applyFont="1" applyFill="1" applyBorder="1" applyAlignment="1">
      <alignment vertical="center" wrapText="1"/>
    </xf>
    <xf numFmtId="164" fontId="10" fillId="6" borderId="1" xfId="0" applyNumberFormat="1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6" fillId="7" borderId="1" xfId="0" applyNumberFormat="1" applyFont="1" applyFill="1" applyBorder="1" applyAlignment="1">
      <alignment horizontal="left" vertical="center"/>
    </xf>
    <xf numFmtId="0" fontId="6" fillId="7" borderId="1" xfId="0" applyFont="1" applyFill="1" applyBorder="1"/>
    <xf numFmtId="3" fontId="3" fillId="4" borderId="1" xfId="0" applyNumberFormat="1" applyFont="1" applyFill="1" applyBorder="1" applyAlignment="1">
      <alignment vertical="center"/>
    </xf>
    <xf numFmtId="3" fontId="11" fillId="7" borderId="1" xfId="0" applyNumberFormat="1" applyFont="1" applyFill="1" applyBorder="1" applyAlignment="1">
      <alignment horizontal="right" vertical="center"/>
    </xf>
    <xf numFmtId="3" fontId="6" fillId="7" borderId="1" xfId="0" applyNumberFormat="1" applyFont="1" applyFill="1" applyBorder="1" applyAlignment="1">
      <alignment horizontal="right" vertical="center"/>
    </xf>
    <xf numFmtId="3" fontId="11" fillId="7" borderId="1" xfId="0" applyNumberFormat="1" applyFont="1" applyFill="1" applyBorder="1" applyAlignment="1">
      <alignment vertical="center"/>
    </xf>
    <xf numFmtId="164" fontId="9" fillId="7" borderId="1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wrapText="1"/>
    </xf>
    <xf numFmtId="3" fontId="6" fillId="7" borderId="1" xfId="0" applyNumberFormat="1" applyFont="1" applyFill="1" applyBorder="1" applyAlignment="1">
      <alignment vertical="center"/>
    </xf>
    <xf numFmtId="164" fontId="6" fillId="7" borderId="1" xfId="0" applyNumberFormat="1" applyFont="1" applyFill="1" applyBorder="1" applyAlignment="1">
      <alignment vertical="center"/>
    </xf>
    <xf numFmtId="164" fontId="6" fillId="7" borderId="1" xfId="0" applyNumberFormat="1" applyFont="1" applyFill="1" applyBorder="1" applyAlignment="1">
      <alignment horizontal="right" vertical="center"/>
    </xf>
    <xf numFmtId="164" fontId="11" fillId="7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11" fillId="7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164" fontId="10" fillId="9" borderId="1" xfId="0" applyNumberFormat="1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11" fillId="7" borderId="1" xfId="0" applyNumberFormat="1" applyFont="1" applyFill="1" applyBorder="1" applyAlignment="1">
      <alignment horizontal="left" vertical="center"/>
    </xf>
    <xf numFmtId="164" fontId="9" fillId="7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164" fontId="4" fillId="7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"/>
  <sheetViews>
    <sheetView tabSelected="1" topLeftCell="A38" zoomScale="115" zoomScaleNormal="115" workbookViewId="0">
      <selection activeCell="G38" sqref="G38"/>
    </sheetView>
  </sheetViews>
  <sheetFormatPr defaultRowHeight="12.75" x14ac:dyDescent="0.2"/>
  <cols>
    <col min="1" max="1" width="41.42578125" customWidth="1"/>
    <col min="2" max="2" width="17.28515625" customWidth="1"/>
    <col min="3" max="3" width="16.7109375" bestFit="1" customWidth="1"/>
    <col min="4" max="4" width="17.140625" customWidth="1"/>
    <col min="5" max="5" width="16.28515625" customWidth="1"/>
    <col min="6" max="6" width="19.5703125" customWidth="1"/>
    <col min="7" max="7" width="20.140625" style="3" customWidth="1"/>
    <col min="8" max="8" width="9.140625" style="1"/>
    <col min="9" max="9" width="26" style="1" customWidth="1"/>
    <col min="10" max="15" width="9.140625" style="1"/>
  </cols>
  <sheetData>
    <row r="1" spans="1:7" ht="29.25" customHeight="1" x14ac:dyDescent="0.2">
      <c r="A1" s="46" t="s">
        <v>22</v>
      </c>
      <c r="B1" s="46"/>
      <c r="C1" s="46"/>
      <c r="D1" s="46"/>
      <c r="E1" s="46"/>
      <c r="F1" s="46"/>
      <c r="G1" s="46"/>
    </row>
    <row r="2" spans="1:7" ht="14.25" customHeight="1" x14ac:dyDescent="0.2">
      <c r="A2" s="37" t="s">
        <v>0</v>
      </c>
      <c r="B2" s="37"/>
      <c r="C2" s="37"/>
      <c r="D2" s="37"/>
      <c r="E2" s="37"/>
      <c r="F2" s="37"/>
      <c r="G2" s="37"/>
    </row>
    <row r="3" spans="1:7" ht="31.5" customHeight="1" x14ac:dyDescent="0.2">
      <c r="A3" s="31" t="s">
        <v>2</v>
      </c>
      <c r="B3" s="51" t="s">
        <v>27</v>
      </c>
      <c r="C3" s="51"/>
      <c r="D3" s="51"/>
      <c r="E3" s="51"/>
      <c r="F3" s="51"/>
      <c r="G3" s="51"/>
    </row>
    <row r="4" spans="1:7" ht="15" customHeight="1" x14ac:dyDescent="0.2">
      <c r="A4" s="47" t="s">
        <v>92</v>
      </c>
      <c r="B4" s="47"/>
      <c r="C4" s="47"/>
      <c r="D4" s="47"/>
      <c r="E4" s="47"/>
      <c r="F4" s="47"/>
      <c r="G4" s="47"/>
    </row>
    <row r="5" spans="1:7" x14ac:dyDescent="0.2">
      <c r="A5" s="37" t="s">
        <v>93</v>
      </c>
      <c r="B5" s="48"/>
      <c r="C5" s="48"/>
      <c r="D5" s="48"/>
      <c r="E5" s="48"/>
      <c r="F5" s="48"/>
      <c r="G5" s="48"/>
    </row>
    <row r="6" spans="1:7" x14ac:dyDescent="0.2">
      <c r="A6" s="36" t="s">
        <v>2</v>
      </c>
      <c r="B6" s="49" t="s">
        <v>15</v>
      </c>
      <c r="C6" s="49"/>
      <c r="D6" s="49"/>
      <c r="E6" s="49"/>
      <c r="F6" s="49"/>
      <c r="G6" s="49"/>
    </row>
    <row r="7" spans="1:7" x14ac:dyDescent="0.2">
      <c r="A7" s="36" t="s">
        <v>1</v>
      </c>
      <c r="B7" s="49" t="s">
        <v>16</v>
      </c>
      <c r="C7" s="49"/>
      <c r="D7" s="49"/>
      <c r="E7" s="49"/>
      <c r="F7" s="49"/>
      <c r="G7" s="49"/>
    </row>
    <row r="8" spans="1:7" x14ac:dyDescent="0.2">
      <c r="A8" s="36" t="s">
        <v>3</v>
      </c>
      <c r="B8" s="50" t="s">
        <v>17</v>
      </c>
      <c r="C8" s="50"/>
      <c r="D8" s="50"/>
      <c r="E8" s="50"/>
      <c r="F8" s="50"/>
      <c r="G8" s="50"/>
    </row>
    <row r="9" spans="1:7" x14ac:dyDescent="0.2">
      <c r="A9" s="37" t="s">
        <v>18</v>
      </c>
      <c r="B9" s="48"/>
      <c r="C9" s="48"/>
      <c r="D9" s="48"/>
      <c r="E9" s="48"/>
      <c r="F9" s="48"/>
      <c r="G9" s="48"/>
    </row>
    <row r="10" spans="1:7" x14ac:dyDescent="0.2">
      <c r="A10" s="36" t="s">
        <v>2</v>
      </c>
      <c r="B10" s="52" t="s">
        <v>14</v>
      </c>
      <c r="C10" s="52"/>
      <c r="D10" s="52"/>
      <c r="E10" s="52"/>
      <c r="F10" s="52"/>
      <c r="G10" s="52"/>
    </row>
    <row r="11" spans="1:7" x14ac:dyDescent="0.2">
      <c r="A11" s="36" t="s">
        <v>4</v>
      </c>
      <c r="B11" s="52" t="s">
        <v>14</v>
      </c>
      <c r="C11" s="52"/>
      <c r="D11" s="52"/>
      <c r="E11" s="52"/>
      <c r="F11" s="52"/>
      <c r="G11" s="52"/>
    </row>
    <row r="12" spans="1:7" x14ac:dyDescent="0.2">
      <c r="A12" s="36" t="s">
        <v>5</v>
      </c>
      <c r="B12" s="52" t="s">
        <v>14</v>
      </c>
      <c r="C12" s="52"/>
      <c r="D12" s="52"/>
      <c r="E12" s="52"/>
      <c r="F12" s="52"/>
      <c r="G12" s="52"/>
    </row>
    <row r="13" spans="1:7" x14ac:dyDescent="0.2">
      <c r="A13" s="36" t="s">
        <v>3</v>
      </c>
      <c r="B13" s="52" t="s">
        <v>14</v>
      </c>
      <c r="C13" s="52"/>
      <c r="D13" s="52"/>
      <c r="E13" s="52"/>
      <c r="F13" s="52"/>
      <c r="G13" s="52"/>
    </row>
    <row r="14" spans="1:7" x14ac:dyDescent="0.2">
      <c r="A14" s="36" t="s">
        <v>6</v>
      </c>
      <c r="B14" s="52" t="s">
        <v>14</v>
      </c>
      <c r="C14" s="52"/>
      <c r="D14" s="52"/>
      <c r="E14" s="52"/>
      <c r="F14" s="52"/>
      <c r="G14" s="52"/>
    </row>
    <row r="15" spans="1:7" x14ac:dyDescent="0.2">
      <c r="A15" s="36" t="s">
        <v>7</v>
      </c>
      <c r="B15" s="52" t="s">
        <v>14</v>
      </c>
      <c r="C15" s="52"/>
      <c r="D15" s="52"/>
      <c r="E15" s="52"/>
      <c r="F15" s="52"/>
      <c r="G15" s="52"/>
    </row>
    <row r="16" spans="1:7" x14ac:dyDescent="0.2">
      <c r="A16" s="36" t="s">
        <v>19</v>
      </c>
      <c r="B16" s="54" t="s">
        <v>14</v>
      </c>
      <c r="C16" s="54"/>
      <c r="D16" s="54"/>
      <c r="E16" s="54"/>
      <c r="F16" s="54"/>
      <c r="G16" s="54"/>
    </row>
    <row r="17" spans="1:15" x14ac:dyDescent="0.2">
      <c r="A17" s="36" t="s">
        <v>8</v>
      </c>
      <c r="B17" s="52" t="s">
        <v>14</v>
      </c>
      <c r="C17" s="52"/>
      <c r="D17" s="52"/>
      <c r="E17" s="52"/>
      <c r="F17" s="52"/>
      <c r="G17" s="52"/>
    </row>
    <row r="18" spans="1:15" x14ac:dyDescent="0.2">
      <c r="A18" s="36" t="s">
        <v>13</v>
      </c>
      <c r="B18" s="52" t="s">
        <v>14</v>
      </c>
      <c r="C18" s="52"/>
      <c r="D18" s="52"/>
      <c r="E18" s="52"/>
      <c r="F18" s="52"/>
      <c r="G18" s="52"/>
    </row>
    <row r="19" spans="1:15" ht="12.75" customHeight="1" x14ac:dyDescent="0.2">
      <c r="A19" s="34" t="s">
        <v>24</v>
      </c>
      <c r="B19" s="52" t="s">
        <v>21</v>
      </c>
      <c r="C19" s="52"/>
      <c r="D19" s="52"/>
      <c r="E19" s="52"/>
      <c r="F19" s="52"/>
      <c r="G19" s="52"/>
    </row>
    <row r="20" spans="1:15" x14ac:dyDescent="0.2">
      <c r="A20" s="37" t="s">
        <v>9</v>
      </c>
      <c r="B20" s="37"/>
      <c r="C20" s="37"/>
      <c r="D20" s="37"/>
      <c r="E20" s="37"/>
      <c r="F20" s="37"/>
      <c r="G20" s="37"/>
    </row>
    <row r="21" spans="1:15" s="5" customFormat="1" ht="45" customHeight="1" x14ac:dyDescent="0.2">
      <c r="A21" s="10" t="s">
        <v>28</v>
      </c>
      <c r="B21" s="7" t="s">
        <v>30</v>
      </c>
      <c r="C21" s="7" t="s">
        <v>31</v>
      </c>
      <c r="D21" s="32" t="s">
        <v>33</v>
      </c>
      <c r="E21" s="7" t="s">
        <v>32</v>
      </c>
      <c r="F21" s="33" t="s">
        <v>87</v>
      </c>
      <c r="G21" s="33" t="s">
        <v>88</v>
      </c>
      <c r="H21" s="4"/>
      <c r="K21" s="4"/>
      <c r="L21" s="4"/>
      <c r="M21" s="4"/>
      <c r="N21" s="4"/>
      <c r="O21" s="4"/>
    </row>
    <row r="22" spans="1:15" x14ac:dyDescent="0.2">
      <c r="A22" s="38" t="s">
        <v>34</v>
      </c>
      <c r="B22" s="38"/>
      <c r="C22" s="38"/>
      <c r="D22" s="38"/>
      <c r="E22" s="38"/>
      <c r="F22" s="38"/>
      <c r="G22" s="38"/>
    </row>
    <row r="23" spans="1:15" ht="12.75" customHeight="1" x14ac:dyDescent="0.2">
      <c r="A23" s="40" t="s">
        <v>35</v>
      </c>
      <c r="B23" s="40"/>
      <c r="C23" s="40"/>
      <c r="D23" s="40"/>
      <c r="E23" s="40"/>
      <c r="F23" s="40"/>
      <c r="G23" s="40"/>
    </row>
    <row r="24" spans="1:15" x14ac:dyDescent="0.2">
      <c r="A24" s="11" t="s">
        <v>36</v>
      </c>
      <c r="B24" s="14" t="s">
        <v>37</v>
      </c>
      <c r="C24" s="2">
        <v>0</v>
      </c>
      <c r="D24" s="15">
        <f>C24*1.21</f>
        <v>0</v>
      </c>
      <c r="E24" s="13">
        <v>1</v>
      </c>
      <c r="F24" s="16">
        <f>C24*E24</f>
        <v>0</v>
      </c>
      <c r="G24" s="6">
        <f>D24*E24</f>
        <v>0</v>
      </c>
    </row>
    <row r="25" spans="1:15" ht="12.75" customHeight="1" x14ac:dyDescent="0.2">
      <c r="A25" s="40" t="s">
        <v>89</v>
      </c>
      <c r="B25" s="40"/>
      <c r="C25" s="40"/>
      <c r="D25" s="40"/>
      <c r="E25" s="40"/>
      <c r="F25" s="40"/>
      <c r="G25" s="40"/>
    </row>
    <row r="26" spans="1:15" x14ac:dyDescent="0.2">
      <c r="A26" s="11" t="s">
        <v>36</v>
      </c>
      <c r="B26" s="14" t="s">
        <v>38</v>
      </c>
      <c r="C26" s="2">
        <v>0</v>
      </c>
      <c r="D26" s="15">
        <f>C26*1.21</f>
        <v>0</v>
      </c>
      <c r="E26" s="13">
        <v>1</v>
      </c>
      <c r="F26" s="16">
        <f>C26*E26</f>
        <v>0</v>
      </c>
      <c r="G26" s="6">
        <f>D26*E26</f>
        <v>0</v>
      </c>
    </row>
    <row r="27" spans="1:15" x14ac:dyDescent="0.2">
      <c r="A27" s="40" t="s">
        <v>51</v>
      </c>
      <c r="B27" s="40"/>
      <c r="C27" s="40"/>
      <c r="D27" s="40"/>
      <c r="E27" s="40"/>
      <c r="F27" s="40"/>
      <c r="G27" s="40"/>
    </row>
    <row r="28" spans="1:15" x14ac:dyDescent="0.2">
      <c r="A28" s="12" t="s">
        <v>36</v>
      </c>
      <c r="B28" s="14" t="s">
        <v>39</v>
      </c>
      <c r="C28" s="2">
        <v>0</v>
      </c>
      <c r="D28" s="15">
        <f>C28*1.21</f>
        <v>0</v>
      </c>
      <c r="E28" s="13">
        <v>1</v>
      </c>
      <c r="F28" s="16">
        <f>C28*E28</f>
        <v>0</v>
      </c>
      <c r="G28" s="6">
        <f>D28*E28</f>
        <v>0</v>
      </c>
    </row>
    <row r="29" spans="1:15" ht="12.75" customHeight="1" x14ac:dyDescent="0.2">
      <c r="A29" s="39" t="s">
        <v>44</v>
      </c>
      <c r="B29" s="39"/>
      <c r="C29" s="39"/>
      <c r="D29" s="39"/>
      <c r="E29" s="39"/>
      <c r="F29" s="17">
        <f>F24+F26+F28</f>
        <v>0</v>
      </c>
      <c r="G29" s="18">
        <f>G24+G26+G28</f>
        <v>0</v>
      </c>
    </row>
    <row r="30" spans="1:15" ht="12.75" customHeight="1" x14ac:dyDescent="0.2">
      <c r="A30" s="38" t="s">
        <v>40</v>
      </c>
      <c r="B30" s="38"/>
      <c r="C30" s="38"/>
      <c r="D30" s="38"/>
      <c r="E30" s="38"/>
      <c r="F30" s="38"/>
      <c r="G30" s="38"/>
    </row>
    <row r="31" spans="1:15" x14ac:dyDescent="0.2">
      <c r="A31" s="12" t="s">
        <v>48</v>
      </c>
      <c r="B31" s="14" t="s">
        <v>41</v>
      </c>
      <c r="C31" s="2">
        <v>0</v>
      </c>
      <c r="D31" s="15">
        <f>C31*1.21</f>
        <v>0</v>
      </c>
      <c r="E31" s="13">
        <v>1000</v>
      </c>
      <c r="F31" s="16">
        <f>C31*E31</f>
        <v>0</v>
      </c>
      <c r="G31" s="6">
        <f>D31*E31</f>
        <v>0</v>
      </c>
    </row>
    <row r="32" spans="1:15" x14ac:dyDescent="0.2">
      <c r="A32" s="39" t="s">
        <v>45</v>
      </c>
      <c r="B32" s="39"/>
      <c r="C32" s="39"/>
      <c r="D32" s="39"/>
      <c r="E32" s="39"/>
      <c r="F32" s="17">
        <f>F31</f>
        <v>0</v>
      </c>
      <c r="G32" s="18">
        <f>G31</f>
        <v>0</v>
      </c>
    </row>
    <row r="33" spans="1:7" x14ac:dyDescent="0.2">
      <c r="A33" s="38" t="s">
        <v>47</v>
      </c>
      <c r="B33" s="38"/>
      <c r="C33" s="38"/>
      <c r="D33" s="38"/>
      <c r="E33" s="38"/>
      <c r="F33" s="38"/>
      <c r="G33" s="38"/>
    </row>
    <row r="34" spans="1:7" x14ac:dyDescent="0.2">
      <c r="A34" s="12" t="s">
        <v>43</v>
      </c>
      <c r="B34" s="14" t="s">
        <v>42</v>
      </c>
      <c r="C34" s="2">
        <v>0</v>
      </c>
      <c r="D34" s="15">
        <f>C34*1.21</f>
        <v>0</v>
      </c>
      <c r="E34" s="13">
        <v>60</v>
      </c>
      <c r="F34" s="16">
        <f>C34*E34</f>
        <v>0</v>
      </c>
      <c r="G34" s="6">
        <f>D34*E34</f>
        <v>0</v>
      </c>
    </row>
    <row r="35" spans="1:7" x14ac:dyDescent="0.2">
      <c r="A35" s="39" t="s">
        <v>46</v>
      </c>
      <c r="B35" s="39"/>
      <c r="C35" s="39"/>
      <c r="D35" s="39"/>
      <c r="E35" s="39"/>
      <c r="F35" s="17">
        <f>F34</f>
        <v>0</v>
      </c>
      <c r="G35" s="18">
        <f>G34</f>
        <v>0</v>
      </c>
    </row>
    <row r="36" spans="1:7" x14ac:dyDescent="0.2">
      <c r="A36" s="38" t="s">
        <v>49</v>
      </c>
      <c r="B36" s="38"/>
      <c r="C36" s="38"/>
      <c r="D36" s="38"/>
      <c r="E36" s="38"/>
      <c r="F36" s="38"/>
      <c r="G36" s="38"/>
    </row>
    <row r="37" spans="1:7" ht="12.75" customHeight="1" x14ac:dyDescent="0.2">
      <c r="A37" s="12" t="s">
        <v>48</v>
      </c>
      <c r="B37" s="14" t="s">
        <v>41</v>
      </c>
      <c r="C37" s="2">
        <v>0</v>
      </c>
      <c r="D37" s="15">
        <f>C37*1.21</f>
        <v>0</v>
      </c>
      <c r="E37" s="13">
        <v>2000</v>
      </c>
      <c r="F37" s="16">
        <f>C37*E37</f>
        <v>0</v>
      </c>
      <c r="G37" s="6">
        <f>D37*E37</f>
        <v>0</v>
      </c>
    </row>
    <row r="38" spans="1:7" x14ac:dyDescent="0.2">
      <c r="A38" s="39" t="s">
        <v>50</v>
      </c>
      <c r="B38" s="39"/>
      <c r="C38" s="39"/>
      <c r="D38" s="39"/>
      <c r="E38" s="39"/>
      <c r="F38" s="17">
        <f>F37</f>
        <v>0</v>
      </c>
      <c r="G38" s="18">
        <f>G37</f>
        <v>0</v>
      </c>
    </row>
    <row r="39" spans="1:7" x14ac:dyDescent="0.2">
      <c r="A39" s="53" t="s">
        <v>52</v>
      </c>
      <c r="B39" s="53"/>
      <c r="C39" s="53"/>
      <c r="D39" s="53"/>
      <c r="E39" s="53"/>
      <c r="F39" s="53"/>
      <c r="G39" s="8">
        <f>G29+G32+G35+G38</f>
        <v>0</v>
      </c>
    </row>
    <row r="40" spans="1:7" ht="13.5" customHeight="1" x14ac:dyDescent="0.2">
      <c r="A40" s="37" t="s">
        <v>53</v>
      </c>
      <c r="B40" s="37"/>
      <c r="C40" s="37"/>
      <c r="D40" s="37"/>
      <c r="E40" s="37"/>
      <c r="F40" s="37"/>
      <c r="G40" s="37"/>
    </row>
    <row r="41" spans="1:7" ht="13.5" customHeight="1" x14ac:dyDescent="0.2">
      <c r="A41" s="20" t="s">
        <v>86</v>
      </c>
      <c r="B41" s="20" t="s">
        <v>90</v>
      </c>
      <c r="C41" s="20" t="s">
        <v>62</v>
      </c>
      <c r="D41" s="20" t="s">
        <v>63</v>
      </c>
      <c r="E41" s="20" t="s">
        <v>64</v>
      </c>
      <c r="F41" s="20" t="s">
        <v>65</v>
      </c>
      <c r="G41" s="20" t="s">
        <v>66</v>
      </c>
    </row>
    <row r="42" spans="1:7" ht="13.5" customHeight="1" x14ac:dyDescent="0.2">
      <c r="A42" s="19" t="s">
        <v>71</v>
      </c>
      <c r="B42" s="23">
        <v>5</v>
      </c>
      <c r="C42" s="23">
        <v>12</v>
      </c>
      <c r="D42" s="23">
        <v>12</v>
      </c>
      <c r="E42" s="23">
        <v>12</v>
      </c>
      <c r="F42" s="23">
        <v>12</v>
      </c>
      <c r="G42" s="23">
        <v>12</v>
      </c>
    </row>
    <row r="43" spans="1:7" ht="13.5" customHeight="1" x14ac:dyDescent="0.2">
      <c r="A43" s="38" t="s">
        <v>54</v>
      </c>
      <c r="B43" s="38"/>
      <c r="C43" s="38"/>
      <c r="D43" s="38"/>
      <c r="E43" s="38"/>
      <c r="F43" s="38"/>
      <c r="G43" s="38"/>
    </row>
    <row r="44" spans="1:7" ht="13.5" customHeight="1" x14ac:dyDescent="0.2">
      <c r="A44" s="19" t="s">
        <v>58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</row>
    <row r="45" spans="1:7" ht="13.5" customHeight="1" x14ac:dyDescent="0.2">
      <c r="A45" s="19" t="s">
        <v>59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ht="13.5" customHeight="1" x14ac:dyDescent="0.2">
      <c r="A46" s="19" t="s">
        <v>67</v>
      </c>
      <c r="B46" s="13">
        <f>B45*2</f>
        <v>0</v>
      </c>
      <c r="C46" s="13">
        <f t="shared" ref="C46" si="0">C45*2</f>
        <v>0</v>
      </c>
      <c r="D46" s="13">
        <f t="shared" ref="D46" si="1">D45*2</f>
        <v>0</v>
      </c>
      <c r="E46" s="13">
        <f t="shared" ref="E46" si="2">E45*2</f>
        <v>0</v>
      </c>
      <c r="F46" s="13">
        <f t="shared" ref="F46" si="3">F45*2</f>
        <v>0</v>
      </c>
      <c r="G46" s="13">
        <f t="shared" ref="G46" si="4">G45*2</f>
        <v>0</v>
      </c>
    </row>
    <row r="47" spans="1:7" ht="13.5" customHeight="1" x14ac:dyDescent="0.2">
      <c r="A47" s="19" t="s">
        <v>60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</row>
    <row r="48" spans="1:7" ht="13.5" customHeight="1" x14ac:dyDescent="0.2">
      <c r="A48" s="19" t="s">
        <v>61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</row>
    <row r="49" spans="1:7" ht="13.5" customHeight="1" x14ac:dyDescent="0.2">
      <c r="A49" s="19" t="s">
        <v>67</v>
      </c>
      <c r="B49" s="13">
        <f>B48*2</f>
        <v>0</v>
      </c>
      <c r="C49" s="13">
        <f t="shared" ref="C49" si="5">C48*2</f>
        <v>0</v>
      </c>
      <c r="D49" s="13">
        <f t="shared" ref="D49" si="6">D48*2</f>
        <v>0</v>
      </c>
      <c r="E49" s="13">
        <f t="shared" ref="E49" si="7">E48*2</f>
        <v>0</v>
      </c>
      <c r="F49" s="13">
        <f t="shared" ref="F49" si="8">F48*2</f>
        <v>0</v>
      </c>
      <c r="G49" s="13">
        <f t="shared" ref="G49" si="9">G48*2</f>
        <v>0</v>
      </c>
    </row>
    <row r="50" spans="1:7" ht="13.5" customHeight="1" x14ac:dyDescent="0.2">
      <c r="A50" s="19" t="s">
        <v>57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</row>
    <row r="51" spans="1:7" ht="13.5" customHeight="1" x14ac:dyDescent="0.2">
      <c r="A51" s="19" t="s">
        <v>67</v>
      </c>
      <c r="B51" s="13">
        <f>B50*2</f>
        <v>0</v>
      </c>
      <c r="C51" s="13">
        <f t="shared" ref="C51" si="10">C50*2</f>
        <v>0</v>
      </c>
      <c r="D51" s="13">
        <f t="shared" ref="D51" si="11">D50*2</f>
        <v>0</v>
      </c>
      <c r="E51" s="13">
        <f t="shared" ref="E51" si="12">E50*2</f>
        <v>0</v>
      </c>
      <c r="F51" s="13">
        <f t="shared" ref="F51" si="13">F50*2</f>
        <v>0</v>
      </c>
      <c r="G51" s="13">
        <f t="shared" ref="G51" si="14">G50*2</f>
        <v>0</v>
      </c>
    </row>
    <row r="52" spans="1:7" ht="13.5" customHeight="1" x14ac:dyDescent="0.2">
      <c r="A52" s="38" t="s">
        <v>55</v>
      </c>
      <c r="B52" s="38"/>
      <c r="C52" s="38"/>
      <c r="D52" s="38"/>
      <c r="E52" s="38"/>
      <c r="F52" s="38"/>
      <c r="G52" s="38"/>
    </row>
    <row r="53" spans="1:7" ht="13.5" customHeight="1" x14ac:dyDescent="0.2">
      <c r="A53" s="19" t="s">
        <v>58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</row>
    <row r="54" spans="1:7" ht="13.5" customHeight="1" x14ac:dyDescent="0.2">
      <c r="A54" s="19" t="s">
        <v>59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</row>
    <row r="55" spans="1:7" ht="13.5" customHeight="1" x14ac:dyDescent="0.2">
      <c r="A55" s="19" t="s">
        <v>67</v>
      </c>
      <c r="B55" s="13">
        <f>B54*2</f>
        <v>0</v>
      </c>
      <c r="C55" s="13">
        <f t="shared" ref="C55:G55" si="15">C54*2</f>
        <v>0</v>
      </c>
      <c r="D55" s="13">
        <f t="shared" si="15"/>
        <v>0</v>
      </c>
      <c r="E55" s="13">
        <f t="shared" si="15"/>
        <v>0</v>
      </c>
      <c r="F55" s="13">
        <f t="shared" si="15"/>
        <v>0</v>
      </c>
      <c r="G55" s="13">
        <f t="shared" si="15"/>
        <v>0</v>
      </c>
    </row>
    <row r="56" spans="1:7" ht="13.5" customHeight="1" x14ac:dyDescent="0.2">
      <c r="A56" s="19" t="s">
        <v>60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</row>
    <row r="57" spans="1:7" ht="13.5" customHeight="1" x14ac:dyDescent="0.2">
      <c r="A57" s="19" t="s">
        <v>61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</row>
    <row r="58" spans="1:7" ht="13.5" customHeight="1" x14ac:dyDescent="0.2">
      <c r="A58" s="19" t="s">
        <v>67</v>
      </c>
      <c r="B58" s="13">
        <f>B57*2</f>
        <v>0</v>
      </c>
      <c r="C58" s="13">
        <f t="shared" ref="C58" si="16">C57*2</f>
        <v>0</v>
      </c>
      <c r="D58" s="13">
        <f t="shared" ref="D58" si="17">D57*2</f>
        <v>0</v>
      </c>
      <c r="E58" s="13">
        <f t="shared" ref="E58" si="18">E57*2</f>
        <v>0</v>
      </c>
      <c r="F58" s="13">
        <f t="shared" ref="F58" si="19">F57*2</f>
        <v>0</v>
      </c>
      <c r="G58" s="13">
        <f t="shared" ref="G58" si="20">G57*2</f>
        <v>0</v>
      </c>
    </row>
    <row r="59" spans="1:7" ht="13.5" customHeight="1" x14ac:dyDescent="0.2">
      <c r="A59" s="19" t="s">
        <v>57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</row>
    <row r="60" spans="1:7" ht="13.5" customHeight="1" x14ac:dyDescent="0.2">
      <c r="A60" s="19" t="s">
        <v>67</v>
      </c>
      <c r="B60" s="13">
        <f>B59*2</f>
        <v>0</v>
      </c>
      <c r="C60" s="13">
        <f t="shared" ref="C60" si="21">C59*2</f>
        <v>0</v>
      </c>
      <c r="D60" s="13">
        <f t="shared" ref="D60" si="22">D59*2</f>
        <v>0</v>
      </c>
      <c r="E60" s="13">
        <f t="shared" ref="E60" si="23">E59*2</f>
        <v>0</v>
      </c>
      <c r="F60" s="13">
        <f t="shared" ref="F60" si="24">F59*2</f>
        <v>0</v>
      </c>
      <c r="G60" s="13">
        <f t="shared" ref="G60" si="25">G59*2</f>
        <v>0</v>
      </c>
    </row>
    <row r="61" spans="1:7" ht="13.5" customHeight="1" x14ac:dyDescent="0.2">
      <c r="A61" s="38" t="s">
        <v>56</v>
      </c>
      <c r="B61" s="38"/>
      <c r="C61" s="38"/>
      <c r="D61" s="38"/>
      <c r="E61" s="38"/>
      <c r="F61" s="38"/>
      <c r="G61" s="38"/>
    </row>
    <row r="62" spans="1:7" ht="13.5" customHeight="1" x14ac:dyDescent="0.2">
      <c r="A62" s="19" t="s">
        <v>58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</row>
    <row r="63" spans="1:7" ht="13.5" customHeight="1" x14ac:dyDescent="0.2">
      <c r="A63" s="19" t="s">
        <v>59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</row>
    <row r="64" spans="1:7" ht="13.5" customHeight="1" x14ac:dyDescent="0.2">
      <c r="A64" s="19" t="s">
        <v>67</v>
      </c>
      <c r="B64" s="13">
        <f>B63*2</f>
        <v>0</v>
      </c>
      <c r="C64" s="13">
        <f t="shared" ref="C64" si="26">C63*2</f>
        <v>0</v>
      </c>
      <c r="D64" s="13">
        <f t="shared" ref="D64" si="27">D63*2</f>
        <v>0</v>
      </c>
      <c r="E64" s="13">
        <f t="shared" ref="E64" si="28">E63*2</f>
        <v>0</v>
      </c>
      <c r="F64" s="13">
        <f t="shared" ref="F64" si="29">F63*2</f>
        <v>0</v>
      </c>
      <c r="G64" s="13">
        <f t="shared" ref="G64" si="30">G63*2</f>
        <v>0</v>
      </c>
    </row>
    <row r="65" spans="1:7" ht="13.5" customHeight="1" x14ac:dyDescent="0.2">
      <c r="A65" s="19" t="s">
        <v>60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</row>
    <row r="66" spans="1:7" ht="13.5" customHeight="1" x14ac:dyDescent="0.2">
      <c r="A66" s="19" t="s">
        <v>61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</row>
    <row r="67" spans="1:7" ht="13.5" customHeight="1" x14ac:dyDescent="0.2">
      <c r="A67" s="19" t="s">
        <v>67</v>
      </c>
      <c r="B67" s="13">
        <f>B66*2</f>
        <v>0</v>
      </c>
      <c r="C67" s="13">
        <f t="shared" ref="C67" si="31">C66*2</f>
        <v>0</v>
      </c>
      <c r="D67" s="13">
        <f t="shared" ref="D67" si="32">D66*2</f>
        <v>0</v>
      </c>
      <c r="E67" s="13">
        <f t="shared" ref="E67" si="33">E66*2</f>
        <v>0</v>
      </c>
      <c r="F67" s="13">
        <f t="shared" ref="F67" si="34">F66*2</f>
        <v>0</v>
      </c>
      <c r="G67" s="13">
        <f t="shared" ref="G67" si="35">G66*2</f>
        <v>0</v>
      </c>
    </row>
    <row r="68" spans="1:7" ht="13.5" customHeight="1" x14ac:dyDescent="0.2">
      <c r="A68" s="19" t="s">
        <v>57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</row>
    <row r="69" spans="1:7" ht="13.5" customHeight="1" x14ac:dyDescent="0.2">
      <c r="A69" s="19" t="s">
        <v>67</v>
      </c>
      <c r="B69" s="13">
        <f>B68*2</f>
        <v>0</v>
      </c>
      <c r="C69" s="13">
        <f t="shared" ref="C69" si="36">C68*2</f>
        <v>0</v>
      </c>
      <c r="D69" s="13">
        <f t="shared" ref="D69" si="37">D68*2</f>
        <v>0</v>
      </c>
      <c r="E69" s="13">
        <f t="shared" ref="E69" si="38">E68*2</f>
        <v>0</v>
      </c>
      <c r="F69" s="13">
        <f t="shared" ref="F69" si="39">F68*2</f>
        <v>0</v>
      </c>
      <c r="G69" s="13">
        <f t="shared" ref="G69" si="40">G68*2</f>
        <v>0</v>
      </c>
    </row>
    <row r="70" spans="1:7" ht="13.5" customHeight="1" x14ac:dyDescent="0.2">
      <c r="A70" s="38" t="s">
        <v>68</v>
      </c>
      <c r="B70" s="38"/>
      <c r="C70" s="38"/>
      <c r="D70" s="38"/>
      <c r="E70" s="38"/>
      <c r="F70" s="38"/>
      <c r="G70" s="38"/>
    </row>
    <row r="71" spans="1:7" ht="13.5" customHeight="1" x14ac:dyDescent="0.2">
      <c r="A71" s="19" t="s">
        <v>69</v>
      </c>
      <c r="B71" s="23">
        <f>B44+B46+B53+B55+B62+B64</f>
        <v>0</v>
      </c>
      <c r="C71" s="23">
        <f t="shared" ref="C71:G71" si="41">C44+C46+C53+C55+C62+C64</f>
        <v>0</v>
      </c>
      <c r="D71" s="23">
        <f t="shared" si="41"/>
        <v>0</v>
      </c>
      <c r="E71" s="23">
        <f t="shared" si="41"/>
        <v>0</v>
      </c>
      <c r="F71" s="23">
        <f>F44+F46+F53+F55+F62+F64</f>
        <v>0</v>
      </c>
      <c r="G71" s="23">
        <f t="shared" si="41"/>
        <v>0</v>
      </c>
    </row>
    <row r="72" spans="1:7" ht="13.5" customHeight="1" x14ac:dyDescent="0.2">
      <c r="A72" s="19" t="s">
        <v>70</v>
      </c>
      <c r="B72" s="23">
        <f>B47+B49+B56+B58+B65+B67</f>
        <v>0</v>
      </c>
      <c r="C72" s="23">
        <f t="shared" ref="C72:G72" si="42">C47+C49+C56+C58+C65+C67</f>
        <v>0</v>
      </c>
      <c r="D72" s="23">
        <f t="shared" si="42"/>
        <v>0</v>
      </c>
      <c r="E72" s="23">
        <f t="shared" si="42"/>
        <v>0</v>
      </c>
      <c r="F72" s="23">
        <f>F47+F49+F56+F58+F65+F67</f>
        <v>0</v>
      </c>
      <c r="G72" s="23">
        <f t="shared" si="42"/>
        <v>0</v>
      </c>
    </row>
    <row r="73" spans="1:7" ht="13.5" customHeight="1" x14ac:dyDescent="0.2">
      <c r="A73" s="19" t="s">
        <v>57</v>
      </c>
      <c r="B73" s="23">
        <f>B51+B60+B69</f>
        <v>0</v>
      </c>
      <c r="C73" s="23">
        <f t="shared" ref="C73:G73" si="43">C51+C60+C69</f>
        <v>0</v>
      </c>
      <c r="D73" s="23">
        <f t="shared" si="43"/>
        <v>0</v>
      </c>
      <c r="E73" s="23">
        <f t="shared" si="43"/>
        <v>0</v>
      </c>
      <c r="F73" s="23">
        <f t="shared" si="43"/>
        <v>0</v>
      </c>
      <c r="G73" s="23">
        <f t="shared" si="43"/>
        <v>0</v>
      </c>
    </row>
    <row r="74" spans="1:7" ht="13.5" customHeight="1" x14ac:dyDescent="0.2">
      <c r="A74" s="38" t="s">
        <v>72</v>
      </c>
      <c r="B74" s="38"/>
      <c r="C74" s="38"/>
      <c r="D74" s="38"/>
      <c r="E74" s="38"/>
      <c r="F74" s="38"/>
      <c r="G74" s="38"/>
    </row>
    <row r="75" spans="1:7" ht="38.25" x14ac:dyDescent="0.2">
      <c r="A75" s="45" t="s">
        <v>28</v>
      </c>
      <c r="B75" s="45"/>
      <c r="C75" s="45"/>
      <c r="D75" s="25" t="s">
        <v>29</v>
      </c>
      <c r="E75" s="14" t="s">
        <v>75</v>
      </c>
      <c r="F75" s="25" t="s">
        <v>76</v>
      </c>
      <c r="G75" s="26" t="s">
        <v>78</v>
      </c>
    </row>
    <row r="76" spans="1:7" ht="13.5" customHeight="1" x14ac:dyDescent="0.2">
      <c r="A76" s="44" t="s">
        <v>81</v>
      </c>
      <c r="B76" s="44"/>
      <c r="C76" s="44"/>
      <c r="D76" s="20" t="s">
        <v>73</v>
      </c>
      <c r="E76" s="27">
        <f>B$42*B71+C$42*C71+D$42*D71+E$42*E71+F$42*F71+G$42*G71</f>
        <v>0</v>
      </c>
      <c r="F76" s="28">
        <v>2400</v>
      </c>
      <c r="G76" s="28">
        <f>E76*F76</f>
        <v>0</v>
      </c>
    </row>
    <row r="77" spans="1:7" ht="13.5" customHeight="1" x14ac:dyDescent="0.2">
      <c r="A77" s="44" t="s">
        <v>82</v>
      </c>
      <c r="B77" s="44"/>
      <c r="C77" s="44"/>
      <c r="D77" s="20" t="s">
        <v>73</v>
      </c>
      <c r="E77" s="27">
        <f>B$42*B72+C$42*C72+D$42*D72+E$42*E72+F$42*F72+G$42*G72</f>
        <v>0</v>
      </c>
      <c r="F77" s="29">
        <v>1450</v>
      </c>
      <c r="G77" s="28">
        <f t="shared" ref="G77:G78" si="44">E77*F77</f>
        <v>0</v>
      </c>
    </row>
    <row r="78" spans="1:7" x14ac:dyDescent="0.2">
      <c r="A78" s="44" t="s">
        <v>83</v>
      </c>
      <c r="B78" s="44"/>
      <c r="C78" s="44"/>
      <c r="D78" s="20" t="s">
        <v>74</v>
      </c>
      <c r="E78" s="27">
        <f>B$42*B73+C$42*C73+D$42*D73+E$42*E73+F$42*F73+G$42*G73</f>
        <v>0</v>
      </c>
      <c r="F78" s="29">
        <v>4</v>
      </c>
      <c r="G78" s="28">
        <f t="shared" si="44"/>
        <v>0</v>
      </c>
    </row>
    <row r="79" spans="1:7" x14ac:dyDescent="0.2">
      <c r="A79" s="44" t="s">
        <v>77</v>
      </c>
      <c r="B79" s="44"/>
      <c r="C79" s="44"/>
      <c r="D79" s="44"/>
      <c r="E79" s="44"/>
      <c r="F79" s="44"/>
      <c r="G79" s="30">
        <f>G76+G77+G78</f>
        <v>0</v>
      </c>
    </row>
    <row r="80" spans="1:7" x14ac:dyDescent="0.2">
      <c r="A80" s="37" t="s">
        <v>79</v>
      </c>
      <c r="B80" s="37"/>
      <c r="C80" s="37"/>
      <c r="D80" s="37"/>
      <c r="E80" s="37"/>
      <c r="F80" s="37"/>
      <c r="G80" s="37"/>
    </row>
    <row r="81" spans="1:7" x14ac:dyDescent="0.2">
      <c r="A81" s="35" t="s">
        <v>80</v>
      </c>
      <c r="B81" s="24"/>
      <c r="C81" s="24"/>
      <c r="D81" s="23"/>
      <c r="E81" s="30"/>
      <c r="F81" s="22"/>
      <c r="G81" s="30">
        <f>G39+G79</f>
        <v>0</v>
      </c>
    </row>
    <row r="82" spans="1:7" x14ac:dyDescent="0.2">
      <c r="A82" s="37" t="s">
        <v>25</v>
      </c>
      <c r="B82" s="37"/>
      <c r="C82" s="37"/>
      <c r="D82" s="37"/>
      <c r="E82" s="37"/>
      <c r="F82" s="37"/>
      <c r="G82" s="37"/>
    </row>
    <row r="83" spans="1:7" ht="53.25" customHeight="1" x14ac:dyDescent="0.2">
      <c r="A83" s="42" t="s">
        <v>91</v>
      </c>
      <c r="B83" s="42"/>
      <c r="C83" s="42"/>
      <c r="D83" s="42"/>
      <c r="E83" s="42"/>
      <c r="F83" s="42"/>
      <c r="G83" s="42"/>
    </row>
    <row r="84" spans="1:7" x14ac:dyDescent="0.2">
      <c r="A84" s="37" t="s">
        <v>84</v>
      </c>
      <c r="B84" s="37"/>
      <c r="C84" s="37"/>
      <c r="D84" s="37"/>
      <c r="E84" s="37"/>
      <c r="F84" s="37"/>
      <c r="G84" s="37"/>
    </row>
    <row r="85" spans="1:7" ht="29.25" customHeight="1" x14ac:dyDescent="0.2">
      <c r="A85" s="42" t="s">
        <v>85</v>
      </c>
      <c r="B85" s="42"/>
      <c r="C85" s="42"/>
      <c r="D85" s="42"/>
      <c r="E85" s="42"/>
      <c r="F85" s="42"/>
      <c r="G85" s="42"/>
    </row>
    <row r="86" spans="1:7" x14ac:dyDescent="0.2">
      <c r="A86" s="37" t="s">
        <v>23</v>
      </c>
      <c r="B86" s="37"/>
      <c r="C86" s="37"/>
      <c r="D86" s="37"/>
      <c r="E86" s="37"/>
      <c r="F86" s="37"/>
      <c r="G86" s="37"/>
    </row>
    <row r="87" spans="1:7" ht="41.25" customHeight="1" x14ac:dyDescent="0.2">
      <c r="A87" s="36" t="s">
        <v>10</v>
      </c>
      <c r="B87" s="9" t="s">
        <v>20</v>
      </c>
      <c r="C87" s="9"/>
      <c r="D87" s="43" t="s">
        <v>26</v>
      </c>
      <c r="E87" s="43"/>
      <c r="F87" s="43"/>
      <c r="G87" s="43"/>
    </row>
    <row r="88" spans="1:7" x14ac:dyDescent="0.2">
      <c r="A88" s="36" t="s">
        <v>11</v>
      </c>
      <c r="B88" s="41" t="s">
        <v>14</v>
      </c>
      <c r="C88" s="41"/>
      <c r="D88" s="41"/>
      <c r="E88" s="41"/>
      <c r="F88" s="41"/>
      <c r="G88" s="41"/>
    </row>
    <row r="89" spans="1:7" x14ac:dyDescent="0.2">
      <c r="A89" s="36" t="s">
        <v>12</v>
      </c>
      <c r="B89" s="41" t="s">
        <v>14</v>
      </c>
      <c r="C89" s="41"/>
      <c r="D89" s="41"/>
      <c r="E89" s="41"/>
      <c r="F89" s="41"/>
      <c r="G89" s="41"/>
    </row>
  </sheetData>
  <mergeCells count="52">
    <mergeCell ref="B8:G8"/>
    <mergeCell ref="B3:G3"/>
    <mergeCell ref="B19:G19"/>
    <mergeCell ref="A22:G22"/>
    <mergeCell ref="A39:F39"/>
    <mergeCell ref="B11:G11"/>
    <mergeCell ref="B15:G15"/>
    <mergeCell ref="B14:G14"/>
    <mergeCell ref="B12:G12"/>
    <mergeCell ref="B13:G13"/>
    <mergeCell ref="B16:G16"/>
    <mergeCell ref="B17:G17"/>
    <mergeCell ref="B18:G18"/>
    <mergeCell ref="A9:G9"/>
    <mergeCell ref="B10:G10"/>
    <mergeCell ref="A20:G20"/>
    <mergeCell ref="A1:G1"/>
    <mergeCell ref="A4:G4"/>
    <mergeCell ref="A5:G5"/>
    <mergeCell ref="B7:G7"/>
    <mergeCell ref="A2:G2"/>
    <mergeCell ref="B6:G6"/>
    <mergeCell ref="A52:G52"/>
    <mergeCell ref="D87:G87"/>
    <mergeCell ref="A80:G80"/>
    <mergeCell ref="A79:F79"/>
    <mergeCell ref="A75:C75"/>
    <mergeCell ref="A76:C76"/>
    <mergeCell ref="A77:C77"/>
    <mergeCell ref="A78:C78"/>
    <mergeCell ref="A83:G83"/>
    <mergeCell ref="A82:G82"/>
    <mergeCell ref="A61:G61"/>
    <mergeCell ref="A70:G70"/>
    <mergeCell ref="A74:G74"/>
    <mergeCell ref="B89:G89"/>
    <mergeCell ref="A84:G84"/>
    <mergeCell ref="A85:G85"/>
    <mergeCell ref="A86:G86"/>
    <mergeCell ref="B88:G88"/>
    <mergeCell ref="A23:G23"/>
    <mergeCell ref="A25:G25"/>
    <mergeCell ref="A27:G27"/>
    <mergeCell ref="A30:G30"/>
    <mergeCell ref="A29:E29"/>
    <mergeCell ref="A40:G40"/>
    <mergeCell ref="A43:G43"/>
    <mergeCell ref="A33:G33"/>
    <mergeCell ref="A32:E32"/>
    <mergeCell ref="A36:G36"/>
    <mergeCell ref="A35:E35"/>
    <mergeCell ref="A38:E38"/>
  </mergeCells>
  <phoneticPr fontId="1" type="noConversion"/>
  <pageMargins left="0.78740157499999996" right="0.78740157499999996" top="0.984251969" bottom="0.984251969" header="0.4921259845" footer="0.4921259845"/>
  <pageSetup paperSize="9" scale="58" fitToHeight="0" orientation="portrait" r:id="rId1"/>
  <headerFooter alignWithMargins="0">
    <oddHeader xml:space="preserve">&amp;RPříloha č. 2 ZD - Krycí list nabídky ve znění vysvětlení č. 1 </oddHeader>
  </headerFooter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2018-05-10T10:40:50Z</dcterms:created>
  <dcterms:modified xsi:type="dcterms:W3CDTF">2018-05-10T10:41:05Z</dcterms:modified>
</cp:coreProperties>
</file>