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tuckova\Desktop\"/>
    </mc:Choice>
  </mc:AlternateContent>
  <bookViews>
    <workbookView xWindow="0" yWindow="0" windowWidth="20490" windowHeight="7755" activeTab="1"/>
  </bookViews>
  <sheets>
    <sheet name="rozpočet" sheetId="1" r:id="rId1"/>
    <sheet name="souhrná tabulka" sheetId="2" r:id="rId2"/>
  </sheets>
  <calcPr calcId="152511"/>
</workbook>
</file>

<file path=xl/calcChain.xml><?xml version="1.0" encoding="utf-8"?>
<calcChain xmlns="http://schemas.openxmlformats.org/spreadsheetml/2006/main">
  <c r="I7" i="2" l="1"/>
  <c r="I5" i="2"/>
  <c r="I3" i="2"/>
  <c r="G187" i="1" l="1"/>
  <c r="G186" i="1"/>
  <c r="G188" i="1"/>
  <c r="G267" i="1" l="1"/>
  <c r="G266" i="1"/>
  <c r="G265" i="1"/>
  <c r="G263" i="1"/>
  <c r="G262" i="1"/>
  <c r="G45" i="1" l="1"/>
  <c r="G35" i="1" l="1"/>
  <c r="G34" i="1"/>
  <c r="G161" i="1"/>
  <c r="G264" i="1" l="1"/>
  <c r="G212" i="1"/>
  <c r="G165" i="1"/>
  <c r="G164" i="1"/>
  <c r="G163" i="1"/>
  <c r="G162" i="1"/>
  <c r="G160" i="1"/>
  <c r="G159" i="1"/>
  <c r="G158" i="1"/>
  <c r="G157" i="1" l="1"/>
  <c r="G204" i="1"/>
  <c r="G182" i="1" l="1"/>
  <c r="G46" i="1" l="1"/>
  <c r="G44" i="1"/>
  <c r="G43" i="1"/>
  <c r="G41" i="1"/>
  <c r="G237" i="1" l="1"/>
  <c r="G234" i="1"/>
  <c r="G232" i="1"/>
  <c r="G207" i="1"/>
  <c r="G93" i="1"/>
  <c r="G123" i="1"/>
  <c r="G121" i="1"/>
  <c r="G120" i="1"/>
  <c r="G95" i="1"/>
  <c r="G68" i="1"/>
  <c r="G268" i="1" l="1"/>
  <c r="G261" i="1"/>
  <c r="G260" i="1"/>
  <c r="G259" i="1"/>
  <c r="G256" i="1"/>
  <c r="G255" i="1"/>
  <c r="G254" i="1"/>
  <c r="G253" i="1"/>
  <c r="G252" i="1"/>
  <c r="G249" i="1"/>
  <c r="G248" i="1"/>
  <c r="G247" i="1"/>
  <c r="G246" i="1"/>
  <c r="G236" i="1"/>
  <c r="G235" i="1"/>
  <c r="G233" i="1"/>
  <c r="G231" i="1"/>
  <c r="G230" i="1"/>
  <c r="G229" i="1"/>
  <c r="G228" i="1"/>
  <c r="G219" i="1"/>
  <c r="G218" i="1"/>
  <c r="G217" i="1"/>
  <c r="G214" i="1"/>
  <c r="G213" i="1"/>
  <c r="G211" i="1"/>
  <c r="G210" i="1"/>
  <c r="G209" i="1"/>
  <c r="G208" i="1"/>
  <c r="G206" i="1"/>
  <c r="G205" i="1"/>
  <c r="G203" i="1"/>
  <c r="G202" i="1"/>
  <c r="G201" i="1"/>
  <c r="G192" i="1"/>
  <c r="G191" i="1"/>
  <c r="G185" i="1"/>
  <c r="G181" i="1"/>
  <c r="G180" i="1"/>
  <c r="G179" i="1"/>
  <c r="G178" i="1"/>
  <c r="G177" i="1"/>
  <c r="G176" i="1"/>
  <c r="G175" i="1"/>
  <c r="G174" i="1"/>
  <c r="G173" i="1"/>
  <c r="G172" i="1"/>
  <c r="G155" i="1"/>
  <c r="G154" i="1"/>
  <c r="G153" i="1"/>
  <c r="G152" i="1"/>
  <c r="G151" i="1"/>
  <c r="G150" i="1"/>
  <c r="G149" i="1"/>
  <c r="G148" i="1"/>
  <c r="G147" i="1"/>
  <c r="G146" i="1"/>
  <c r="G143" i="1"/>
  <c r="G142" i="1"/>
  <c r="G141" i="1"/>
  <c r="G140" i="1"/>
  <c r="G139" i="1"/>
  <c r="G138" i="1"/>
  <c r="G137" i="1"/>
  <c r="G134" i="1"/>
  <c r="G133" i="1"/>
  <c r="G132" i="1"/>
  <c r="G131" i="1"/>
  <c r="G130" i="1"/>
  <c r="G129" i="1"/>
  <c r="G128" i="1"/>
  <c r="G127" i="1"/>
  <c r="G126" i="1"/>
  <c r="G125" i="1"/>
  <c r="G124" i="1"/>
  <c r="G122" i="1"/>
  <c r="G119" i="1"/>
  <c r="G118" i="1"/>
  <c r="G117" i="1"/>
  <c r="G116" i="1"/>
  <c r="G115" i="1"/>
  <c r="G114" i="1"/>
  <c r="G105" i="1"/>
  <c r="G104" i="1"/>
  <c r="G103" i="1"/>
  <c r="G102" i="1"/>
  <c r="G101" i="1"/>
  <c r="G100" i="1"/>
  <c r="G99" i="1"/>
  <c r="G98" i="1"/>
  <c r="G97" i="1"/>
  <c r="G96" i="1"/>
  <c r="G94" i="1"/>
  <c r="G92" i="1"/>
  <c r="G91" i="1"/>
  <c r="G90" i="1"/>
  <c r="G89" i="1"/>
  <c r="G88" i="1"/>
  <c r="G85" i="1"/>
  <c r="G84" i="1"/>
  <c r="G83" i="1"/>
  <c r="G82" i="1"/>
  <c r="G79" i="1"/>
  <c r="G78" i="1"/>
  <c r="G77" i="1"/>
  <c r="G76" i="1"/>
  <c r="G75" i="1"/>
  <c r="G74" i="1"/>
  <c r="G73" i="1"/>
  <c r="G72" i="1"/>
  <c r="G71" i="1"/>
  <c r="G70" i="1"/>
  <c r="G69" i="1"/>
  <c r="G67" i="1"/>
  <c r="G66" i="1"/>
  <c r="G65" i="1"/>
  <c r="G64" i="1"/>
  <c r="G63" i="1"/>
  <c r="G62" i="1"/>
  <c r="G61" i="1"/>
  <c r="G60" i="1"/>
  <c r="G52" i="1"/>
  <c r="G51" i="1"/>
  <c r="G50" i="1"/>
  <c r="G49" i="1"/>
  <c r="G42" i="1"/>
  <c r="G40" i="1"/>
  <c r="G39" i="1"/>
  <c r="G36" i="1"/>
  <c r="G33" i="1"/>
  <c r="G30" i="1"/>
  <c r="G29" i="1"/>
  <c r="G28" i="1"/>
  <c r="G27" i="1"/>
  <c r="G24" i="1"/>
  <c r="G23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171" i="1" l="1"/>
  <c r="G216" i="1"/>
  <c r="G4" i="1"/>
  <c r="G48" i="1"/>
  <c r="G87" i="1"/>
  <c r="G136" i="1"/>
  <c r="G227" i="1"/>
  <c r="G26" i="1"/>
  <c r="G251" i="1"/>
  <c r="G190" i="1"/>
  <c r="G200" i="1"/>
  <c r="G184" i="1"/>
  <c r="G59" i="1"/>
  <c r="G13" i="1"/>
  <c r="G245" i="1"/>
  <c r="G38" i="1"/>
  <c r="G32" i="1"/>
  <c r="G81" i="1"/>
  <c r="G258" i="1"/>
  <c r="G145" i="1"/>
  <c r="G113" i="1"/>
  <c r="G194" i="1" l="1"/>
  <c r="G270" i="1"/>
  <c r="I9" i="2" s="1"/>
  <c r="I12" i="2" s="1"/>
  <c r="I14" i="2" s="1"/>
  <c r="I16" i="2" s="1"/>
  <c r="G239" i="1"/>
  <c r="G54" i="1"/>
  <c r="G273" i="1" l="1"/>
  <c r="G275" i="1" s="1"/>
  <c r="G277" i="1" s="1"/>
</calcChain>
</file>

<file path=xl/sharedStrings.xml><?xml version="1.0" encoding="utf-8"?>
<sst xmlns="http://schemas.openxmlformats.org/spreadsheetml/2006/main" count="867" uniqueCount="437">
  <si>
    <t>Přípravná a projekční činnost</t>
  </si>
  <si>
    <t>ID</t>
  </si>
  <si>
    <t>kód položky</t>
  </si>
  <si>
    <t>druh práce</t>
  </si>
  <si>
    <t>jednotka</t>
  </si>
  <si>
    <t>počet jednotek</t>
  </si>
  <si>
    <t>jednotková cena</t>
  </si>
  <si>
    <t>celková cena</t>
  </si>
  <si>
    <t>A.</t>
  </si>
  <si>
    <t>Přípravná, projekční a inženýrská činnost</t>
  </si>
  <si>
    <t>A.1</t>
  </si>
  <si>
    <t>Realizační projekt</t>
  </si>
  <si>
    <t>hod</t>
  </si>
  <si>
    <t>A.2</t>
  </si>
  <si>
    <t>90711000-4</t>
  </si>
  <si>
    <t>Hodnocení vlivů na životní prostředí (EIA)</t>
  </si>
  <si>
    <t>kpl</t>
  </si>
  <si>
    <t>A.3</t>
  </si>
  <si>
    <t>75111000-7</t>
  </si>
  <si>
    <t>Vyřízení potřebných povolení</t>
  </si>
  <si>
    <t>A.4</t>
  </si>
  <si>
    <t>60140000-1</t>
  </si>
  <si>
    <t>Doprava osob na lokalitu</t>
  </si>
  <si>
    <t>km</t>
  </si>
  <si>
    <t>A.5</t>
  </si>
  <si>
    <t>75100000-7</t>
  </si>
  <si>
    <t>Kompletační činnost dodavatele</t>
  </si>
  <si>
    <t>A.6</t>
  </si>
  <si>
    <t>45111200-0</t>
  </si>
  <si>
    <t>Zařízení a likvidace zařízení staveniště</t>
  </si>
  <si>
    <t>A.7</t>
  </si>
  <si>
    <t>B.</t>
  </si>
  <si>
    <t xml:space="preserve"> Zpevněné plochy dekontaminačních stanic DS 1, DS 2 ,DS 3</t>
  </si>
  <si>
    <t>B.1</t>
  </si>
  <si>
    <t>45112330-7</t>
  </si>
  <si>
    <t>Vyrovnání terénu včetně hutnění</t>
  </si>
  <si>
    <t>m2</t>
  </si>
  <si>
    <t>B.2</t>
  </si>
  <si>
    <t>45111230-9</t>
  </si>
  <si>
    <t>Zřízení izolované zpevněné plochy</t>
  </si>
  <si>
    <t>B.3</t>
  </si>
  <si>
    <t>45000000-7</t>
  </si>
  <si>
    <t>Zřízení olemování plochy z betonových tvarovek-žlabovky</t>
  </si>
  <si>
    <t>m</t>
  </si>
  <si>
    <t>B.4</t>
  </si>
  <si>
    <t>45252124-3</t>
  </si>
  <si>
    <t>Zřízení sběrných jímek o objemu cca 2 m3</t>
  </si>
  <si>
    <t>B.5</t>
  </si>
  <si>
    <t>Zřízení sběrné jímky o objemu cca 1 m3</t>
  </si>
  <si>
    <t>B.6</t>
  </si>
  <si>
    <t>45111213-4</t>
  </si>
  <si>
    <t>Odstranění zpevněné plochy vč. odstranění žlabů, likvidace</t>
  </si>
  <si>
    <t>B.7</t>
  </si>
  <si>
    <t>45342000-6</t>
  </si>
  <si>
    <t>Zřízení oplocení</t>
  </si>
  <si>
    <t>B.8</t>
  </si>
  <si>
    <t>ks</t>
  </si>
  <si>
    <t xml:space="preserve"> </t>
  </si>
  <si>
    <t>B.9</t>
  </si>
  <si>
    <t>B.10</t>
  </si>
  <si>
    <t>B.11</t>
  </si>
  <si>
    <t>45111300-1</t>
  </si>
  <si>
    <t>Odstranění oplocení vč. likvidace</t>
  </si>
  <si>
    <t>C.</t>
  </si>
  <si>
    <t>C.1</t>
  </si>
  <si>
    <t>45112000-5</t>
  </si>
  <si>
    <t>m3</t>
  </si>
  <si>
    <t>45231112-3</t>
  </si>
  <si>
    <t>Napojení plochy výkopem</t>
  </si>
  <si>
    <t>C.2</t>
  </si>
  <si>
    <t>76431400-7</t>
  </si>
  <si>
    <t>C.3</t>
  </si>
  <si>
    <t>76411000-7</t>
  </si>
  <si>
    <t>Vystrojení podvrtu pažnicí o průměru 315 mm</t>
  </si>
  <si>
    <t>D.</t>
  </si>
  <si>
    <t xml:space="preserve">Napojení plochy SP 3 a SP 2/1 na DS 3 </t>
  </si>
  <si>
    <t>D.1</t>
  </si>
  <si>
    <t>D.2</t>
  </si>
  <si>
    <t xml:space="preserve">Vrtání horizontálního podvtu </t>
  </si>
  <si>
    <t>D.3</t>
  </si>
  <si>
    <t>E.</t>
  </si>
  <si>
    <t>Napojení do kanalizačního potrubí</t>
  </si>
  <si>
    <t>E.1</t>
  </si>
  <si>
    <t>E.2</t>
  </si>
  <si>
    <t>E.3</t>
  </si>
  <si>
    <t>E.4</t>
  </si>
  <si>
    <t>F.</t>
  </si>
  <si>
    <t xml:space="preserve"> Přípojka elektro a vody</t>
  </si>
  <si>
    <t>F.1</t>
  </si>
  <si>
    <t>65300000-6</t>
  </si>
  <si>
    <t>Zřízení podzemní přípojky elektro (3 x)</t>
  </si>
  <si>
    <t>F.2</t>
  </si>
  <si>
    <t>Zřízení rozvodových skříní u DS</t>
  </si>
  <si>
    <t>F.3</t>
  </si>
  <si>
    <t xml:space="preserve">Přívod vody k zařízení staveniště </t>
  </si>
  <si>
    <t>F.4</t>
  </si>
  <si>
    <t>Odstranění podzemní přípojky elektro (3 x)</t>
  </si>
  <si>
    <t>Sanační část</t>
  </si>
  <si>
    <t>G.</t>
  </si>
  <si>
    <t>Čerpání  v dílčí sanační ploše A</t>
  </si>
  <si>
    <t>G.1</t>
  </si>
  <si>
    <t>Vrtání čerpacích  vrtů včetně výstroje</t>
  </si>
  <si>
    <t>bm</t>
  </si>
  <si>
    <t>G.2</t>
  </si>
  <si>
    <t>Vrtání zasakovacích vrtů včetně výstroje</t>
  </si>
  <si>
    <t>G.3</t>
  </si>
  <si>
    <t>Vrtání monitorovacích vrtů včetně výstroje</t>
  </si>
  <si>
    <t>G.4</t>
  </si>
  <si>
    <t>Vrtání pozorovacích vrtů včetně výstroje</t>
  </si>
  <si>
    <t>76400000-7</t>
  </si>
  <si>
    <t>Přeprava soupravy</t>
  </si>
  <si>
    <t>G.6</t>
  </si>
  <si>
    <t>Ústí vrtů - čerpací vrt</t>
  </si>
  <si>
    <t>Přebudování ústí původních vrtů - čerpací vrt</t>
  </si>
  <si>
    <t>G.7</t>
  </si>
  <si>
    <t>Ústí vrtů -  zasakovací vrt</t>
  </si>
  <si>
    <t>bod</t>
  </si>
  <si>
    <t>G.9</t>
  </si>
  <si>
    <t xml:space="preserve">Instalace čerpadel </t>
  </si>
  <si>
    <t>vrt</t>
  </si>
  <si>
    <t>G.10</t>
  </si>
  <si>
    <t>Rozvody čerpané a zasakované vody</t>
  </si>
  <si>
    <t>G.11</t>
  </si>
  <si>
    <t>Rozvody el. energie k čerpadlům, včetně chráničky</t>
  </si>
  <si>
    <t>G.12</t>
  </si>
  <si>
    <t>90733900-3</t>
  </si>
  <si>
    <t>Poloprovozní zkouška čerpání včetně vyhodnocení</t>
  </si>
  <si>
    <t>j.</t>
  </si>
  <si>
    <t>G.13</t>
  </si>
  <si>
    <t>Sanační čerpání</t>
  </si>
  <si>
    <t>měsíc</t>
  </si>
  <si>
    <t>G.14</t>
  </si>
  <si>
    <t>Zasakování</t>
  </si>
  <si>
    <t>G.15</t>
  </si>
  <si>
    <t>G.16</t>
  </si>
  <si>
    <t xml:space="preserve">Amortizace čerpadel </t>
  </si>
  <si>
    <t>čerpadlo</t>
  </si>
  <si>
    <t>G.17</t>
  </si>
  <si>
    <t>76460000-5</t>
  </si>
  <si>
    <t>G.18</t>
  </si>
  <si>
    <t>Konečné odstranění sanačních objektů</t>
  </si>
  <si>
    <t>H.</t>
  </si>
  <si>
    <t>Dílčí sanační plocha E2</t>
  </si>
  <si>
    <t>H.1</t>
  </si>
  <si>
    <t>76340000-8</t>
  </si>
  <si>
    <t>H.2</t>
  </si>
  <si>
    <t>H.3</t>
  </si>
  <si>
    <t>Ústí vrtů</t>
  </si>
  <si>
    <t>H.4</t>
  </si>
  <si>
    <t>CH.</t>
  </si>
  <si>
    <t>Dílčí sanační plocha C + B</t>
  </si>
  <si>
    <t>CH.1</t>
  </si>
  <si>
    <t>Vrtání čerpacích vrtů včetně výstroje</t>
  </si>
  <si>
    <t>CH.2</t>
  </si>
  <si>
    <t>CH.3</t>
  </si>
  <si>
    <t>CH.4</t>
  </si>
  <si>
    <t>CH.5</t>
  </si>
  <si>
    <t>CH.6</t>
  </si>
  <si>
    <t>CH.7</t>
  </si>
  <si>
    <t>Instalace čerpadel</t>
  </si>
  <si>
    <t>CH.8</t>
  </si>
  <si>
    <t>CH.9</t>
  </si>
  <si>
    <t>Rozvody el. energie k čerpadlům</t>
  </si>
  <si>
    <t>CH.11</t>
  </si>
  <si>
    <t>CH.12</t>
  </si>
  <si>
    <t>CH.13</t>
  </si>
  <si>
    <t>CH.14</t>
  </si>
  <si>
    <t>CH.15</t>
  </si>
  <si>
    <t>CH.16</t>
  </si>
  <si>
    <t>I.</t>
  </si>
  <si>
    <t>Dílčí sanační plocha D</t>
  </si>
  <si>
    <t>I.1</t>
  </si>
  <si>
    <t>I.2</t>
  </si>
  <si>
    <t>I.3</t>
  </si>
  <si>
    <t>I.4</t>
  </si>
  <si>
    <t>I.5</t>
  </si>
  <si>
    <t>I.6</t>
  </si>
  <si>
    <t>Ústí vrtů - zasakovací vrt</t>
  </si>
  <si>
    <t>I.7</t>
  </si>
  <si>
    <t>Ústí pozorovacích vrtů</t>
  </si>
  <si>
    <t>I.8</t>
  </si>
  <si>
    <t>I.9</t>
  </si>
  <si>
    <t>I.10</t>
  </si>
  <si>
    <t>I.11</t>
  </si>
  <si>
    <t>Rozvody el. energie k vrtům</t>
  </si>
  <si>
    <t>I.12</t>
  </si>
  <si>
    <t>Poloprovozní zkouška</t>
  </si>
  <si>
    <t>I.13</t>
  </si>
  <si>
    <t>I.14</t>
  </si>
  <si>
    <t>I.15</t>
  </si>
  <si>
    <t>I.16</t>
  </si>
  <si>
    <t>I.17</t>
  </si>
  <si>
    <t>I.18</t>
  </si>
  <si>
    <t>J.</t>
  </si>
  <si>
    <t>Dílčí sanační plocha F</t>
  </si>
  <si>
    <t>J.1</t>
  </si>
  <si>
    <t>J.2</t>
  </si>
  <si>
    <t>J.3</t>
  </si>
  <si>
    <t>J.4</t>
  </si>
  <si>
    <t>J.5</t>
  </si>
  <si>
    <t>J.6</t>
  </si>
  <si>
    <t>J.7</t>
  </si>
  <si>
    <t>60640000-6</t>
  </si>
  <si>
    <t>Doprava kontaminované vody na DS 2</t>
  </si>
  <si>
    <t>K.</t>
  </si>
  <si>
    <t>Dílčí sanační plochy SP 2/1 a SP 3</t>
  </si>
  <si>
    <t>K.1</t>
  </si>
  <si>
    <t>K.2</t>
  </si>
  <si>
    <t>K.3</t>
  </si>
  <si>
    <t>K.4</t>
  </si>
  <si>
    <t>K.5</t>
  </si>
  <si>
    <t>K.6</t>
  </si>
  <si>
    <t>Rozvody čerpané vody (přes podvrt + výkop)</t>
  </si>
  <si>
    <t>K.7</t>
  </si>
  <si>
    <t>Rozvody el. energie k vrtům (přes podvrt + výkop)</t>
  </si>
  <si>
    <t>K.8</t>
  </si>
  <si>
    <t>K.9</t>
  </si>
  <si>
    <t>K.10</t>
  </si>
  <si>
    <t>L.</t>
  </si>
  <si>
    <t>Dekontaminační stanice DS 1, DS 2 a DS 3</t>
  </si>
  <si>
    <t>L.1</t>
  </si>
  <si>
    <t>51514110-2</t>
  </si>
  <si>
    <t>Vybudování dekontaminační stanice DS 1</t>
  </si>
  <si>
    <t>L.2</t>
  </si>
  <si>
    <t>Vybudování dekontaminační stanice DS 2</t>
  </si>
  <si>
    <t>L.3</t>
  </si>
  <si>
    <t>Vybudování dekontaminační stanice DS 3</t>
  </si>
  <si>
    <t>L.4</t>
  </si>
  <si>
    <t>90513500-1</t>
  </si>
  <si>
    <t xml:space="preserve">Poloprovoz, provozní zkoušení DS 1 a DS 2 </t>
  </si>
  <si>
    <t>L.5</t>
  </si>
  <si>
    <t>Provoz dekontaminační stanice DS 1</t>
  </si>
  <si>
    <t>L.6</t>
  </si>
  <si>
    <t>Provoz dekontaminační stanice DS 2</t>
  </si>
  <si>
    <t>L.7</t>
  </si>
  <si>
    <t>Provoz dekontaminační stanice DS 3</t>
  </si>
  <si>
    <t>L.8</t>
  </si>
  <si>
    <t>50800000-3</t>
  </si>
  <si>
    <t>Technická obsluha a údržba stanic</t>
  </si>
  <si>
    <t>24954000-6</t>
  </si>
  <si>
    <t>Aktivní uhlí - pořízení včetně regenerace</t>
  </si>
  <si>
    <t>t</t>
  </si>
  <si>
    <t>24962000-5</t>
  </si>
  <si>
    <t xml:space="preserve">Jiné sorbenty - pořízení </t>
  </si>
  <si>
    <t>M.</t>
  </si>
  <si>
    <t>Likvidace odpadů, včetně fáze</t>
  </si>
  <si>
    <t>M.1</t>
  </si>
  <si>
    <t>90510000-5</t>
  </si>
  <si>
    <t>Likvidace vrtného jádra</t>
  </si>
  <si>
    <t>M.2</t>
  </si>
  <si>
    <t>90513300-9</t>
  </si>
  <si>
    <t>N.</t>
  </si>
  <si>
    <t>Sled, řízení  a koordinace sanačních prací</t>
  </si>
  <si>
    <t>N.1</t>
  </si>
  <si>
    <t>N.2</t>
  </si>
  <si>
    <t>60100000-9</t>
  </si>
  <si>
    <t>Doprava osob a materiálu na lokalitu (všechny sanační plochy)</t>
  </si>
  <si>
    <t>O.</t>
  </si>
  <si>
    <t>O.1</t>
  </si>
  <si>
    <t>90740000-6</t>
  </si>
  <si>
    <t>Odběry vzorků podzemní vody - úvodní monitoring</t>
  </si>
  <si>
    <t>vzorek</t>
  </si>
  <si>
    <t>Odběry vzorků podzemní vody - provozní monitoring v rámci sanace</t>
  </si>
  <si>
    <t>Odběry vzorků podzemní vody - postsanační monitoring</t>
  </si>
  <si>
    <t>Odběry vzorků podzemní vody - kontrola kvality</t>
  </si>
  <si>
    <t>Odběr vzorků přečištěné vody - výstup z DS1 a DS2 do zásaku</t>
  </si>
  <si>
    <t>Odběr vzorků přečištěné vody pro vypouštění na ÚČOV z  DS 1  a DS 2</t>
  </si>
  <si>
    <t>Odběr vzorků přečištěné vody pro vypouštění na ÚČOV z DS 3</t>
  </si>
  <si>
    <t>90731400-4</t>
  </si>
  <si>
    <t>Odběr vzorků vzdušiny z filtrů AU na DS1 a DS2</t>
  </si>
  <si>
    <t>90733700-1</t>
  </si>
  <si>
    <t>Režimní měření - záměry hladin podzemní vody</t>
  </si>
  <si>
    <t>záměr</t>
  </si>
  <si>
    <t>Přeprava vzorků do laboratoře</t>
  </si>
  <si>
    <t>P.</t>
  </si>
  <si>
    <t>Monitoring povrchových vod</t>
  </si>
  <si>
    <t>P.1</t>
  </si>
  <si>
    <t>Odběry vzorků povrchové vody - úvodní monitoring</t>
  </si>
  <si>
    <t>P.2</t>
  </si>
  <si>
    <t>90733100-5</t>
  </si>
  <si>
    <t>Odběry vzorků povrchové vody - provozní monitoring</t>
  </si>
  <si>
    <t>P.3</t>
  </si>
  <si>
    <t>Q.</t>
  </si>
  <si>
    <t>Laboratorní analýzy</t>
  </si>
  <si>
    <t>Q.1</t>
  </si>
  <si>
    <t>analýza</t>
  </si>
  <si>
    <t>Q.2</t>
  </si>
  <si>
    <t>Q.3</t>
  </si>
  <si>
    <t>Řízení projektu</t>
  </si>
  <si>
    <t>R.</t>
  </si>
  <si>
    <t>R.1</t>
  </si>
  <si>
    <t>Manager projektu</t>
  </si>
  <si>
    <t>R.2</t>
  </si>
  <si>
    <t>Hlavní řešitel</t>
  </si>
  <si>
    <t>R.3</t>
  </si>
  <si>
    <t>Řešitelé</t>
  </si>
  <si>
    <t>R.4</t>
  </si>
  <si>
    <t>S.</t>
  </si>
  <si>
    <t>Informační systém sanace</t>
  </si>
  <si>
    <t>S.1</t>
  </si>
  <si>
    <t>72314000-9</t>
  </si>
  <si>
    <t>Sběr a uchovávání dat</t>
  </si>
  <si>
    <t>S.2</t>
  </si>
  <si>
    <t>72317000-0</t>
  </si>
  <si>
    <t>Zálohování dat</t>
  </si>
  <si>
    <t>S.3</t>
  </si>
  <si>
    <t>72310000-1</t>
  </si>
  <si>
    <t>Plnění databází</t>
  </si>
  <si>
    <t>S.4</t>
  </si>
  <si>
    <t>Měsíční zprávy o průběhu sanace</t>
  </si>
  <si>
    <t>zpráva</t>
  </si>
  <si>
    <t>Vyhodnocení prací</t>
  </si>
  <si>
    <t>T.1</t>
  </si>
  <si>
    <t>T.2</t>
  </si>
  <si>
    <t>Roční zprávy</t>
  </si>
  <si>
    <t>T.3</t>
  </si>
  <si>
    <t>T.4</t>
  </si>
  <si>
    <t>hod.</t>
  </si>
  <si>
    <t>T.5</t>
  </si>
  <si>
    <t>Náklad celkem bez DPH</t>
  </si>
  <si>
    <t>DPH 21%</t>
  </si>
  <si>
    <t>Cena včetně DPH 21%</t>
  </si>
  <si>
    <t>G.19</t>
  </si>
  <si>
    <t>G.20</t>
  </si>
  <si>
    <t>Přebudování ústí původních vrtů - zasakovací vrt</t>
  </si>
  <si>
    <t>I.19</t>
  </si>
  <si>
    <t>I.20</t>
  </si>
  <si>
    <t>I.21</t>
  </si>
  <si>
    <t>Ústí  vrtů ocelové (nad terénem)</t>
  </si>
  <si>
    <t>CH.10</t>
  </si>
  <si>
    <t>CH.17</t>
  </si>
  <si>
    <t>CH.18</t>
  </si>
  <si>
    <t>Regenerace vrtů</t>
  </si>
  <si>
    <t>Odběr vzorku - vstupní prametry pro vypouštění na ÚČOV z  DS 1  a DS 2</t>
  </si>
  <si>
    <t>Stanovení dle tab. 15  v textu výstup vody na ÚČOV z DS 3</t>
  </si>
  <si>
    <t>Stanovení vstupních prametrů pro vypouštění na ÚČOV z  DS 1  a DS 2</t>
  </si>
  <si>
    <t>Přívod vody ke kanalizačnímu potrubí od DS 1 - výkopem</t>
  </si>
  <si>
    <t>Přívod vody ke kanalizačnímu potrubí od DS 1- podvrtem</t>
  </si>
  <si>
    <t>Napojení do kanalizačního potrubí od DS 1</t>
  </si>
  <si>
    <t>Přívod vody ke kanalizačnímu potrubí od DS 3 - výkopem</t>
  </si>
  <si>
    <t>Přívod vody ke kanalizačnímu potrubí od DS 3- podvrtem</t>
  </si>
  <si>
    <t>Napojení do kanalizačního potrubí od DS 3</t>
  </si>
  <si>
    <t>E.5</t>
  </si>
  <si>
    <t>E.6</t>
  </si>
  <si>
    <t>E.7</t>
  </si>
  <si>
    <t>E.8</t>
  </si>
  <si>
    <t xml:space="preserve">Další laboratorní analýzy dle požadavku  ČEZ ES </t>
  </si>
  <si>
    <t>Stanovení dle tab. 15  v textu výstup vody na ÚČOV z DS 1 a DS 2</t>
  </si>
  <si>
    <t>Vrtání náhradních a dodatečných vrtů včetně výstroje</t>
  </si>
  <si>
    <t>Ústí vrtů - náhradní a dodatečný vrt</t>
  </si>
  <si>
    <t>C.4</t>
  </si>
  <si>
    <t>D.4</t>
  </si>
  <si>
    <t>Monitoring a laboratorní analýzy</t>
  </si>
  <si>
    <t>Monitoring podzemních vod a vzdušniny</t>
  </si>
  <si>
    <t>Zřízení startovací a cílové jámy včetně pažení</t>
  </si>
  <si>
    <t>Vypouštění odpadních vod na ÚČOV</t>
  </si>
  <si>
    <t xml:space="preserve">Vrtání horizontálního podvrtu pod kolejemi </t>
  </si>
  <si>
    <t>Instalace a montáž kryté haly DS 1</t>
  </si>
  <si>
    <t>Instalace a montáž kryté haly DS 2</t>
  </si>
  <si>
    <t>45223800-4</t>
  </si>
  <si>
    <t>Instalace kontejneru pro uložení DS 3</t>
  </si>
  <si>
    <t>Zřízení startovací a cílové jámy včetně pažení pro napojení z DS 3</t>
  </si>
  <si>
    <t>45232424-0</t>
  </si>
  <si>
    <t>42122000-0</t>
  </si>
  <si>
    <t>79131000-1</t>
  </si>
  <si>
    <t>79560000-7</t>
  </si>
  <si>
    <t>Naplnění databáze SEKM</t>
  </si>
  <si>
    <t>90420000-7</t>
  </si>
  <si>
    <t>Napojení plochy B + C a D na DS 1</t>
  </si>
  <si>
    <t>Odběry vzorků podzemní vody - závěrečný monitoring</t>
  </si>
  <si>
    <t>Náhradní a dodatečné vrty</t>
  </si>
  <si>
    <t>Konečné odstranění dodatečných a náhradních sanačních objektů</t>
  </si>
  <si>
    <t>Záměry hladin podzemní vody v rámci monitoringu</t>
  </si>
  <si>
    <t>T.6</t>
  </si>
  <si>
    <t>M.3</t>
  </si>
  <si>
    <t>M.4</t>
  </si>
  <si>
    <t>M.5</t>
  </si>
  <si>
    <t>M.6</t>
  </si>
  <si>
    <t>M.7</t>
  </si>
  <si>
    <t>M.8</t>
  </si>
  <si>
    <t>M.9</t>
  </si>
  <si>
    <t>M.10</t>
  </si>
  <si>
    <t>M.11</t>
  </si>
  <si>
    <t>O.2</t>
  </si>
  <si>
    <t>P.4</t>
  </si>
  <si>
    <t>P.5</t>
  </si>
  <si>
    <t>P.6</t>
  </si>
  <si>
    <t>P.8</t>
  </si>
  <si>
    <t>P.9</t>
  </si>
  <si>
    <t>P.10</t>
  </si>
  <si>
    <t>P.11</t>
  </si>
  <si>
    <t>P.12</t>
  </si>
  <si>
    <t>P.13</t>
  </si>
  <si>
    <t>P.14</t>
  </si>
  <si>
    <t>P.15</t>
  </si>
  <si>
    <t>R.5</t>
  </si>
  <si>
    <t>R.6</t>
  </si>
  <si>
    <t>R.7</t>
  </si>
  <si>
    <t>R.8</t>
  </si>
  <si>
    <t>R.9</t>
  </si>
  <si>
    <t>R.10</t>
  </si>
  <si>
    <t>U.</t>
  </si>
  <si>
    <t>U.1</t>
  </si>
  <si>
    <t>U.2</t>
  </si>
  <si>
    <t>U.3</t>
  </si>
  <si>
    <t>U.4</t>
  </si>
  <si>
    <t>U.5</t>
  </si>
  <si>
    <t>Měření fáze ve vrtech</t>
  </si>
  <si>
    <t>Odběry vzorků povrchové vody - závěrečný monitoring</t>
  </si>
  <si>
    <t>G.5</t>
  </si>
  <si>
    <t>G.8</t>
  </si>
  <si>
    <t>90710000-7</t>
  </si>
  <si>
    <t>45100000-8</t>
  </si>
  <si>
    <t>90730000-3</t>
  </si>
  <si>
    <t>Práce na přípravě staveniště - přípravná, projekční a inženýrská činnost</t>
  </si>
  <si>
    <t>Čištění znečištěných podzemních vod - obsluha zařízení, technické práce</t>
  </si>
  <si>
    <t>Služby související s vrty - zaměření vrtů</t>
  </si>
  <si>
    <t>Kontrola znečištění - stanovení v podzemní vodě - NEL, PAU</t>
  </si>
  <si>
    <t>Kontrola znečištění - stanovení v podzemní vodě - NEL, PAU, BTEX,fenoly, NH4+</t>
  </si>
  <si>
    <t>Kontrola znečištění - stanovení v povrchové vodě - NEL, PAU, BTEX,fenoly</t>
  </si>
  <si>
    <t>Kontrola znečištění - stanovení vody na výstupu do zásaku z DS1 - NEL, PAU, BTEX,fenoly, NH4+</t>
  </si>
  <si>
    <t>Kontrola znečištění - stanovení vody na výstupu do zásaku z DS2 - NEL, PAU, BTEX,fenoly</t>
  </si>
  <si>
    <t>Kontrola znečištění - stanovení vzdušniny - BTEX</t>
  </si>
  <si>
    <t>Zpracování dat - tvorba tabulek, map a ostatních výstupů</t>
  </si>
  <si>
    <t>Závěrečná zpráva sanačního zásahu  - NKP</t>
  </si>
  <si>
    <t>Závěrečná zpráva sanačního zásahu - SP 1</t>
  </si>
  <si>
    <t>Závěrečná zpráva z odstranění sanačních objektů v NKP a SP 1</t>
  </si>
  <si>
    <t>Zprávy z postsanančního monitoringu - NKP</t>
  </si>
  <si>
    <t>Zprávy z postsanančního monitoringu - SP 1</t>
  </si>
  <si>
    <t>Závěrečná zpráva z postsanančního monitoringu - NKP</t>
  </si>
  <si>
    <t>Závěrečná zpráva z postsanančního monitoringu - SP 1</t>
  </si>
  <si>
    <t>Zprávy pro kontrolní dny - průběžné zprávy</t>
  </si>
  <si>
    <t>N.3</t>
  </si>
  <si>
    <t>N.4</t>
  </si>
  <si>
    <t>Termické odstranění odpadu k.č. 170303</t>
  </si>
  <si>
    <t>Termické odstranění odpadu k.č.130103</t>
  </si>
  <si>
    <t>Termické odstranění odpadu k.č. 150202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</si>
</sst>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  <numFmt numFmtId="166" formatCode="_-* #,##0\ [$Kč-405]_-;\-* #,##0\ [$Kč-405]_-;_-* &quot;-&quot;??\ [$Kč-405]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9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0" borderId="0" xfId="0" applyFont="1" applyFill="1"/>
    <xf numFmtId="0" fontId="4" fillId="0" borderId="5" xfId="0" applyFont="1" applyBorder="1"/>
    <xf numFmtId="49" fontId="4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2" fillId="0" borderId="7" xfId="0" applyFont="1" applyBorder="1"/>
    <xf numFmtId="164" fontId="4" fillId="0" borderId="8" xfId="0" applyNumberFormat="1" applyFont="1" applyBorder="1"/>
    <xf numFmtId="0" fontId="2" fillId="0" borderId="5" xfId="0" applyFont="1" applyBorder="1"/>
    <xf numFmtId="49" fontId="2" fillId="3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8" xfId="0" applyNumberFormat="1" applyFont="1" applyBorder="1"/>
    <xf numFmtId="49" fontId="2" fillId="0" borderId="6" xfId="0" applyNumberFormat="1" applyFont="1" applyBorder="1" applyAlignment="1">
      <alignment horizontal="center"/>
    </xf>
    <xf numFmtId="0" fontId="2" fillId="3" borderId="5" xfId="0" applyFont="1" applyFill="1" applyBorder="1"/>
    <xf numFmtId="0" fontId="2" fillId="0" borderId="7" xfId="0" applyNumberFormat="1" applyFont="1" applyBorder="1" applyAlignment="1">
      <alignment horizontal="center"/>
    </xf>
    <xf numFmtId="0" fontId="4" fillId="0" borderId="1" xfId="0" applyFont="1" applyBorder="1"/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4" fontId="4" fillId="0" borderId="4" xfId="0" applyNumberFormat="1" applyFont="1" applyBorder="1"/>
    <xf numFmtId="49" fontId="2" fillId="0" borderId="7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3" borderId="0" xfId="0" applyFont="1" applyFill="1"/>
    <xf numFmtId="49" fontId="2" fillId="0" borderId="11" xfId="0" applyNumberFormat="1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164" fontId="2" fillId="0" borderId="13" xfId="0" applyNumberFormat="1" applyFont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3" borderId="7" xfId="0" applyNumberFormat="1" applyFont="1" applyFill="1" applyBorder="1" applyAlignment="1">
      <alignment horizontal="center"/>
    </xf>
    <xf numFmtId="0" fontId="2" fillId="0" borderId="14" xfId="0" applyFont="1" applyBorder="1"/>
    <xf numFmtId="49" fontId="2" fillId="3" borderId="12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0" fontId="2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16" xfId="0" applyFont="1" applyFill="1" applyBorder="1"/>
    <xf numFmtId="0" fontId="2" fillId="0" borderId="16" xfId="0" applyFont="1" applyBorder="1" applyAlignment="1">
      <alignment horizontal="center"/>
    </xf>
    <xf numFmtId="164" fontId="2" fillId="0" borderId="17" xfId="0" applyNumberFormat="1" applyFont="1" applyBorder="1"/>
    <xf numFmtId="0" fontId="2" fillId="0" borderId="15" xfId="0" applyFont="1" applyBorder="1"/>
    <xf numFmtId="0" fontId="2" fillId="0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18" xfId="0" applyFont="1" applyBorder="1"/>
    <xf numFmtId="0" fontId="2" fillId="0" borderId="12" xfId="0" applyFont="1" applyFill="1" applyBorder="1"/>
    <xf numFmtId="0" fontId="2" fillId="0" borderId="12" xfId="0" applyFont="1" applyFill="1" applyBorder="1" applyAlignment="1">
      <alignment horizontal="center"/>
    </xf>
    <xf numFmtId="0" fontId="4" fillId="0" borderId="0" xfId="0" applyFont="1"/>
    <xf numFmtId="49" fontId="2" fillId="3" borderId="11" xfId="0" applyNumberFormat="1" applyFont="1" applyFill="1" applyBorder="1" applyAlignment="1">
      <alignment horizontal="center"/>
    </xf>
    <xf numFmtId="0" fontId="5" fillId="2" borderId="19" xfId="0" applyFont="1" applyFill="1" applyBorder="1"/>
    <xf numFmtId="0" fontId="4" fillId="2" borderId="20" xfId="0" applyFont="1" applyFill="1" applyBorder="1"/>
    <xf numFmtId="164" fontId="6" fillId="2" borderId="21" xfId="0" applyNumberFormat="1" applyFont="1" applyFill="1" applyBorder="1"/>
    <xf numFmtId="0" fontId="6" fillId="0" borderId="0" xfId="0" applyFont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0" fontId="4" fillId="3" borderId="1" xfId="0" applyFont="1" applyFill="1" applyBorder="1"/>
    <xf numFmtId="49" fontId="4" fillId="3" borderId="2" xfId="0" applyNumberFormat="1" applyFont="1" applyFill="1" applyBorder="1" applyAlignment="1">
      <alignment horizontal="center"/>
    </xf>
    <xf numFmtId="0" fontId="4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/>
    <xf numFmtId="164" fontId="4" fillId="3" borderId="4" xfId="0" applyNumberFormat="1" applyFont="1" applyFill="1" applyBorder="1"/>
    <xf numFmtId="0" fontId="2" fillId="3" borderId="7" xfId="0" applyFont="1" applyFill="1" applyBorder="1"/>
    <xf numFmtId="164" fontId="2" fillId="3" borderId="8" xfId="0" applyNumberFormat="1" applyFont="1" applyFill="1" applyBorder="1"/>
    <xf numFmtId="164" fontId="2" fillId="0" borderId="26" xfId="0" applyNumberFormat="1" applyFont="1" applyBorder="1"/>
    <xf numFmtId="49" fontId="2" fillId="3" borderId="27" xfId="0" applyNumberFormat="1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/>
    </xf>
    <xf numFmtId="164" fontId="2" fillId="3" borderId="26" xfId="0" applyNumberFormat="1" applyFont="1" applyFill="1" applyBorder="1"/>
    <xf numFmtId="0" fontId="2" fillId="3" borderId="14" xfId="0" applyFont="1" applyFill="1" applyBorder="1"/>
    <xf numFmtId="0" fontId="2" fillId="3" borderId="12" xfId="0" applyFont="1" applyFill="1" applyBorder="1"/>
    <xf numFmtId="164" fontId="2" fillId="3" borderId="13" xfId="0" applyNumberFormat="1" applyFont="1" applyFill="1" applyBorder="1"/>
    <xf numFmtId="0" fontId="2" fillId="0" borderId="16" xfId="0" applyFont="1" applyBorder="1"/>
    <xf numFmtId="0" fontId="2" fillId="3" borderId="28" xfId="0" applyFont="1" applyFill="1" applyBorder="1"/>
    <xf numFmtId="0" fontId="4" fillId="0" borderId="2" xfId="0" applyFont="1" applyBorder="1"/>
    <xf numFmtId="49" fontId="2" fillId="0" borderId="29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4" fontId="2" fillId="0" borderId="31" xfId="0" applyNumberFormat="1" applyFont="1" applyBorder="1"/>
    <xf numFmtId="49" fontId="2" fillId="3" borderId="29" xfId="0" applyNumberFormat="1" applyFont="1" applyFill="1" applyBorder="1" applyAlignment="1">
      <alignment horizontal="center"/>
    </xf>
    <xf numFmtId="0" fontId="2" fillId="0" borderId="30" xfId="0" applyFont="1" applyBorder="1"/>
    <xf numFmtId="165" fontId="2" fillId="0" borderId="0" xfId="1" applyNumberFormat="1" applyFont="1" applyBorder="1"/>
    <xf numFmtId="49" fontId="4" fillId="0" borderId="3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7" fillId="0" borderId="0" xfId="0" applyFont="1" applyBorder="1"/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0" applyNumberFormat="1" applyFont="1" applyBorder="1"/>
    <xf numFmtId="0" fontId="7" fillId="0" borderId="0" xfId="0" applyFont="1"/>
    <xf numFmtId="0" fontId="2" fillId="2" borderId="3" xfId="0" applyFont="1" applyFill="1" applyBorder="1" applyAlignment="1">
      <alignment horizontal="center"/>
    </xf>
    <xf numFmtId="0" fontId="4" fillId="0" borderId="1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164" fontId="4" fillId="0" borderId="4" xfId="0" applyNumberFormat="1" applyFont="1" applyFill="1" applyBorder="1"/>
    <xf numFmtId="49" fontId="2" fillId="0" borderId="3" xfId="0" applyNumberFormat="1" applyFont="1" applyBorder="1" applyAlignment="1">
      <alignment horizontal="center"/>
    </xf>
    <xf numFmtId="0" fontId="4" fillId="0" borderId="3" xfId="0" applyFont="1" applyFill="1" applyBorder="1"/>
    <xf numFmtId="164" fontId="2" fillId="0" borderId="3" xfId="0" applyNumberFormat="1" applyFont="1" applyBorder="1"/>
    <xf numFmtId="0" fontId="2" fillId="0" borderId="0" xfId="0" applyFont="1" applyFill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32" xfId="0" applyFont="1" applyBorder="1"/>
    <xf numFmtId="164" fontId="6" fillId="0" borderId="6" xfId="0" applyNumberFormat="1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24" xfId="0" applyFont="1" applyBorder="1"/>
    <xf numFmtId="164" fontId="4" fillId="0" borderId="25" xfId="0" applyNumberFormat="1" applyFont="1" applyBorder="1"/>
    <xf numFmtId="0" fontId="2" fillId="0" borderId="1" xfId="0" applyFont="1" applyBorder="1"/>
    <xf numFmtId="49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/>
    <xf numFmtId="0" fontId="3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49" fontId="2" fillId="2" borderId="20" xfId="0" applyNumberFormat="1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0" xfId="0" applyFont="1" applyFill="1" applyBorder="1" applyAlignment="1">
      <alignment horizontal="center"/>
    </xf>
    <xf numFmtId="164" fontId="2" fillId="2" borderId="20" xfId="0" applyNumberFormat="1" applyFont="1" applyFill="1" applyBorder="1"/>
    <xf numFmtId="164" fontId="5" fillId="2" borderId="21" xfId="0" applyNumberFormat="1" applyFont="1" applyFill="1" applyBorder="1"/>
    <xf numFmtId="0" fontId="5" fillId="0" borderId="0" xfId="0" applyFont="1" applyBorder="1"/>
    <xf numFmtId="0" fontId="9" fillId="0" borderId="0" xfId="0" applyFont="1"/>
    <xf numFmtId="0" fontId="8" fillId="0" borderId="32" xfId="0" applyFont="1" applyBorder="1"/>
    <xf numFmtId="0" fontId="10" fillId="0" borderId="33" xfId="0" applyFont="1" applyBorder="1"/>
    <xf numFmtId="164" fontId="8" fillId="0" borderId="6" xfId="0" applyNumberFormat="1" applyFont="1" applyBorder="1"/>
    <xf numFmtId="0" fontId="10" fillId="0" borderId="0" xfId="0" applyFont="1"/>
    <xf numFmtId="0" fontId="11" fillId="0" borderId="33" xfId="0" applyFont="1" applyBorder="1"/>
    <xf numFmtId="0" fontId="11" fillId="0" borderId="0" xfId="0" applyFont="1"/>
    <xf numFmtId="0" fontId="5" fillId="0" borderId="19" xfId="0" applyFont="1" applyBorder="1"/>
    <xf numFmtId="0" fontId="9" fillId="0" borderId="20" xfId="0" applyFont="1" applyBorder="1"/>
    <xf numFmtId="164" fontId="5" fillId="0" borderId="21" xfId="0" applyNumberFormat="1" applyFont="1" applyBorder="1"/>
    <xf numFmtId="0" fontId="0" fillId="0" borderId="20" xfId="0" applyBorder="1"/>
    <xf numFmtId="0" fontId="0" fillId="0" borderId="33" xfId="0" applyBorder="1"/>
    <xf numFmtId="0" fontId="11" fillId="0" borderId="32" xfId="0" applyFont="1" applyFill="1" applyBorder="1"/>
    <xf numFmtId="0" fontId="12" fillId="0" borderId="0" xfId="0" applyFont="1" applyFill="1"/>
    <xf numFmtId="0" fontId="11" fillId="0" borderId="32" xfId="0" applyFont="1" applyBorder="1"/>
    <xf numFmtId="0" fontId="2" fillId="3" borderId="0" xfId="0" applyFont="1" applyFill="1" applyBorder="1"/>
    <xf numFmtId="166" fontId="2" fillId="0" borderId="0" xfId="1" applyNumberFormat="1" applyFont="1" applyBorder="1"/>
    <xf numFmtId="165" fontId="12" fillId="0" borderId="6" xfId="1" applyNumberFormat="1" applyFont="1" applyBorder="1"/>
    <xf numFmtId="165" fontId="12" fillId="0" borderId="0" xfId="1" applyNumberFormat="1" applyFont="1"/>
    <xf numFmtId="165" fontId="13" fillId="0" borderId="21" xfId="0" applyNumberFormat="1" applyFont="1" applyBorder="1"/>
    <xf numFmtId="165" fontId="14" fillId="0" borderId="6" xfId="0" applyNumberFormat="1" applyFont="1" applyBorder="1"/>
    <xf numFmtId="165" fontId="15" fillId="0" borderId="6" xfId="0" applyNumberFormat="1" applyFont="1" applyBorder="1"/>
    <xf numFmtId="0" fontId="16" fillId="0" borderId="0" xfId="0" applyFont="1"/>
    <xf numFmtId="0" fontId="2" fillId="0" borderId="34" xfId="0" applyFont="1" applyBorder="1"/>
    <xf numFmtId="0" fontId="2" fillId="0" borderId="34" xfId="0" applyFont="1" applyBorder="1" applyAlignment="1">
      <alignment horizontal="center"/>
    </xf>
    <xf numFmtId="166" fontId="2" fillId="0" borderId="35" xfId="0" applyNumberFormat="1" applyFont="1" applyBorder="1"/>
    <xf numFmtId="0" fontId="2" fillId="0" borderId="38" xfId="0" applyFont="1" applyBorder="1"/>
    <xf numFmtId="0" fontId="2" fillId="0" borderId="38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166" fontId="2" fillId="0" borderId="38" xfId="0" applyNumberFormat="1" applyFont="1" applyBorder="1"/>
    <xf numFmtId="0" fontId="4" fillId="0" borderId="15" xfId="0" applyFont="1" applyBorder="1"/>
    <xf numFmtId="49" fontId="4" fillId="0" borderId="9" xfId="0" applyNumberFormat="1" applyFont="1" applyBorder="1" applyAlignment="1">
      <alignment horizontal="center"/>
    </xf>
    <xf numFmtId="0" fontId="4" fillId="0" borderId="16" xfId="0" applyFont="1" applyBorder="1"/>
    <xf numFmtId="164" fontId="4" fillId="0" borderId="17" xfId="0" applyNumberFormat="1" applyFont="1" applyBorder="1"/>
    <xf numFmtId="0" fontId="2" fillId="3" borderId="0" xfId="0" applyFont="1" applyFill="1" applyBorder="1" applyAlignment="1">
      <alignment horizontal="center"/>
    </xf>
    <xf numFmtId="0" fontId="2" fillId="0" borderId="28" xfId="0" applyFont="1" applyBorder="1"/>
    <xf numFmtId="49" fontId="2" fillId="3" borderId="2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164" fontId="2" fillId="0" borderId="28" xfId="0" applyNumberFormat="1" applyFont="1" applyBorder="1"/>
    <xf numFmtId="164" fontId="2" fillId="3" borderId="0" xfId="0" applyNumberFormat="1" applyFont="1" applyFill="1" applyBorder="1"/>
    <xf numFmtId="0" fontId="2" fillId="2" borderId="36" xfId="0" applyFont="1" applyFill="1" applyBorder="1"/>
    <xf numFmtId="0" fontId="2" fillId="2" borderId="37" xfId="0" applyFont="1" applyFill="1" applyBorder="1"/>
    <xf numFmtId="0" fontId="2" fillId="2" borderId="38" xfId="0" applyFont="1" applyFill="1" applyBorder="1"/>
    <xf numFmtId="0" fontId="2" fillId="2" borderId="39" xfId="0" applyFont="1" applyFill="1" applyBorder="1"/>
    <xf numFmtId="49" fontId="2" fillId="3" borderId="9" xfId="0" applyNumberFormat="1" applyFont="1" applyFill="1" applyBorder="1" applyAlignment="1">
      <alignment horizontal="center"/>
    </xf>
    <xf numFmtId="0" fontId="2" fillId="3" borderId="16" xfId="0" applyFont="1" applyFill="1" applyBorder="1"/>
    <xf numFmtId="0" fontId="2" fillId="0" borderId="36" xfId="0" applyFont="1" applyBorder="1"/>
    <xf numFmtId="0" fontId="2" fillId="0" borderId="37" xfId="0" applyFont="1" applyBorder="1"/>
    <xf numFmtId="166" fontId="2" fillId="0" borderId="40" xfId="0" applyNumberFormat="1" applyFont="1" applyBorder="1"/>
    <xf numFmtId="0" fontId="5" fillId="0" borderId="0" xfId="0" applyFont="1" applyFill="1" applyBorder="1"/>
    <xf numFmtId="0" fontId="4" fillId="0" borderId="0" xfId="0" applyFont="1" applyFill="1" applyBorder="1"/>
    <xf numFmtId="164" fontId="6" fillId="0" borderId="0" xfId="0" applyNumberFormat="1" applyFont="1" applyFill="1" applyBorder="1"/>
    <xf numFmtId="164" fontId="2" fillId="0" borderId="0" xfId="0" applyNumberFormat="1" applyFont="1" applyBorder="1" applyAlignment="1">
      <alignment horizontal="right"/>
    </xf>
    <xf numFmtId="0" fontId="0" fillId="0" borderId="28" xfId="0" applyFont="1" applyBorder="1"/>
    <xf numFmtId="0" fontId="2" fillId="0" borderId="41" xfId="0" applyFont="1" applyBorder="1"/>
    <xf numFmtId="49" fontId="2" fillId="3" borderId="10" xfId="0" applyNumberFormat="1" applyFont="1" applyFill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164" fontId="2" fillId="0" borderId="7" xfId="0" applyNumberFormat="1" applyFont="1" applyBorder="1" applyProtection="1">
      <protection locked="0"/>
    </xf>
    <xf numFmtId="164" fontId="2" fillId="0" borderId="7" xfId="1" applyNumberFormat="1" applyFont="1" applyBorder="1" applyProtection="1">
      <protection locked="0"/>
    </xf>
    <xf numFmtId="164" fontId="2" fillId="3" borderId="10" xfId="1" applyNumberFormat="1" applyFont="1" applyFill="1" applyBorder="1" applyProtection="1">
      <protection locked="0"/>
    </xf>
    <xf numFmtId="164" fontId="2" fillId="0" borderId="12" xfId="1" applyNumberFormat="1" applyFont="1" applyBorder="1" applyProtection="1">
      <protection locked="0"/>
    </xf>
    <xf numFmtId="164" fontId="2" fillId="0" borderId="12" xfId="0" applyNumberFormat="1" applyFont="1" applyBorder="1" applyProtection="1">
      <protection locked="0"/>
    </xf>
    <xf numFmtId="164" fontId="2" fillId="0" borderId="16" xfId="0" applyNumberFormat="1" applyFont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164" fontId="2" fillId="3" borderId="7" xfId="0" applyNumberFormat="1" applyFont="1" applyFill="1" applyBorder="1" applyProtection="1">
      <protection locked="0"/>
    </xf>
    <xf numFmtId="164" fontId="2" fillId="3" borderId="12" xfId="0" applyNumberFormat="1" applyFon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165" fontId="2" fillId="0" borderId="7" xfId="1" applyNumberFormat="1" applyFont="1" applyBorder="1" applyProtection="1">
      <protection locked="0"/>
    </xf>
    <xf numFmtId="165" fontId="2" fillId="0" borderId="10" xfId="1" applyNumberFormat="1" applyFont="1" applyBorder="1" applyProtection="1">
      <protection locked="0"/>
    </xf>
    <xf numFmtId="165" fontId="2" fillId="0" borderId="16" xfId="1" applyNumberFormat="1" applyFont="1" applyBorder="1" applyProtection="1">
      <protection locked="0"/>
    </xf>
    <xf numFmtId="165" fontId="2" fillId="0" borderId="12" xfId="1" applyNumberFormat="1" applyFont="1" applyBorder="1" applyProtection="1">
      <protection locked="0"/>
    </xf>
    <xf numFmtId="165" fontId="2" fillId="0" borderId="3" xfId="1" applyNumberFormat="1" applyFont="1" applyBorder="1" applyProtection="1">
      <protection locked="0"/>
    </xf>
    <xf numFmtId="165" fontId="2" fillId="3" borderId="7" xfId="1" applyNumberFormat="1" applyFont="1" applyFill="1" applyBorder="1" applyProtection="1">
      <protection locked="0"/>
    </xf>
    <xf numFmtId="165" fontId="2" fillId="0" borderId="30" xfId="1" applyNumberFormat="1" applyFont="1" applyBorder="1" applyProtection="1">
      <protection locked="0"/>
    </xf>
    <xf numFmtId="166" fontId="2" fillId="0" borderId="12" xfId="1" applyNumberFormat="1" applyFont="1" applyBorder="1" applyProtection="1">
      <protection locked="0"/>
    </xf>
    <xf numFmtId="166" fontId="2" fillId="0" borderId="12" xfId="0" applyNumberFormat="1" applyFont="1" applyBorder="1" applyProtection="1">
      <protection locked="0"/>
    </xf>
    <xf numFmtId="166" fontId="2" fillId="0" borderId="7" xfId="0" applyNumberFormat="1" applyFont="1" applyBorder="1" applyProtection="1">
      <protection locked="0"/>
    </xf>
    <xf numFmtId="166" fontId="2" fillId="0" borderId="38" xfId="0" applyNumberFormat="1" applyFont="1" applyBorder="1" applyProtection="1">
      <protection locked="0"/>
    </xf>
    <xf numFmtId="166" fontId="2" fillId="0" borderId="10" xfId="0" applyNumberFormat="1" applyFont="1" applyBorder="1" applyProtection="1">
      <protection locked="0"/>
    </xf>
    <xf numFmtId="166" fontId="2" fillId="0" borderId="16" xfId="0" applyNumberFormat="1" applyFont="1" applyBorder="1" applyProtection="1">
      <protection locked="0"/>
    </xf>
    <xf numFmtId="166" fontId="2" fillId="0" borderId="7" xfId="0" applyNumberFormat="1" applyFont="1" applyBorder="1" applyAlignment="1" applyProtection="1">
      <alignment horizontal="right"/>
      <protection locked="0"/>
    </xf>
    <xf numFmtId="164" fontId="2" fillId="0" borderId="7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3" xfId="0" applyFont="1" applyBorder="1" applyProtection="1">
      <protection locked="0"/>
    </xf>
    <xf numFmtId="164" fontId="2" fillId="0" borderId="10" xfId="0" applyNumberFormat="1" applyFont="1" applyBorder="1" applyProtection="1"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7"/>
  <sheetViews>
    <sheetView view="pageBreakPreview" topLeftCell="A248" zoomScaleNormal="100" zoomScaleSheetLayoutView="100" workbookViewId="0">
      <selection activeCell="F260" sqref="F260"/>
    </sheetView>
  </sheetViews>
  <sheetFormatPr defaultColWidth="9.140625" defaultRowHeight="15" x14ac:dyDescent="0.25"/>
  <cols>
    <col min="1" max="1" width="5.28515625" style="3" customWidth="1"/>
    <col min="2" max="2" width="15.140625" style="3" customWidth="1"/>
    <col min="3" max="3" width="91.85546875" style="3" customWidth="1"/>
    <col min="4" max="4" width="8.7109375" style="3" customWidth="1"/>
    <col min="5" max="5" width="14.140625" style="3" customWidth="1"/>
    <col min="6" max="6" width="15.5703125" style="3" customWidth="1"/>
    <col min="7" max="7" width="25.5703125" style="3" customWidth="1"/>
    <col min="8" max="8" width="2.5703125" style="3" customWidth="1"/>
    <col min="9" max="9" width="9.140625" style="3"/>
    <col min="10" max="10" width="35.5703125" style="3" customWidth="1"/>
    <col min="11" max="16384" width="9.140625" style="3"/>
  </cols>
  <sheetData>
    <row r="1" spans="1:7" ht="23.25" x14ac:dyDescent="0.35">
      <c r="A1" s="1"/>
      <c r="B1" s="1"/>
      <c r="C1" s="2" t="s">
        <v>0</v>
      </c>
      <c r="D1" s="1"/>
      <c r="E1" s="1"/>
      <c r="F1" s="1"/>
      <c r="G1" s="1"/>
    </row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s="8" customFormat="1" x14ac:dyDescent="0.25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pans="1:7" x14ac:dyDescent="0.25">
      <c r="A4" s="9" t="s">
        <v>8</v>
      </c>
      <c r="B4" s="10"/>
      <c r="C4" s="11" t="s">
        <v>9</v>
      </c>
      <c r="D4" s="12"/>
      <c r="E4" s="12"/>
      <c r="F4" s="12"/>
      <c r="G4" s="13">
        <f>SUM(G5:G11)</f>
        <v>0</v>
      </c>
    </row>
    <row r="5" spans="1:7" s="154" customFormat="1" x14ac:dyDescent="0.25">
      <c r="A5" s="14" t="s">
        <v>10</v>
      </c>
      <c r="B5" s="15" t="s">
        <v>411</v>
      </c>
      <c r="C5" s="12" t="s">
        <v>11</v>
      </c>
      <c r="D5" s="16" t="s">
        <v>12</v>
      </c>
      <c r="E5" s="16">
        <v>1520</v>
      </c>
      <c r="F5" s="190"/>
      <c r="G5" s="17">
        <f t="shared" ref="G5:G11" si="0">E5*F5</f>
        <v>0</v>
      </c>
    </row>
    <row r="6" spans="1:7" x14ac:dyDescent="0.25">
      <c r="A6" s="14" t="s">
        <v>13</v>
      </c>
      <c r="B6" s="15" t="s">
        <v>14</v>
      </c>
      <c r="C6" s="12" t="s">
        <v>15</v>
      </c>
      <c r="D6" s="16" t="s">
        <v>16</v>
      </c>
      <c r="E6" s="16">
        <v>1</v>
      </c>
      <c r="F6" s="190"/>
      <c r="G6" s="17">
        <f t="shared" si="0"/>
        <v>0</v>
      </c>
    </row>
    <row r="7" spans="1:7" x14ac:dyDescent="0.25">
      <c r="A7" s="14" t="s">
        <v>17</v>
      </c>
      <c r="B7" s="15" t="s">
        <v>18</v>
      </c>
      <c r="C7" s="12" t="s">
        <v>19</v>
      </c>
      <c r="D7" s="16" t="s">
        <v>12</v>
      </c>
      <c r="E7" s="16">
        <v>120</v>
      </c>
      <c r="F7" s="190"/>
      <c r="G7" s="17">
        <f t="shared" si="0"/>
        <v>0</v>
      </c>
    </row>
    <row r="8" spans="1:7" x14ac:dyDescent="0.25">
      <c r="A8" s="14" t="s">
        <v>20</v>
      </c>
      <c r="B8" s="18" t="s">
        <v>21</v>
      </c>
      <c r="C8" s="12" t="s">
        <v>22</v>
      </c>
      <c r="D8" s="16" t="s">
        <v>23</v>
      </c>
      <c r="E8" s="16">
        <v>44000</v>
      </c>
      <c r="F8" s="190"/>
      <c r="G8" s="17">
        <f t="shared" si="0"/>
        <v>0</v>
      </c>
    </row>
    <row r="9" spans="1:7" x14ac:dyDescent="0.25">
      <c r="A9" s="14" t="s">
        <v>24</v>
      </c>
      <c r="B9" s="18" t="s">
        <v>25</v>
      </c>
      <c r="C9" s="12" t="s">
        <v>26</v>
      </c>
      <c r="D9" s="16" t="s">
        <v>12</v>
      </c>
      <c r="E9" s="16">
        <v>160</v>
      </c>
      <c r="F9" s="190"/>
      <c r="G9" s="17">
        <f t="shared" si="0"/>
        <v>0</v>
      </c>
    </row>
    <row r="10" spans="1:7" x14ac:dyDescent="0.25">
      <c r="A10" s="19" t="s">
        <v>27</v>
      </c>
      <c r="B10" s="18" t="s">
        <v>28</v>
      </c>
      <c r="C10" s="12" t="s">
        <v>29</v>
      </c>
      <c r="D10" s="16" t="s">
        <v>16</v>
      </c>
      <c r="E10" s="20">
        <v>1</v>
      </c>
      <c r="F10" s="190"/>
      <c r="G10" s="17">
        <f t="shared" si="0"/>
        <v>0</v>
      </c>
    </row>
    <row r="11" spans="1:7" s="154" customFormat="1" x14ac:dyDescent="0.25">
      <c r="A11" s="14" t="s">
        <v>30</v>
      </c>
      <c r="B11" s="18" t="s">
        <v>412</v>
      </c>
      <c r="C11" s="12" t="s">
        <v>414</v>
      </c>
      <c r="D11" s="16" t="s">
        <v>16</v>
      </c>
      <c r="E11" s="16">
        <v>1</v>
      </c>
      <c r="F11" s="190"/>
      <c r="G11" s="17">
        <f t="shared" si="0"/>
        <v>0</v>
      </c>
    </row>
    <row r="12" spans="1:7" ht="15.75" thickBot="1" x14ac:dyDescent="0.3"/>
    <row r="13" spans="1:7" x14ac:dyDescent="0.25">
      <c r="A13" s="21" t="s">
        <v>31</v>
      </c>
      <c r="B13" s="22"/>
      <c r="C13" s="23" t="s">
        <v>32</v>
      </c>
      <c r="D13" s="24"/>
      <c r="E13" s="24"/>
      <c r="F13" s="25"/>
      <c r="G13" s="26">
        <f>SUM(G14:G24)</f>
        <v>0</v>
      </c>
    </row>
    <row r="14" spans="1:7" x14ac:dyDescent="0.25">
      <c r="A14" s="14" t="s">
        <v>33</v>
      </c>
      <c r="B14" s="18" t="s">
        <v>34</v>
      </c>
      <c r="C14" s="12" t="s">
        <v>35</v>
      </c>
      <c r="D14" s="16" t="s">
        <v>36</v>
      </c>
      <c r="E14" s="16">
        <v>968</v>
      </c>
      <c r="F14" s="191"/>
      <c r="G14" s="17">
        <f t="shared" ref="G14:G24" si="1">E14*F14</f>
        <v>0</v>
      </c>
    </row>
    <row r="15" spans="1:7" x14ac:dyDescent="0.25">
      <c r="A15" s="14" t="s">
        <v>37</v>
      </c>
      <c r="B15" s="15" t="s">
        <v>38</v>
      </c>
      <c r="C15" s="12" t="s">
        <v>39</v>
      </c>
      <c r="D15" s="16" t="s">
        <v>36</v>
      </c>
      <c r="E15" s="16">
        <v>968</v>
      </c>
      <c r="F15" s="191"/>
      <c r="G15" s="17">
        <f t="shared" si="1"/>
        <v>0</v>
      </c>
    </row>
    <row r="16" spans="1:7" x14ac:dyDescent="0.25">
      <c r="A16" s="14" t="s">
        <v>40</v>
      </c>
      <c r="B16" s="15" t="s">
        <v>41</v>
      </c>
      <c r="C16" s="12" t="s">
        <v>42</v>
      </c>
      <c r="D16" s="16" t="s">
        <v>43</v>
      </c>
      <c r="E16" s="16">
        <v>200</v>
      </c>
      <c r="F16" s="191"/>
      <c r="G16" s="17">
        <f t="shared" si="1"/>
        <v>0</v>
      </c>
    </row>
    <row r="17" spans="1:8" x14ac:dyDescent="0.25">
      <c r="A17" s="14" t="s">
        <v>44</v>
      </c>
      <c r="B17" s="18" t="s">
        <v>45</v>
      </c>
      <c r="C17" s="12" t="s">
        <v>46</v>
      </c>
      <c r="D17" s="16" t="s">
        <v>16</v>
      </c>
      <c r="E17" s="16">
        <v>2</v>
      </c>
      <c r="F17" s="191"/>
      <c r="G17" s="17">
        <f t="shared" si="1"/>
        <v>0</v>
      </c>
    </row>
    <row r="18" spans="1:8" x14ac:dyDescent="0.25">
      <c r="A18" s="14" t="s">
        <v>47</v>
      </c>
      <c r="B18" s="18" t="s">
        <v>45</v>
      </c>
      <c r="C18" s="12" t="s">
        <v>48</v>
      </c>
      <c r="D18" s="16" t="s">
        <v>16</v>
      </c>
      <c r="E18" s="16">
        <v>1</v>
      </c>
      <c r="F18" s="191"/>
      <c r="G18" s="17">
        <f t="shared" si="1"/>
        <v>0</v>
      </c>
    </row>
    <row r="19" spans="1:8" x14ac:dyDescent="0.25">
      <c r="A19" s="14" t="s">
        <v>49</v>
      </c>
      <c r="B19" s="27" t="s">
        <v>50</v>
      </c>
      <c r="C19" s="12" t="s">
        <v>51</v>
      </c>
      <c r="D19" s="16" t="s">
        <v>36</v>
      </c>
      <c r="E19" s="16">
        <v>968</v>
      </c>
      <c r="F19" s="191"/>
      <c r="G19" s="17">
        <f t="shared" si="1"/>
        <v>0</v>
      </c>
    </row>
    <row r="20" spans="1:8" x14ac:dyDescent="0.25">
      <c r="A20" s="14" t="s">
        <v>52</v>
      </c>
      <c r="B20" s="28" t="s">
        <v>53</v>
      </c>
      <c r="C20" s="12" t="s">
        <v>54</v>
      </c>
      <c r="D20" s="16" t="s">
        <v>43</v>
      </c>
      <c r="E20" s="16">
        <v>200</v>
      </c>
      <c r="F20" s="191"/>
      <c r="G20" s="17">
        <f>E20*F20</f>
        <v>0</v>
      </c>
    </row>
    <row r="21" spans="1:8" x14ac:dyDescent="0.25">
      <c r="A21" s="14" t="s">
        <v>55</v>
      </c>
      <c r="B21" s="28" t="s">
        <v>359</v>
      </c>
      <c r="C21" s="29" t="s">
        <v>357</v>
      </c>
      <c r="D21" s="30" t="s">
        <v>56</v>
      </c>
      <c r="E21" s="30">
        <v>1</v>
      </c>
      <c r="F21" s="192"/>
      <c r="G21" s="17">
        <f>E21*F21</f>
        <v>0</v>
      </c>
      <c r="H21" s="31" t="s">
        <v>57</v>
      </c>
    </row>
    <row r="22" spans="1:8" x14ac:dyDescent="0.25">
      <c r="A22" s="14" t="s">
        <v>58</v>
      </c>
      <c r="B22" s="28" t="s">
        <v>359</v>
      </c>
      <c r="C22" s="29" t="s">
        <v>358</v>
      </c>
      <c r="D22" s="30" t="s">
        <v>56</v>
      </c>
      <c r="E22" s="30">
        <v>1</v>
      </c>
      <c r="F22" s="192"/>
      <c r="G22" s="17">
        <f>E22*F22</f>
        <v>0</v>
      </c>
      <c r="H22" s="31"/>
    </row>
    <row r="23" spans="1:8" x14ac:dyDescent="0.25">
      <c r="A23" s="14" t="s">
        <v>59</v>
      </c>
      <c r="B23" s="28" t="s">
        <v>359</v>
      </c>
      <c r="C23" s="29" t="s">
        <v>360</v>
      </c>
      <c r="D23" s="30" t="s">
        <v>56</v>
      </c>
      <c r="E23" s="30">
        <v>1</v>
      </c>
      <c r="F23" s="192"/>
      <c r="G23" s="17">
        <f>E23*F23</f>
        <v>0</v>
      </c>
    </row>
    <row r="24" spans="1:8" ht="15.75" thickBot="1" x14ac:dyDescent="0.3">
      <c r="A24" s="14" t="s">
        <v>60</v>
      </c>
      <c r="B24" s="32" t="s">
        <v>61</v>
      </c>
      <c r="C24" s="33" t="s">
        <v>62</v>
      </c>
      <c r="D24" s="34" t="s">
        <v>43</v>
      </c>
      <c r="E24" s="34">
        <v>200</v>
      </c>
      <c r="F24" s="193"/>
      <c r="G24" s="35">
        <f t="shared" si="1"/>
        <v>0</v>
      </c>
    </row>
    <row r="25" spans="1:8" ht="15.75" thickBot="1" x14ac:dyDescent="0.3">
      <c r="B25" s="36"/>
      <c r="D25" s="37"/>
      <c r="E25" s="37"/>
    </row>
    <row r="26" spans="1:8" x14ac:dyDescent="0.25">
      <c r="A26" s="21" t="s">
        <v>63</v>
      </c>
      <c r="B26" s="22"/>
      <c r="C26" s="23" t="s">
        <v>368</v>
      </c>
      <c r="D26" s="24"/>
      <c r="E26" s="24"/>
      <c r="F26" s="25"/>
      <c r="G26" s="26">
        <f>SUM(G27:G30)</f>
        <v>0</v>
      </c>
    </row>
    <row r="27" spans="1:8" x14ac:dyDescent="0.25">
      <c r="A27" s="14" t="s">
        <v>64</v>
      </c>
      <c r="B27" s="38" t="s">
        <v>65</v>
      </c>
      <c r="C27" s="12" t="s">
        <v>354</v>
      </c>
      <c r="D27" s="16" t="s">
        <v>66</v>
      </c>
      <c r="E27" s="16">
        <v>16</v>
      </c>
      <c r="F27" s="190"/>
      <c r="G27" s="17">
        <f>E27*F27</f>
        <v>0</v>
      </c>
    </row>
    <row r="28" spans="1:8" x14ac:dyDescent="0.25">
      <c r="A28" s="14" t="s">
        <v>69</v>
      </c>
      <c r="B28" s="38" t="s">
        <v>65</v>
      </c>
      <c r="C28" s="12" t="s">
        <v>68</v>
      </c>
      <c r="D28" s="16" t="s">
        <v>43</v>
      </c>
      <c r="E28" s="16">
        <v>100</v>
      </c>
      <c r="F28" s="190"/>
      <c r="G28" s="17">
        <f>E28*F28</f>
        <v>0</v>
      </c>
    </row>
    <row r="29" spans="1:8" x14ac:dyDescent="0.25">
      <c r="A29" s="14" t="s">
        <v>71</v>
      </c>
      <c r="B29" s="38" t="s">
        <v>70</v>
      </c>
      <c r="C29" s="12" t="s">
        <v>356</v>
      </c>
      <c r="D29" s="16" t="s">
        <v>43</v>
      </c>
      <c r="E29" s="16">
        <v>100</v>
      </c>
      <c r="F29" s="190"/>
      <c r="G29" s="17">
        <f>E29*F29</f>
        <v>0</v>
      </c>
    </row>
    <row r="30" spans="1:8" ht="15.75" thickBot="1" x14ac:dyDescent="0.3">
      <c r="A30" s="39" t="s">
        <v>350</v>
      </c>
      <c r="B30" s="40" t="s">
        <v>72</v>
      </c>
      <c r="C30" s="33" t="s">
        <v>73</v>
      </c>
      <c r="D30" s="34" t="s">
        <v>43</v>
      </c>
      <c r="E30" s="34">
        <v>100</v>
      </c>
      <c r="F30" s="194"/>
      <c r="G30" s="35">
        <f>E30*F30</f>
        <v>0</v>
      </c>
    </row>
    <row r="31" spans="1:8" ht="15.75" thickBot="1" x14ac:dyDescent="0.3">
      <c r="A31" s="1"/>
      <c r="B31" s="41"/>
      <c r="C31" s="1"/>
      <c r="D31" s="42"/>
      <c r="E31" s="42"/>
      <c r="F31" s="43"/>
      <c r="G31" s="43"/>
    </row>
    <row r="32" spans="1:8" x14ac:dyDescent="0.25">
      <c r="A32" s="21" t="s">
        <v>74</v>
      </c>
      <c r="B32" s="22"/>
      <c r="C32" s="23" t="s">
        <v>75</v>
      </c>
      <c r="D32" s="24"/>
      <c r="E32" s="24"/>
      <c r="F32" s="25"/>
      <c r="G32" s="26">
        <f>SUM(G33:G36)</f>
        <v>0</v>
      </c>
    </row>
    <row r="33" spans="1:10" x14ac:dyDescent="0.25">
      <c r="A33" s="14" t="s">
        <v>76</v>
      </c>
      <c r="B33" s="38" t="s">
        <v>65</v>
      </c>
      <c r="C33" s="12" t="s">
        <v>354</v>
      </c>
      <c r="D33" s="16" t="s">
        <v>66</v>
      </c>
      <c r="E33" s="16">
        <v>32</v>
      </c>
      <c r="F33" s="190"/>
      <c r="G33" s="17">
        <f>E33*F33</f>
        <v>0</v>
      </c>
    </row>
    <row r="34" spans="1:10" x14ac:dyDescent="0.25">
      <c r="A34" s="14" t="s">
        <v>77</v>
      </c>
      <c r="B34" s="38" t="s">
        <v>65</v>
      </c>
      <c r="C34" s="12" t="s">
        <v>68</v>
      </c>
      <c r="D34" s="16" t="s">
        <v>43</v>
      </c>
      <c r="E34" s="16">
        <v>120</v>
      </c>
      <c r="F34" s="190"/>
      <c r="G34" s="17">
        <f>E34*F34</f>
        <v>0</v>
      </c>
    </row>
    <row r="35" spans="1:10" x14ac:dyDescent="0.25">
      <c r="A35" s="14" t="s">
        <v>79</v>
      </c>
      <c r="B35" s="38" t="s">
        <v>70</v>
      </c>
      <c r="C35" s="12" t="s">
        <v>78</v>
      </c>
      <c r="D35" s="16" t="s">
        <v>43</v>
      </c>
      <c r="E35" s="44">
        <v>200</v>
      </c>
      <c r="F35" s="190"/>
      <c r="G35" s="17">
        <f>E35*F35</f>
        <v>0</v>
      </c>
    </row>
    <row r="36" spans="1:10" ht="15.75" thickBot="1" x14ac:dyDescent="0.3">
      <c r="A36" s="39" t="s">
        <v>351</v>
      </c>
      <c r="B36" s="40" t="s">
        <v>72</v>
      </c>
      <c r="C36" s="33" t="s">
        <v>73</v>
      </c>
      <c r="D36" s="34" t="s">
        <v>43</v>
      </c>
      <c r="E36" s="45">
        <v>200</v>
      </c>
      <c r="F36" s="194"/>
      <c r="G36" s="35">
        <f>E36*F36</f>
        <v>0</v>
      </c>
    </row>
    <row r="37" spans="1:10" ht="15.75" thickBot="1" x14ac:dyDescent="0.3">
      <c r="A37" s="167"/>
      <c r="B37" s="168"/>
      <c r="C37" s="167"/>
      <c r="D37" s="169"/>
      <c r="E37" s="170"/>
      <c r="F37" s="171"/>
      <c r="G37" s="171"/>
    </row>
    <row r="38" spans="1:10" x14ac:dyDescent="0.25">
      <c r="A38" s="162" t="s">
        <v>80</v>
      </c>
      <c r="B38" s="163"/>
      <c r="C38" s="164" t="s">
        <v>81</v>
      </c>
      <c r="D38" s="47"/>
      <c r="E38" s="47"/>
      <c r="F38" s="83"/>
      <c r="G38" s="165">
        <f>SUM(G39:G46)</f>
        <v>0</v>
      </c>
    </row>
    <row r="39" spans="1:10" x14ac:dyDescent="0.25">
      <c r="A39" s="49" t="s">
        <v>82</v>
      </c>
      <c r="B39" s="38" t="s">
        <v>65</v>
      </c>
      <c r="C39" s="46" t="s">
        <v>336</v>
      </c>
      <c r="D39" s="47" t="s">
        <v>43</v>
      </c>
      <c r="E39" s="47">
        <v>150</v>
      </c>
      <c r="F39" s="195"/>
      <c r="G39" s="48">
        <f>F39*E39</f>
        <v>0</v>
      </c>
    </row>
    <row r="40" spans="1:10" x14ac:dyDescent="0.25">
      <c r="A40" s="49" t="s">
        <v>83</v>
      </c>
      <c r="B40" s="38" t="s">
        <v>70</v>
      </c>
      <c r="C40" s="46" t="s">
        <v>337</v>
      </c>
      <c r="D40" s="50" t="s">
        <v>43</v>
      </c>
      <c r="E40" s="51">
        <v>200</v>
      </c>
      <c r="F40" s="196"/>
      <c r="G40" s="17">
        <f>E40*F40</f>
        <v>0</v>
      </c>
      <c r="H40" s="31"/>
    </row>
    <row r="41" spans="1:10" x14ac:dyDescent="0.25">
      <c r="A41" s="49" t="s">
        <v>84</v>
      </c>
      <c r="B41" s="38" t="s">
        <v>65</v>
      </c>
      <c r="C41" s="12" t="s">
        <v>354</v>
      </c>
      <c r="D41" s="16" t="s">
        <v>66</v>
      </c>
      <c r="E41" s="16">
        <v>16</v>
      </c>
      <c r="F41" s="190"/>
      <c r="G41" s="17">
        <f>E41*F41</f>
        <v>0</v>
      </c>
    </row>
    <row r="42" spans="1:10" x14ac:dyDescent="0.25">
      <c r="A42" s="49" t="s">
        <v>85</v>
      </c>
      <c r="B42" s="38" t="s">
        <v>362</v>
      </c>
      <c r="C42" s="52" t="s">
        <v>338</v>
      </c>
      <c r="D42" s="53" t="s">
        <v>16</v>
      </c>
      <c r="E42" s="44">
        <v>1</v>
      </c>
      <c r="F42" s="197"/>
      <c r="G42" s="17">
        <f>E42*F42</f>
        <v>0</v>
      </c>
      <c r="H42" s="31"/>
    </row>
    <row r="43" spans="1:10" x14ac:dyDescent="0.25">
      <c r="A43" s="49" t="s">
        <v>342</v>
      </c>
      <c r="B43" s="38" t="s">
        <v>65</v>
      </c>
      <c r="C43" s="46" t="s">
        <v>339</v>
      </c>
      <c r="D43" s="47" t="s">
        <v>43</v>
      </c>
      <c r="E43" s="47">
        <v>100</v>
      </c>
      <c r="F43" s="195"/>
      <c r="G43" s="48">
        <f>F43*E43</f>
        <v>0</v>
      </c>
    </row>
    <row r="44" spans="1:10" x14ac:dyDescent="0.25">
      <c r="A44" s="49" t="s">
        <v>343</v>
      </c>
      <c r="B44" s="38" t="s">
        <v>70</v>
      </c>
      <c r="C44" s="46" t="s">
        <v>340</v>
      </c>
      <c r="D44" s="50" t="s">
        <v>43</v>
      </c>
      <c r="E44" s="51">
        <v>160</v>
      </c>
      <c r="F44" s="196"/>
      <c r="G44" s="17">
        <f>E44*F44</f>
        <v>0</v>
      </c>
      <c r="H44" s="31"/>
    </row>
    <row r="45" spans="1:10" x14ac:dyDescent="0.25">
      <c r="A45" s="49" t="s">
        <v>344</v>
      </c>
      <c r="B45" s="38" t="s">
        <v>65</v>
      </c>
      <c r="C45" s="12" t="s">
        <v>361</v>
      </c>
      <c r="D45" s="16" t="s">
        <v>66</v>
      </c>
      <c r="E45" s="16">
        <v>16</v>
      </c>
      <c r="F45" s="190"/>
      <c r="G45" s="17">
        <f>E45*F45</f>
        <v>0</v>
      </c>
    </row>
    <row r="46" spans="1:10" ht="15.75" thickBot="1" x14ac:dyDescent="0.3">
      <c r="A46" s="54" t="s">
        <v>345</v>
      </c>
      <c r="B46" s="40" t="s">
        <v>362</v>
      </c>
      <c r="C46" s="55" t="s">
        <v>341</v>
      </c>
      <c r="D46" s="56" t="s">
        <v>16</v>
      </c>
      <c r="E46" s="45">
        <v>1</v>
      </c>
      <c r="F46" s="198"/>
      <c r="G46" s="35">
        <f>E46*F46</f>
        <v>0</v>
      </c>
      <c r="H46" s="31"/>
    </row>
    <row r="47" spans="1:10" ht="15.75" thickBot="1" x14ac:dyDescent="0.3">
      <c r="B47" s="36"/>
      <c r="D47" s="37"/>
      <c r="E47" s="37"/>
    </row>
    <row r="48" spans="1:10" x14ac:dyDescent="0.25">
      <c r="A48" s="21" t="s">
        <v>86</v>
      </c>
      <c r="B48" s="22"/>
      <c r="C48" s="23" t="s">
        <v>87</v>
      </c>
      <c r="D48" s="24"/>
      <c r="E48" s="24"/>
      <c r="F48" s="25"/>
      <c r="G48" s="26">
        <f>SUM(G49:G52)</f>
        <v>0</v>
      </c>
      <c r="J48" s="57"/>
    </row>
    <row r="49" spans="1:10" x14ac:dyDescent="0.25">
      <c r="A49" s="14" t="s">
        <v>88</v>
      </c>
      <c r="B49" s="15" t="s">
        <v>89</v>
      </c>
      <c r="C49" s="12" t="s">
        <v>90</v>
      </c>
      <c r="D49" s="16" t="s">
        <v>43</v>
      </c>
      <c r="E49" s="16">
        <v>600</v>
      </c>
      <c r="F49" s="190"/>
      <c r="G49" s="17">
        <f>E49*F49</f>
        <v>0</v>
      </c>
    </row>
    <row r="50" spans="1:10" x14ac:dyDescent="0.25">
      <c r="A50" s="14" t="s">
        <v>91</v>
      </c>
      <c r="B50" s="15" t="s">
        <v>89</v>
      </c>
      <c r="C50" s="29" t="s">
        <v>92</v>
      </c>
      <c r="D50" s="30" t="s">
        <v>56</v>
      </c>
      <c r="E50" s="30">
        <v>3</v>
      </c>
      <c r="F50" s="199"/>
      <c r="G50" s="17">
        <f>E50*F50</f>
        <v>0</v>
      </c>
    </row>
    <row r="51" spans="1:10" x14ac:dyDescent="0.25">
      <c r="A51" s="14" t="s">
        <v>93</v>
      </c>
      <c r="B51" s="15" t="s">
        <v>67</v>
      </c>
      <c r="C51" s="29" t="s">
        <v>94</v>
      </c>
      <c r="D51" s="30" t="s">
        <v>43</v>
      </c>
      <c r="E51" s="30">
        <v>400</v>
      </c>
      <c r="F51" s="199"/>
      <c r="G51" s="17">
        <f>E51*F51</f>
        <v>0</v>
      </c>
    </row>
    <row r="52" spans="1:10" ht="15.75" thickBot="1" x14ac:dyDescent="0.3">
      <c r="A52" s="39" t="s">
        <v>95</v>
      </c>
      <c r="B52" s="58" t="s">
        <v>61</v>
      </c>
      <c r="C52" s="33" t="s">
        <v>96</v>
      </c>
      <c r="D52" s="34" t="s">
        <v>43</v>
      </c>
      <c r="E52" s="34">
        <v>600</v>
      </c>
      <c r="F52" s="194"/>
      <c r="G52" s="35">
        <f>E52*F52</f>
        <v>0</v>
      </c>
      <c r="J52" s="3" t="s">
        <v>57</v>
      </c>
    </row>
    <row r="53" spans="1:10" ht="15.75" thickBot="1" x14ac:dyDescent="0.3"/>
    <row r="54" spans="1:10" ht="21.75" thickBot="1" x14ac:dyDescent="0.4">
      <c r="A54" s="59" t="s">
        <v>0</v>
      </c>
      <c r="B54" s="60"/>
      <c r="C54" s="60"/>
      <c r="D54" s="60"/>
      <c r="E54" s="60"/>
      <c r="F54" s="60"/>
      <c r="G54" s="61">
        <f>G48+G26+G13+G4+G38+G32</f>
        <v>0</v>
      </c>
    </row>
    <row r="56" spans="1:10" ht="23.25" x14ac:dyDescent="0.35">
      <c r="A56" s="1"/>
      <c r="B56" s="1"/>
      <c r="C56" s="2" t="s">
        <v>97</v>
      </c>
      <c r="D56" s="1"/>
      <c r="E56" s="1"/>
      <c r="F56" s="1"/>
      <c r="G56" s="1"/>
    </row>
    <row r="57" spans="1:10" ht="19.5" thickBot="1" x14ac:dyDescent="0.35">
      <c r="A57" s="1"/>
      <c r="B57" s="1"/>
      <c r="C57" s="62"/>
      <c r="D57" s="1"/>
      <c r="E57" s="1"/>
      <c r="F57" s="1"/>
      <c r="G57" s="1"/>
    </row>
    <row r="58" spans="1:10" s="8" customFormat="1" ht="15.75" thickBot="1" x14ac:dyDescent="0.3">
      <c r="A58" s="63" t="s">
        <v>1</v>
      </c>
      <c r="B58" s="64" t="s">
        <v>2</v>
      </c>
      <c r="C58" s="65" t="s">
        <v>3</v>
      </c>
      <c r="D58" s="65" t="s">
        <v>4</v>
      </c>
      <c r="E58" s="65" t="s">
        <v>5</v>
      </c>
      <c r="F58" s="65" t="s">
        <v>6</v>
      </c>
      <c r="G58" s="66" t="s">
        <v>7</v>
      </c>
    </row>
    <row r="59" spans="1:10" x14ac:dyDescent="0.25">
      <c r="A59" s="67" t="s">
        <v>98</v>
      </c>
      <c r="B59" s="68"/>
      <c r="C59" s="69" t="s">
        <v>99</v>
      </c>
      <c r="D59" s="70"/>
      <c r="E59" s="70"/>
      <c r="F59" s="71"/>
      <c r="G59" s="72">
        <f>SUM(G60:G79)</f>
        <v>0</v>
      </c>
    </row>
    <row r="60" spans="1:10" x14ac:dyDescent="0.25">
      <c r="A60" s="19" t="s">
        <v>100</v>
      </c>
      <c r="B60" s="15" t="s">
        <v>144</v>
      </c>
      <c r="C60" s="73" t="s">
        <v>101</v>
      </c>
      <c r="D60" s="44" t="s">
        <v>102</v>
      </c>
      <c r="E60" s="44">
        <v>936</v>
      </c>
      <c r="F60" s="197"/>
      <c r="G60" s="74">
        <f t="shared" ref="G60:G77" si="2">E60*F60</f>
        <v>0</v>
      </c>
    </row>
    <row r="61" spans="1:10" x14ac:dyDescent="0.25">
      <c r="A61" s="19" t="s">
        <v>103</v>
      </c>
      <c r="B61" s="15" t="s">
        <v>144</v>
      </c>
      <c r="C61" s="73" t="s">
        <v>104</v>
      </c>
      <c r="D61" s="44" t="s">
        <v>102</v>
      </c>
      <c r="E61" s="44">
        <v>231</v>
      </c>
      <c r="F61" s="197"/>
      <c r="G61" s="74">
        <f t="shared" si="2"/>
        <v>0</v>
      </c>
    </row>
    <row r="62" spans="1:10" x14ac:dyDescent="0.25">
      <c r="A62" s="19" t="s">
        <v>105</v>
      </c>
      <c r="B62" s="15" t="s">
        <v>144</v>
      </c>
      <c r="C62" s="73" t="s">
        <v>106</v>
      </c>
      <c r="D62" s="44" t="s">
        <v>102</v>
      </c>
      <c r="E62" s="44">
        <v>44</v>
      </c>
      <c r="F62" s="197"/>
      <c r="G62" s="74">
        <f t="shared" si="2"/>
        <v>0</v>
      </c>
    </row>
    <row r="63" spans="1:10" x14ac:dyDescent="0.25">
      <c r="A63" s="19" t="s">
        <v>107</v>
      </c>
      <c r="B63" s="15" t="s">
        <v>144</v>
      </c>
      <c r="C63" s="73" t="s">
        <v>108</v>
      </c>
      <c r="D63" s="44" t="s">
        <v>102</v>
      </c>
      <c r="E63" s="44">
        <v>240</v>
      </c>
      <c r="F63" s="197"/>
      <c r="G63" s="74">
        <f t="shared" si="2"/>
        <v>0</v>
      </c>
    </row>
    <row r="64" spans="1:10" x14ac:dyDescent="0.25">
      <c r="A64" s="19" t="s">
        <v>409</v>
      </c>
      <c r="B64" s="15" t="s">
        <v>109</v>
      </c>
      <c r="C64" s="73" t="s">
        <v>110</v>
      </c>
      <c r="D64" s="44" t="s">
        <v>23</v>
      </c>
      <c r="E64" s="44">
        <v>560</v>
      </c>
      <c r="F64" s="197"/>
      <c r="G64" s="74">
        <f t="shared" si="2"/>
        <v>0</v>
      </c>
    </row>
    <row r="65" spans="1:7" x14ac:dyDescent="0.25">
      <c r="A65" s="19" t="s">
        <v>111</v>
      </c>
      <c r="B65" s="15" t="s">
        <v>72</v>
      </c>
      <c r="C65" s="73" t="s">
        <v>112</v>
      </c>
      <c r="D65" s="44" t="s">
        <v>56</v>
      </c>
      <c r="E65" s="44">
        <v>78</v>
      </c>
      <c r="F65" s="197"/>
      <c r="G65" s="74">
        <f t="shared" si="2"/>
        <v>0</v>
      </c>
    </row>
    <row r="66" spans="1:7" x14ac:dyDescent="0.25">
      <c r="A66" s="19" t="s">
        <v>114</v>
      </c>
      <c r="B66" s="15" t="s">
        <v>72</v>
      </c>
      <c r="C66" s="73" t="s">
        <v>113</v>
      </c>
      <c r="D66" s="44" t="s">
        <v>56</v>
      </c>
      <c r="E66" s="44">
        <v>3</v>
      </c>
      <c r="F66" s="197"/>
      <c r="G66" s="74">
        <f t="shared" si="2"/>
        <v>0</v>
      </c>
    </row>
    <row r="67" spans="1:7" x14ac:dyDescent="0.25">
      <c r="A67" s="19" t="s">
        <v>410</v>
      </c>
      <c r="B67" s="15" t="s">
        <v>72</v>
      </c>
      <c r="C67" s="73" t="s">
        <v>115</v>
      </c>
      <c r="D67" s="44" t="s">
        <v>56</v>
      </c>
      <c r="E67" s="44">
        <v>21</v>
      </c>
      <c r="F67" s="197"/>
      <c r="G67" s="74">
        <f t="shared" si="2"/>
        <v>0</v>
      </c>
    </row>
    <row r="68" spans="1:7" x14ac:dyDescent="0.25">
      <c r="A68" s="19" t="s">
        <v>117</v>
      </c>
      <c r="B68" s="15" t="s">
        <v>72</v>
      </c>
      <c r="C68" s="73" t="s">
        <v>324</v>
      </c>
      <c r="D68" s="44" t="s">
        <v>56</v>
      </c>
      <c r="E68" s="44">
        <v>1</v>
      </c>
      <c r="F68" s="197"/>
      <c r="G68" s="74">
        <f t="shared" ref="G68" si="3">E68*F68</f>
        <v>0</v>
      </c>
    </row>
    <row r="69" spans="1:7" x14ac:dyDescent="0.25">
      <c r="A69" s="19" t="s">
        <v>120</v>
      </c>
      <c r="B69" s="38" t="s">
        <v>138</v>
      </c>
      <c r="C69" s="12" t="s">
        <v>416</v>
      </c>
      <c r="D69" s="44" t="s">
        <v>116</v>
      </c>
      <c r="E69" s="44">
        <v>123</v>
      </c>
      <c r="F69" s="197"/>
      <c r="G69" s="74">
        <f t="shared" si="2"/>
        <v>0</v>
      </c>
    </row>
    <row r="70" spans="1:7" x14ac:dyDescent="0.25">
      <c r="A70" s="19" t="s">
        <v>122</v>
      </c>
      <c r="B70" s="177" t="s">
        <v>363</v>
      </c>
      <c r="C70" s="178" t="s">
        <v>118</v>
      </c>
      <c r="D70" s="44" t="s">
        <v>136</v>
      </c>
      <c r="E70" s="44">
        <v>81</v>
      </c>
      <c r="F70" s="197"/>
      <c r="G70" s="74">
        <f t="shared" si="2"/>
        <v>0</v>
      </c>
    </row>
    <row r="71" spans="1:7" x14ac:dyDescent="0.25">
      <c r="A71" s="19" t="s">
        <v>124</v>
      </c>
      <c r="B71" s="15" t="s">
        <v>67</v>
      </c>
      <c r="C71" s="12" t="s">
        <v>121</v>
      </c>
      <c r="D71" s="44" t="s">
        <v>43</v>
      </c>
      <c r="E71" s="44">
        <v>9525</v>
      </c>
      <c r="F71" s="197"/>
      <c r="G71" s="74">
        <f t="shared" si="2"/>
        <v>0</v>
      </c>
    </row>
    <row r="72" spans="1:7" x14ac:dyDescent="0.25">
      <c r="A72" s="19" t="s">
        <v>128</v>
      </c>
      <c r="B72" s="15" t="s">
        <v>89</v>
      </c>
      <c r="C72" s="12" t="s">
        <v>123</v>
      </c>
      <c r="D72" s="44" t="s">
        <v>43</v>
      </c>
      <c r="E72" s="44">
        <v>4400</v>
      </c>
      <c r="F72" s="197"/>
      <c r="G72" s="74">
        <f t="shared" si="2"/>
        <v>0</v>
      </c>
    </row>
    <row r="73" spans="1:7" x14ac:dyDescent="0.25">
      <c r="A73" s="19" t="s">
        <v>131</v>
      </c>
      <c r="B73" s="15" t="s">
        <v>125</v>
      </c>
      <c r="C73" s="73" t="s">
        <v>126</v>
      </c>
      <c r="D73" s="44" t="s">
        <v>130</v>
      </c>
      <c r="E73" s="44">
        <v>3</v>
      </c>
      <c r="F73" s="197"/>
      <c r="G73" s="74">
        <f>E73*F73</f>
        <v>0</v>
      </c>
    </row>
    <row r="74" spans="1:7" x14ac:dyDescent="0.25">
      <c r="A74" s="19" t="s">
        <v>133</v>
      </c>
      <c r="B74" s="18" t="s">
        <v>125</v>
      </c>
      <c r="C74" s="12" t="s">
        <v>129</v>
      </c>
      <c r="D74" s="16" t="s">
        <v>130</v>
      </c>
      <c r="E74" s="16">
        <v>81</v>
      </c>
      <c r="F74" s="200"/>
      <c r="G74" s="17">
        <f t="shared" si="2"/>
        <v>0</v>
      </c>
    </row>
    <row r="75" spans="1:7" x14ac:dyDescent="0.25">
      <c r="A75" s="19" t="s">
        <v>134</v>
      </c>
      <c r="B75" s="18" t="s">
        <v>125</v>
      </c>
      <c r="C75" s="12" t="s">
        <v>132</v>
      </c>
      <c r="D75" s="16" t="s">
        <v>130</v>
      </c>
      <c r="E75" s="16">
        <v>81</v>
      </c>
      <c r="F75" s="200"/>
      <c r="G75" s="17">
        <f t="shared" si="2"/>
        <v>0</v>
      </c>
    </row>
    <row r="76" spans="1:7" s="154" customFormat="1" ht="14.25" customHeight="1" x14ac:dyDescent="0.25">
      <c r="A76" s="19" t="s">
        <v>137</v>
      </c>
      <c r="B76" s="18" t="s">
        <v>125</v>
      </c>
      <c r="C76" s="12" t="s">
        <v>415</v>
      </c>
      <c r="D76" s="16" t="s">
        <v>130</v>
      </c>
      <c r="E76" s="16">
        <v>81</v>
      </c>
      <c r="F76" s="200"/>
      <c r="G76" s="17">
        <f t="shared" si="2"/>
        <v>0</v>
      </c>
    </row>
    <row r="77" spans="1:7" x14ac:dyDescent="0.25">
      <c r="A77" s="19" t="s">
        <v>139</v>
      </c>
      <c r="B77" s="15" t="s">
        <v>363</v>
      </c>
      <c r="C77" s="73" t="s">
        <v>135</v>
      </c>
      <c r="D77" s="30" t="s">
        <v>136</v>
      </c>
      <c r="E77" s="30">
        <v>243</v>
      </c>
      <c r="F77" s="201"/>
      <c r="G77" s="75">
        <f t="shared" si="2"/>
        <v>0</v>
      </c>
    </row>
    <row r="78" spans="1:7" x14ac:dyDescent="0.25">
      <c r="A78" s="19" t="s">
        <v>322</v>
      </c>
      <c r="B78" s="76" t="s">
        <v>138</v>
      </c>
      <c r="C78" s="77" t="s">
        <v>332</v>
      </c>
      <c r="D78" s="78" t="s">
        <v>119</v>
      </c>
      <c r="E78" s="78">
        <v>498</v>
      </c>
      <c r="F78" s="199"/>
      <c r="G78" s="79">
        <f>E78*F78</f>
        <v>0</v>
      </c>
    </row>
    <row r="79" spans="1:7" ht="15.75" thickBot="1" x14ac:dyDescent="0.3">
      <c r="A79" s="80" t="s">
        <v>323</v>
      </c>
      <c r="B79" s="32" t="s">
        <v>50</v>
      </c>
      <c r="C79" s="81" t="s">
        <v>140</v>
      </c>
      <c r="D79" s="45" t="s">
        <v>56</v>
      </c>
      <c r="E79" s="45">
        <v>127</v>
      </c>
      <c r="F79" s="198"/>
      <c r="G79" s="82">
        <f>E79*F79</f>
        <v>0</v>
      </c>
    </row>
    <row r="80" spans="1:7" ht="15.75" thickBot="1" x14ac:dyDescent="0.3"/>
    <row r="81" spans="1:7" x14ac:dyDescent="0.25">
      <c r="A81" s="21" t="s">
        <v>141</v>
      </c>
      <c r="B81" s="22"/>
      <c r="C81" s="23" t="s">
        <v>142</v>
      </c>
      <c r="D81" s="24"/>
      <c r="E81" s="24"/>
      <c r="F81" s="25"/>
      <c r="G81" s="26">
        <f>SUM(G82:G85)</f>
        <v>0</v>
      </c>
    </row>
    <row r="82" spans="1:7" x14ac:dyDescent="0.25">
      <c r="A82" s="49" t="s">
        <v>143</v>
      </c>
      <c r="B82" s="18" t="s">
        <v>144</v>
      </c>
      <c r="C82" s="83" t="s">
        <v>106</v>
      </c>
      <c r="D82" s="47" t="s">
        <v>102</v>
      </c>
      <c r="E82" s="47">
        <v>11</v>
      </c>
      <c r="F82" s="202"/>
      <c r="G82" s="48">
        <f t="shared" ref="G82:G83" si="4">E82*F82</f>
        <v>0</v>
      </c>
    </row>
    <row r="83" spans="1:7" x14ac:dyDescent="0.25">
      <c r="A83" s="49" t="s">
        <v>145</v>
      </c>
      <c r="B83" s="18" t="s">
        <v>109</v>
      </c>
      <c r="C83" s="12" t="s">
        <v>110</v>
      </c>
      <c r="D83" s="16" t="s">
        <v>23</v>
      </c>
      <c r="E83" s="16">
        <v>40</v>
      </c>
      <c r="F83" s="200"/>
      <c r="G83" s="17">
        <f t="shared" si="4"/>
        <v>0</v>
      </c>
    </row>
    <row r="84" spans="1:7" x14ac:dyDescent="0.25">
      <c r="A84" s="49" t="s">
        <v>146</v>
      </c>
      <c r="B84" s="15" t="s">
        <v>72</v>
      </c>
      <c r="C84" s="12" t="s">
        <v>147</v>
      </c>
      <c r="D84" s="16" t="s">
        <v>56</v>
      </c>
      <c r="E84" s="16">
        <v>1</v>
      </c>
      <c r="F84" s="200"/>
      <c r="G84" s="17">
        <f>E84*F84</f>
        <v>0</v>
      </c>
    </row>
    <row r="85" spans="1:7" s="154" customFormat="1" ht="14.25" customHeight="1" thickBot="1" x14ac:dyDescent="0.3">
      <c r="A85" s="54" t="s">
        <v>148</v>
      </c>
      <c r="B85" s="58" t="s">
        <v>138</v>
      </c>
      <c r="C85" s="33" t="s">
        <v>416</v>
      </c>
      <c r="D85" s="34" t="s">
        <v>116</v>
      </c>
      <c r="E85" s="34">
        <v>1</v>
      </c>
      <c r="F85" s="203"/>
      <c r="G85" s="35">
        <f t="shared" ref="G85" si="5">E85*F85</f>
        <v>0</v>
      </c>
    </row>
    <row r="86" spans="1:7" ht="15.75" thickBot="1" x14ac:dyDescent="0.3">
      <c r="A86" s="1"/>
      <c r="B86" s="41"/>
      <c r="C86" s="1"/>
      <c r="D86" s="42"/>
      <c r="E86" s="42"/>
      <c r="F86" s="91"/>
      <c r="G86" s="43"/>
    </row>
    <row r="87" spans="1:7" x14ac:dyDescent="0.25">
      <c r="A87" s="21" t="s">
        <v>149</v>
      </c>
      <c r="B87" s="22"/>
      <c r="C87" s="23" t="s">
        <v>150</v>
      </c>
      <c r="D87" s="24"/>
      <c r="E87" s="24"/>
      <c r="F87" s="25"/>
      <c r="G87" s="26">
        <f>SUM(G88:G105)</f>
        <v>0</v>
      </c>
    </row>
    <row r="88" spans="1:7" x14ac:dyDescent="0.25">
      <c r="A88" s="14" t="s">
        <v>151</v>
      </c>
      <c r="B88" s="18" t="s">
        <v>144</v>
      </c>
      <c r="C88" s="12" t="s">
        <v>152</v>
      </c>
      <c r="D88" s="16" t="s">
        <v>43</v>
      </c>
      <c r="E88" s="16">
        <v>70</v>
      </c>
      <c r="F88" s="190"/>
      <c r="G88" s="17">
        <f t="shared" ref="G88:G105" si="6">E88*F88</f>
        <v>0</v>
      </c>
    </row>
    <row r="89" spans="1:7" x14ac:dyDescent="0.25">
      <c r="A89" s="14" t="s">
        <v>153</v>
      </c>
      <c r="B89" s="18" t="s">
        <v>144</v>
      </c>
      <c r="C89" s="12" t="s">
        <v>108</v>
      </c>
      <c r="D89" s="16" t="s">
        <v>43</v>
      </c>
      <c r="E89" s="16">
        <v>28</v>
      </c>
      <c r="F89" s="190"/>
      <c r="G89" s="17">
        <f t="shared" si="6"/>
        <v>0</v>
      </c>
    </row>
    <row r="90" spans="1:7" x14ac:dyDescent="0.25">
      <c r="A90" s="14" t="s">
        <v>154</v>
      </c>
      <c r="B90" s="18" t="s">
        <v>144</v>
      </c>
      <c r="C90" s="12" t="s">
        <v>104</v>
      </c>
      <c r="D90" s="16" t="s">
        <v>43</v>
      </c>
      <c r="E90" s="16">
        <v>11</v>
      </c>
      <c r="F90" s="190"/>
      <c r="G90" s="17">
        <f t="shared" si="6"/>
        <v>0</v>
      </c>
    </row>
    <row r="91" spans="1:7" x14ac:dyDescent="0.25">
      <c r="A91" s="14" t="s">
        <v>155</v>
      </c>
      <c r="B91" s="18" t="s">
        <v>109</v>
      </c>
      <c r="C91" s="12" t="s">
        <v>110</v>
      </c>
      <c r="D91" s="16" t="s">
        <v>23</v>
      </c>
      <c r="E91" s="16">
        <v>80</v>
      </c>
      <c r="F91" s="190"/>
      <c r="G91" s="17">
        <f t="shared" si="6"/>
        <v>0</v>
      </c>
    </row>
    <row r="92" spans="1:7" x14ac:dyDescent="0.25">
      <c r="A92" s="14" t="s">
        <v>156</v>
      </c>
      <c r="B92" s="15" t="s">
        <v>72</v>
      </c>
      <c r="C92" s="73" t="s">
        <v>112</v>
      </c>
      <c r="D92" s="44" t="s">
        <v>56</v>
      </c>
      <c r="E92" s="44">
        <v>5</v>
      </c>
      <c r="F92" s="197"/>
      <c r="G92" s="74">
        <f t="shared" si="6"/>
        <v>0</v>
      </c>
    </row>
    <row r="93" spans="1:7" x14ac:dyDescent="0.25">
      <c r="A93" s="14" t="s">
        <v>157</v>
      </c>
      <c r="B93" s="15" t="s">
        <v>72</v>
      </c>
      <c r="C93" s="73" t="s">
        <v>177</v>
      </c>
      <c r="D93" s="44" t="s">
        <v>56</v>
      </c>
      <c r="E93" s="44">
        <v>1</v>
      </c>
      <c r="F93" s="197"/>
      <c r="G93" s="74">
        <f t="shared" ref="G93" si="7">E93*F93</f>
        <v>0</v>
      </c>
    </row>
    <row r="94" spans="1:7" x14ac:dyDescent="0.25">
      <c r="A94" s="14" t="s">
        <v>158</v>
      </c>
      <c r="B94" s="15" t="s">
        <v>72</v>
      </c>
      <c r="C94" s="73" t="s">
        <v>113</v>
      </c>
      <c r="D94" s="44" t="s">
        <v>56</v>
      </c>
      <c r="E94" s="44">
        <v>3</v>
      </c>
      <c r="F94" s="197"/>
      <c r="G94" s="74">
        <f>E94*F94</f>
        <v>0</v>
      </c>
    </row>
    <row r="95" spans="1:7" x14ac:dyDescent="0.25">
      <c r="A95" s="14" t="s">
        <v>160</v>
      </c>
      <c r="B95" s="15" t="s">
        <v>72</v>
      </c>
      <c r="C95" s="73" t="s">
        <v>324</v>
      </c>
      <c r="D95" s="44" t="s">
        <v>56</v>
      </c>
      <c r="E95" s="44">
        <v>1</v>
      </c>
      <c r="F95" s="197"/>
      <c r="G95" s="74">
        <f t="shared" ref="G95" si="8">E95*F95</f>
        <v>0</v>
      </c>
    </row>
    <row r="96" spans="1:7" s="154" customFormat="1" x14ac:dyDescent="0.25">
      <c r="A96" s="14" t="s">
        <v>161</v>
      </c>
      <c r="B96" s="38" t="s">
        <v>138</v>
      </c>
      <c r="C96" s="12" t="s">
        <v>416</v>
      </c>
      <c r="D96" s="16" t="s">
        <v>116</v>
      </c>
      <c r="E96" s="16">
        <v>6</v>
      </c>
      <c r="F96" s="190"/>
      <c r="G96" s="17">
        <f t="shared" si="6"/>
        <v>0</v>
      </c>
    </row>
    <row r="97" spans="1:7" x14ac:dyDescent="0.25">
      <c r="A97" s="14" t="s">
        <v>329</v>
      </c>
      <c r="B97" s="177" t="s">
        <v>363</v>
      </c>
      <c r="C97" s="83" t="s">
        <v>159</v>
      </c>
      <c r="D97" s="16" t="s">
        <v>136</v>
      </c>
      <c r="E97" s="16">
        <v>8</v>
      </c>
      <c r="F97" s="197"/>
      <c r="G97" s="17">
        <f t="shared" si="6"/>
        <v>0</v>
      </c>
    </row>
    <row r="98" spans="1:7" x14ac:dyDescent="0.25">
      <c r="A98" s="14" t="s">
        <v>163</v>
      </c>
      <c r="B98" s="15" t="s">
        <v>67</v>
      </c>
      <c r="C98" s="12" t="s">
        <v>121</v>
      </c>
      <c r="D98" s="16" t="s">
        <v>43</v>
      </c>
      <c r="E98" s="16">
        <v>525</v>
      </c>
      <c r="F98" s="197"/>
      <c r="G98" s="17">
        <f t="shared" si="6"/>
        <v>0</v>
      </c>
    </row>
    <row r="99" spans="1:7" x14ac:dyDescent="0.25">
      <c r="A99" s="14" t="s">
        <v>164</v>
      </c>
      <c r="B99" s="15" t="s">
        <v>89</v>
      </c>
      <c r="C99" s="12" t="s">
        <v>162</v>
      </c>
      <c r="D99" s="16" t="s">
        <v>43</v>
      </c>
      <c r="E99" s="16">
        <v>400</v>
      </c>
      <c r="F99" s="197"/>
      <c r="G99" s="17">
        <f t="shared" si="6"/>
        <v>0</v>
      </c>
    </row>
    <row r="100" spans="1:7" x14ac:dyDescent="0.25">
      <c r="A100" s="14" t="s">
        <v>165</v>
      </c>
      <c r="B100" s="27" t="s">
        <v>125</v>
      </c>
      <c r="C100" s="12" t="s">
        <v>129</v>
      </c>
      <c r="D100" s="16" t="s">
        <v>130</v>
      </c>
      <c r="E100" s="16">
        <v>84</v>
      </c>
      <c r="F100" s="190"/>
      <c r="G100" s="17">
        <f t="shared" si="6"/>
        <v>0</v>
      </c>
    </row>
    <row r="101" spans="1:7" x14ac:dyDescent="0.25">
      <c r="A101" s="14" t="s">
        <v>166</v>
      </c>
      <c r="B101" s="28" t="s">
        <v>125</v>
      </c>
      <c r="C101" s="12" t="s">
        <v>132</v>
      </c>
      <c r="D101" s="16" t="s">
        <v>130</v>
      </c>
      <c r="E101" s="16">
        <v>84</v>
      </c>
      <c r="F101" s="190"/>
      <c r="G101" s="17">
        <f t="shared" si="6"/>
        <v>0</v>
      </c>
    </row>
    <row r="102" spans="1:7" x14ac:dyDescent="0.25">
      <c r="A102" s="14" t="s">
        <v>167</v>
      </c>
      <c r="B102" s="38" t="s">
        <v>138</v>
      </c>
      <c r="C102" s="12" t="s">
        <v>332</v>
      </c>
      <c r="D102" s="16" t="s">
        <v>119</v>
      </c>
      <c r="E102" s="16">
        <v>35</v>
      </c>
      <c r="F102" s="200"/>
      <c r="G102" s="17">
        <f t="shared" si="6"/>
        <v>0</v>
      </c>
    </row>
    <row r="103" spans="1:7" s="154" customFormat="1" ht="15" customHeight="1" x14ac:dyDescent="0.25">
      <c r="A103" s="14" t="s">
        <v>168</v>
      </c>
      <c r="B103" s="18" t="s">
        <v>125</v>
      </c>
      <c r="C103" s="12" t="s">
        <v>415</v>
      </c>
      <c r="D103" s="16" t="s">
        <v>130</v>
      </c>
      <c r="E103" s="16">
        <v>84</v>
      </c>
      <c r="F103" s="190"/>
      <c r="G103" s="17">
        <f t="shared" si="6"/>
        <v>0</v>
      </c>
    </row>
    <row r="104" spans="1:7" x14ac:dyDescent="0.25">
      <c r="A104" s="14" t="s">
        <v>330</v>
      </c>
      <c r="B104" s="15" t="s">
        <v>363</v>
      </c>
      <c r="C104" s="73" t="s">
        <v>135</v>
      </c>
      <c r="D104" s="30" t="s">
        <v>136</v>
      </c>
      <c r="E104" s="30">
        <v>24</v>
      </c>
      <c r="F104" s="201"/>
      <c r="G104" s="75">
        <f t="shared" si="6"/>
        <v>0</v>
      </c>
    </row>
    <row r="105" spans="1:7" ht="15.75" thickBot="1" x14ac:dyDescent="0.3">
      <c r="A105" s="39" t="s">
        <v>331</v>
      </c>
      <c r="B105" s="32" t="s">
        <v>50</v>
      </c>
      <c r="C105" s="84" t="s">
        <v>140</v>
      </c>
      <c r="D105" s="34" t="s">
        <v>56</v>
      </c>
      <c r="E105" s="34">
        <v>11</v>
      </c>
      <c r="F105" s="194"/>
      <c r="G105" s="35">
        <f t="shared" si="6"/>
        <v>0</v>
      </c>
    </row>
    <row r="106" spans="1:7" x14ac:dyDescent="0.25">
      <c r="A106" s="1"/>
      <c r="B106" s="93"/>
      <c r="C106" s="147"/>
      <c r="D106" s="42"/>
      <c r="E106" s="42"/>
      <c r="F106" s="43"/>
      <c r="G106" s="43"/>
    </row>
    <row r="107" spans="1:7" x14ac:dyDescent="0.25">
      <c r="A107" s="1"/>
      <c r="B107" s="93"/>
      <c r="C107" s="147"/>
      <c r="D107" s="42"/>
      <c r="E107" s="42"/>
      <c r="F107" s="43"/>
      <c r="G107" s="43"/>
    </row>
    <row r="108" spans="1:7" x14ac:dyDescent="0.25">
      <c r="A108" s="1"/>
      <c r="B108" s="93"/>
      <c r="C108" s="147"/>
      <c r="D108" s="42"/>
      <c r="E108" s="42"/>
      <c r="F108" s="43"/>
      <c r="G108" s="43"/>
    </row>
    <row r="109" spans="1:7" x14ac:dyDescent="0.25">
      <c r="A109" s="1"/>
      <c r="B109" s="93"/>
      <c r="C109" s="147"/>
      <c r="D109" s="42"/>
      <c r="E109" s="42"/>
      <c r="F109" s="43"/>
      <c r="G109" s="43"/>
    </row>
    <row r="110" spans="1:7" x14ac:dyDescent="0.25">
      <c r="A110" s="1"/>
      <c r="B110" s="93"/>
      <c r="C110" s="147"/>
      <c r="D110" s="42"/>
      <c r="E110" s="42"/>
      <c r="F110" s="43"/>
      <c r="G110" s="43"/>
    </row>
    <row r="111" spans="1:7" x14ac:dyDescent="0.25">
      <c r="A111" s="1"/>
      <c r="B111" s="93"/>
      <c r="C111" s="147"/>
      <c r="D111" s="42"/>
      <c r="E111" s="42"/>
      <c r="F111" s="43"/>
      <c r="G111" s="43"/>
    </row>
    <row r="112" spans="1:7" s="8" customFormat="1" ht="15.75" thickBot="1" x14ac:dyDescent="0.3">
      <c r="A112" s="173" t="s">
        <v>1</v>
      </c>
      <c r="B112" s="174" t="s">
        <v>2</v>
      </c>
      <c r="C112" s="175" t="s">
        <v>3</v>
      </c>
      <c r="D112" s="175" t="s">
        <v>4</v>
      </c>
      <c r="E112" s="175" t="s">
        <v>5</v>
      </c>
      <c r="F112" s="175" t="s">
        <v>6</v>
      </c>
      <c r="G112" s="176" t="s">
        <v>7</v>
      </c>
    </row>
    <row r="113" spans="1:7" ht="15.75" thickBot="1" x14ac:dyDescent="0.3">
      <c r="A113" s="114" t="s">
        <v>169</v>
      </c>
      <c r="B113" s="115"/>
      <c r="C113" s="116" t="s">
        <v>170</v>
      </c>
      <c r="D113" s="117"/>
      <c r="E113" s="117"/>
      <c r="F113" s="118"/>
      <c r="G113" s="119">
        <f>SUM(G114:G134)</f>
        <v>0</v>
      </c>
    </row>
    <row r="114" spans="1:7" x14ac:dyDescent="0.25">
      <c r="A114" s="120" t="s">
        <v>171</v>
      </c>
      <c r="B114" s="121" t="s">
        <v>144</v>
      </c>
      <c r="C114" s="25" t="s">
        <v>152</v>
      </c>
      <c r="D114" s="24" t="s">
        <v>102</v>
      </c>
      <c r="E114" s="24">
        <v>330</v>
      </c>
      <c r="F114" s="204"/>
      <c r="G114" s="122">
        <f t="shared" ref="G114:G134" si="9">E114*F114</f>
        <v>0</v>
      </c>
    </row>
    <row r="115" spans="1:7" x14ac:dyDescent="0.25">
      <c r="A115" s="14" t="s">
        <v>172</v>
      </c>
      <c r="B115" s="18" t="s">
        <v>144</v>
      </c>
      <c r="C115" s="12" t="s">
        <v>104</v>
      </c>
      <c r="D115" s="16" t="s">
        <v>102</v>
      </c>
      <c r="E115" s="16">
        <v>242</v>
      </c>
      <c r="F115" s="190"/>
      <c r="G115" s="17">
        <f t="shared" si="9"/>
        <v>0</v>
      </c>
    </row>
    <row r="116" spans="1:7" x14ac:dyDescent="0.25">
      <c r="A116" s="14" t="s">
        <v>173</v>
      </c>
      <c r="B116" s="18" t="s">
        <v>144</v>
      </c>
      <c r="C116" s="12" t="s">
        <v>108</v>
      </c>
      <c r="D116" s="16" t="s">
        <v>102</v>
      </c>
      <c r="E116" s="16">
        <v>132</v>
      </c>
      <c r="F116" s="190"/>
      <c r="G116" s="17">
        <f t="shared" si="9"/>
        <v>0</v>
      </c>
    </row>
    <row r="117" spans="1:7" x14ac:dyDescent="0.25">
      <c r="A117" s="14" t="s">
        <v>174</v>
      </c>
      <c r="B117" s="18" t="s">
        <v>109</v>
      </c>
      <c r="C117" s="12" t="s">
        <v>110</v>
      </c>
      <c r="D117" s="16" t="s">
        <v>23</v>
      </c>
      <c r="E117" s="16">
        <v>350</v>
      </c>
      <c r="F117" s="200"/>
      <c r="G117" s="17">
        <f t="shared" si="9"/>
        <v>0</v>
      </c>
    </row>
    <row r="118" spans="1:7" x14ac:dyDescent="0.25">
      <c r="A118" s="14" t="s">
        <v>175</v>
      </c>
      <c r="B118" s="15" t="s">
        <v>72</v>
      </c>
      <c r="C118" s="73" t="s">
        <v>112</v>
      </c>
      <c r="D118" s="16" t="s">
        <v>56</v>
      </c>
      <c r="E118" s="16">
        <v>9</v>
      </c>
      <c r="F118" s="197"/>
      <c r="G118" s="17">
        <f t="shared" si="9"/>
        <v>0</v>
      </c>
    </row>
    <row r="119" spans="1:7" x14ac:dyDescent="0.25">
      <c r="A119" s="14" t="s">
        <v>176</v>
      </c>
      <c r="B119" s="15" t="s">
        <v>72</v>
      </c>
      <c r="C119" s="73" t="s">
        <v>177</v>
      </c>
      <c r="D119" s="16" t="s">
        <v>56</v>
      </c>
      <c r="E119" s="16">
        <v>9</v>
      </c>
      <c r="F119" s="200"/>
      <c r="G119" s="17">
        <f t="shared" si="9"/>
        <v>0</v>
      </c>
    </row>
    <row r="120" spans="1:7" x14ac:dyDescent="0.25">
      <c r="A120" s="14" t="s">
        <v>178</v>
      </c>
      <c r="B120" s="15" t="s">
        <v>72</v>
      </c>
      <c r="C120" s="73" t="s">
        <v>113</v>
      </c>
      <c r="D120" s="44" t="s">
        <v>56</v>
      </c>
      <c r="E120" s="44">
        <v>4</v>
      </c>
      <c r="F120" s="197"/>
      <c r="G120" s="74">
        <f t="shared" si="9"/>
        <v>0</v>
      </c>
    </row>
    <row r="121" spans="1:7" x14ac:dyDescent="0.25">
      <c r="A121" s="14" t="s">
        <v>180</v>
      </c>
      <c r="B121" s="15" t="s">
        <v>72</v>
      </c>
      <c r="C121" s="73" t="s">
        <v>324</v>
      </c>
      <c r="D121" s="44" t="s">
        <v>56</v>
      </c>
      <c r="E121" s="44">
        <v>1</v>
      </c>
      <c r="F121" s="197"/>
      <c r="G121" s="74">
        <f t="shared" si="9"/>
        <v>0</v>
      </c>
    </row>
    <row r="122" spans="1:7" x14ac:dyDescent="0.25">
      <c r="A122" s="14" t="s">
        <v>181</v>
      </c>
      <c r="B122" s="15" t="s">
        <v>72</v>
      </c>
      <c r="C122" s="12" t="s">
        <v>179</v>
      </c>
      <c r="D122" s="16" t="s">
        <v>56</v>
      </c>
      <c r="E122" s="16">
        <v>6</v>
      </c>
      <c r="F122" s="200"/>
      <c r="G122" s="17">
        <f t="shared" si="9"/>
        <v>0</v>
      </c>
    </row>
    <row r="123" spans="1:7" x14ac:dyDescent="0.25">
      <c r="A123" s="14" t="s">
        <v>182</v>
      </c>
      <c r="B123" s="15" t="s">
        <v>72</v>
      </c>
      <c r="C123" s="12" t="s">
        <v>328</v>
      </c>
      <c r="D123" s="16" t="s">
        <v>56</v>
      </c>
      <c r="E123" s="16">
        <v>8</v>
      </c>
      <c r="F123" s="200"/>
      <c r="G123" s="17">
        <f t="shared" si="9"/>
        <v>0</v>
      </c>
    </row>
    <row r="124" spans="1:7" s="154" customFormat="1" ht="14.25" customHeight="1" x14ac:dyDescent="0.25">
      <c r="A124" s="14" t="s">
        <v>183</v>
      </c>
      <c r="B124" s="38" t="s">
        <v>138</v>
      </c>
      <c r="C124" s="12" t="s">
        <v>416</v>
      </c>
      <c r="D124" s="16" t="s">
        <v>116</v>
      </c>
      <c r="E124" s="16">
        <v>32</v>
      </c>
      <c r="F124" s="200"/>
      <c r="G124" s="17">
        <f t="shared" si="9"/>
        <v>0</v>
      </c>
    </row>
    <row r="125" spans="1:7" x14ac:dyDescent="0.25">
      <c r="A125" s="14" t="s">
        <v>185</v>
      </c>
      <c r="B125" s="177" t="s">
        <v>363</v>
      </c>
      <c r="C125" s="83" t="s">
        <v>159</v>
      </c>
      <c r="D125" s="16" t="s">
        <v>136</v>
      </c>
      <c r="E125" s="16">
        <v>21</v>
      </c>
      <c r="F125" s="197"/>
      <c r="G125" s="17">
        <f t="shared" si="9"/>
        <v>0</v>
      </c>
    </row>
    <row r="126" spans="1:7" x14ac:dyDescent="0.25">
      <c r="A126" s="14" t="s">
        <v>187</v>
      </c>
      <c r="B126" s="15" t="s">
        <v>67</v>
      </c>
      <c r="C126" s="12" t="s">
        <v>121</v>
      </c>
      <c r="D126" s="16" t="s">
        <v>43</v>
      </c>
      <c r="E126" s="16">
        <v>2525</v>
      </c>
      <c r="F126" s="205"/>
      <c r="G126" s="17">
        <f t="shared" si="9"/>
        <v>0</v>
      </c>
    </row>
    <row r="127" spans="1:7" x14ac:dyDescent="0.25">
      <c r="A127" s="14" t="s">
        <v>188</v>
      </c>
      <c r="B127" s="15" t="s">
        <v>89</v>
      </c>
      <c r="C127" s="12" t="s">
        <v>184</v>
      </c>
      <c r="D127" s="16" t="s">
        <v>43</v>
      </c>
      <c r="E127" s="16">
        <v>1200</v>
      </c>
      <c r="F127" s="205"/>
      <c r="G127" s="17">
        <f t="shared" si="9"/>
        <v>0</v>
      </c>
    </row>
    <row r="128" spans="1:7" x14ac:dyDescent="0.25">
      <c r="A128" s="14" t="s">
        <v>189</v>
      </c>
      <c r="B128" s="18" t="s">
        <v>125</v>
      </c>
      <c r="C128" s="12" t="s">
        <v>186</v>
      </c>
      <c r="D128" s="16" t="s">
        <v>130</v>
      </c>
      <c r="E128" s="16">
        <v>3</v>
      </c>
      <c r="F128" s="200"/>
      <c r="G128" s="17">
        <f t="shared" si="9"/>
        <v>0</v>
      </c>
    </row>
    <row r="129" spans="1:7" x14ac:dyDescent="0.25">
      <c r="A129" s="14" t="s">
        <v>190</v>
      </c>
      <c r="B129" s="18" t="s">
        <v>125</v>
      </c>
      <c r="C129" s="12" t="s">
        <v>129</v>
      </c>
      <c r="D129" s="16" t="s">
        <v>130</v>
      </c>
      <c r="E129" s="16">
        <v>81</v>
      </c>
      <c r="F129" s="200"/>
      <c r="G129" s="17">
        <f t="shared" si="9"/>
        <v>0</v>
      </c>
    </row>
    <row r="130" spans="1:7" x14ac:dyDescent="0.25">
      <c r="A130" s="14" t="s">
        <v>191</v>
      </c>
      <c r="B130" s="18" t="s">
        <v>125</v>
      </c>
      <c r="C130" s="12" t="s">
        <v>132</v>
      </c>
      <c r="D130" s="16" t="s">
        <v>130</v>
      </c>
      <c r="E130" s="16">
        <v>81</v>
      </c>
      <c r="F130" s="200"/>
      <c r="G130" s="17">
        <f t="shared" si="9"/>
        <v>0</v>
      </c>
    </row>
    <row r="131" spans="1:7" s="154" customFormat="1" ht="13.5" customHeight="1" x14ac:dyDescent="0.25">
      <c r="A131" s="14" t="s">
        <v>192</v>
      </c>
      <c r="B131" s="18" t="s">
        <v>125</v>
      </c>
      <c r="C131" s="12" t="s">
        <v>415</v>
      </c>
      <c r="D131" s="16" t="s">
        <v>130</v>
      </c>
      <c r="E131" s="16">
        <v>81</v>
      </c>
      <c r="F131" s="200"/>
      <c r="G131" s="17">
        <f t="shared" si="9"/>
        <v>0</v>
      </c>
    </row>
    <row r="132" spans="1:7" x14ac:dyDescent="0.25">
      <c r="A132" s="14" t="s">
        <v>325</v>
      </c>
      <c r="B132" s="38" t="s">
        <v>138</v>
      </c>
      <c r="C132" s="12" t="s">
        <v>332</v>
      </c>
      <c r="D132" s="16" t="s">
        <v>119</v>
      </c>
      <c r="E132" s="16">
        <v>145</v>
      </c>
      <c r="F132" s="200"/>
      <c r="G132" s="17">
        <f t="shared" si="9"/>
        <v>0</v>
      </c>
    </row>
    <row r="133" spans="1:7" x14ac:dyDescent="0.25">
      <c r="A133" s="14" t="s">
        <v>326</v>
      </c>
      <c r="B133" s="15" t="s">
        <v>363</v>
      </c>
      <c r="C133" s="73" t="s">
        <v>135</v>
      </c>
      <c r="D133" s="16" t="s">
        <v>136</v>
      </c>
      <c r="E133" s="16">
        <v>63</v>
      </c>
      <c r="F133" s="200"/>
      <c r="G133" s="17">
        <f t="shared" si="9"/>
        <v>0</v>
      </c>
    </row>
    <row r="134" spans="1:7" ht="15.75" thickBot="1" x14ac:dyDescent="0.3">
      <c r="A134" s="39" t="s">
        <v>327</v>
      </c>
      <c r="B134" s="86" t="s">
        <v>50</v>
      </c>
      <c r="C134" s="84" t="s">
        <v>140</v>
      </c>
      <c r="D134" s="87" t="s">
        <v>56</v>
      </c>
      <c r="E134" s="87">
        <v>32</v>
      </c>
      <c r="F134" s="206"/>
      <c r="G134" s="88">
        <f t="shared" si="9"/>
        <v>0</v>
      </c>
    </row>
    <row r="135" spans="1:7" ht="15.75" thickBot="1" x14ac:dyDescent="0.3">
      <c r="A135" s="1"/>
      <c r="B135" s="93"/>
      <c r="C135" s="147"/>
      <c r="D135" s="42"/>
      <c r="E135" s="42"/>
      <c r="F135" s="91"/>
      <c r="G135" s="43"/>
    </row>
    <row r="136" spans="1:7" x14ac:dyDescent="0.25">
      <c r="A136" s="21" t="s">
        <v>193</v>
      </c>
      <c r="B136" s="22"/>
      <c r="C136" s="23" t="s">
        <v>194</v>
      </c>
      <c r="D136" s="24"/>
      <c r="E136" s="24"/>
      <c r="F136" s="25"/>
      <c r="G136" s="26">
        <f>SUM(G137:G143)</f>
        <v>0</v>
      </c>
    </row>
    <row r="137" spans="1:7" x14ac:dyDescent="0.25">
      <c r="A137" s="14" t="s">
        <v>195</v>
      </c>
      <c r="B137" s="18" t="s">
        <v>144</v>
      </c>
      <c r="C137" s="12" t="s">
        <v>152</v>
      </c>
      <c r="D137" s="16" t="s">
        <v>102</v>
      </c>
      <c r="E137" s="16">
        <v>24</v>
      </c>
      <c r="F137" s="200"/>
      <c r="G137" s="17">
        <f t="shared" ref="G137:G143" si="10">E137*F137</f>
        <v>0</v>
      </c>
    </row>
    <row r="138" spans="1:7" x14ac:dyDescent="0.25">
      <c r="A138" s="14" t="s">
        <v>196</v>
      </c>
      <c r="B138" s="18" t="s">
        <v>109</v>
      </c>
      <c r="C138" s="12" t="s">
        <v>110</v>
      </c>
      <c r="D138" s="16" t="s">
        <v>23</v>
      </c>
      <c r="E138" s="16">
        <v>40</v>
      </c>
      <c r="F138" s="200"/>
      <c r="G138" s="17">
        <f t="shared" si="10"/>
        <v>0</v>
      </c>
    </row>
    <row r="139" spans="1:7" x14ac:dyDescent="0.25">
      <c r="A139" s="14" t="s">
        <v>197</v>
      </c>
      <c r="B139" s="15" t="s">
        <v>72</v>
      </c>
      <c r="C139" s="12" t="s">
        <v>147</v>
      </c>
      <c r="D139" s="16" t="s">
        <v>56</v>
      </c>
      <c r="E139" s="16">
        <v>3</v>
      </c>
      <c r="F139" s="200"/>
      <c r="G139" s="17">
        <f>E139*F139</f>
        <v>0</v>
      </c>
    </row>
    <row r="140" spans="1:7" s="154" customFormat="1" ht="18" customHeight="1" x14ac:dyDescent="0.25">
      <c r="A140" s="14" t="s">
        <v>198</v>
      </c>
      <c r="B140" s="38" t="s">
        <v>138</v>
      </c>
      <c r="C140" s="12" t="s">
        <v>416</v>
      </c>
      <c r="D140" s="16" t="s">
        <v>116</v>
      </c>
      <c r="E140" s="16">
        <v>3</v>
      </c>
      <c r="F140" s="200"/>
      <c r="G140" s="17">
        <f t="shared" si="10"/>
        <v>0</v>
      </c>
    </row>
    <row r="141" spans="1:7" x14ac:dyDescent="0.25">
      <c r="A141" s="14" t="s">
        <v>199</v>
      </c>
      <c r="B141" s="28" t="s">
        <v>125</v>
      </c>
      <c r="C141" s="83" t="s">
        <v>129</v>
      </c>
      <c r="D141" s="16" t="s">
        <v>130</v>
      </c>
      <c r="E141" s="16">
        <v>12</v>
      </c>
      <c r="F141" s="200"/>
      <c r="G141" s="17">
        <f t="shared" si="10"/>
        <v>0</v>
      </c>
    </row>
    <row r="142" spans="1:7" x14ac:dyDescent="0.25">
      <c r="A142" s="14" t="s">
        <v>200</v>
      </c>
      <c r="B142" s="18" t="s">
        <v>50</v>
      </c>
      <c r="C142" s="73" t="s">
        <v>140</v>
      </c>
      <c r="D142" s="16" t="s">
        <v>56</v>
      </c>
      <c r="E142" s="16">
        <v>4</v>
      </c>
      <c r="F142" s="200"/>
      <c r="G142" s="17">
        <f t="shared" si="10"/>
        <v>0</v>
      </c>
    </row>
    <row r="143" spans="1:7" ht="15.75" thickBot="1" x14ac:dyDescent="0.3">
      <c r="A143" s="39" t="s">
        <v>201</v>
      </c>
      <c r="B143" s="89" t="s">
        <v>202</v>
      </c>
      <c r="C143" s="90" t="s">
        <v>203</v>
      </c>
      <c r="D143" s="87" t="s">
        <v>23</v>
      </c>
      <c r="E143" s="87">
        <v>3650</v>
      </c>
      <c r="F143" s="206"/>
      <c r="G143" s="88">
        <f t="shared" si="10"/>
        <v>0</v>
      </c>
    </row>
    <row r="144" spans="1:7" ht="15.75" thickBot="1" x14ac:dyDescent="0.3">
      <c r="A144" s="1"/>
      <c r="B144" s="41"/>
      <c r="C144" s="1"/>
      <c r="D144" s="42"/>
      <c r="E144" s="42"/>
      <c r="F144" s="91"/>
      <c r="G144" s="43"/>
    </row>
    <row r="145" spans="1:7" x14ac:dyDescent="0.25">
      <c r="A145" s="21" t="s">
        <v>204</v>
      </c>
      <c r="B145" s="92"/>
      <c r="C145" s="23" t="s">
        <v>205</v>
      </c>
      <c r="D145" s="24"/>
      <c r="E145" s="24"/>
      <c r="F145" s="25"/>
      <c r="G145" s="26">
        <f>SUM(G146:G155)</f>
        <v>0</v>
      </c>
    </row>
    <row r="146" spans="1:7" x14ac:dyDescent="0.25">
      <c r="A146" s="14" t="s">
        <v>206</v>
      </c>
      <c r="B146" s="27" t="s">
        <v>144</v>
      </c>
      <c r="C146" s="12" t="s">
        <v>152</v>
      </c>
      <c r="D146" s="16" t="s">
        <v>102</v>
      </c>
      <c r="E146" s="16">
        <v>40</v>
      </c>
      <c r="F146" s="200"/>
      <c r="G146" s="17">
        <f t="shared" ref="G146:G149" si="11">E146*F146</f>
        <v>0</v>
      </c>
    </row>
    <row r="147" spans="1:7" x14ac:dyDescent="0.25">
      <c r="A147" s="14" t="s">
        <v>207</v>
      </c>
      <c r="B147" s="27" t="s">
        <v>109</v>
      </c>
      <c r="C147" s="12" t="s">
        <v>110</v>
      </c>
      <c r="D147" s="16" t="s">
        <v>23</v>
      </c>
      <c r="E147" s="16">
        <v>40</v>
      </c>
      <c r="F147" s="200"/>
      <c r="G147" s="17">
        <f t="shared" si="11"/>
        <v>0</v>
      </c>
    </row>
    <row r="148" spans="1:7" x14ac:dyDescent="0.25">
      <c r="A148" s="14" t="s">
        <v>208</v>
      </c>
      <c r="B148" s="38" t="s">
        <v>72</v>
      </c>
      <c r="C148" s="12" t="s">
        <v>112</v>
      </c>
      <c r="D148" s="16" t="s">
        <v>56</v>
      </c>
      <c r="E148" s="16">
        <v>4</v>
      </c>
      <c r="F148" s="200"/>
      <c r="G148" s="17">
        <f>E148*F148</f>
        <v>0</v>
      </c>
    </row>
    <row r="149" spans="1:7" s="154" customFormat="1" ht="14.25" customHeight="1" x14ac:dyDescent="0.25">
      <c r="A149" s="14" t="s">
        <v>209</v>
      </c>
      <c r="B149" s="38" t="s">
        <v>138</v>
      </c>
      <c r="C149" s="12" t="s">
        <v>416</v>
      </c>
      <c r="D149" s="16" t="s">
        <v>116</v>
      </c>
      <c r="E149" s="16">
        <v>4</v>
      </c>
      <c r="F149" s="200"/>
      <c r="G149" s="17">
        <f t="shared" si="11"/>
        <v>0</v>
      </c>
    </row>
    <row r="150" spans="1:7" x14ac:dyDescent="0.25">
      <c r="A150" s="14" t="s">
        <v>210</v>
      </c>
      <c r="B150" s="177" t="s">
        <v>363</v>
      </c>
      <c r="C150" s="83" t="s">
        <v>159</v>
      </c>
      <c r="D150" s="16" t="s">
        <v>136</v>
      </c>
      <c r="E150" s="16">
        <v>4</v>
      </c>
      <c r="F150" s="200"/>
      <c r="G150" s="17">
        <f>E150*F150</f>
        <v>0</v>
      </c>
    </row>
    <row r="151" spans="1:7" x14ac:dyDescent="0.25">
      <c r="A151" s="14" t="s">
        <v>211</v>
      </c>
      <c r="B151" s="15" t="s">
        <v>67</v>
      </c>
      <c r="C151" s="12" t="s">
        <v>212</v>
      </c>
      <c r="D151" s="16" t="s">
        <v>43</v>
      </c>
      <c r="E151" s="16">
        <v>320</v>
      </c>
      <c r="F151" s="205"/>
      <c r="G151" s="17">
        <f>E151*F151</f>
        <v>0</v>
      </c>
    </row>
    <row r="152" spans="1:7" x14ac:dyDescent="0.25">
      <c r="A152" s="14" t="s">
        <v>213</v>
      </c>
      <c r="B152" s="15" t="s">
        <v>89</v>
      </c>
      <c r="C152" s="12" t="s">
        <v>214</v>
      </c>
      <c r="D152" s="16" t="s">
        <v>43</v>
      </c>
      <c r="E152" s="16">
        <v>320</v>
      </c>
      <c r="F152" s="205"/>
      <c r="G152" s="17">
        <f>E152*F152</f>
        <v>0</v>
      </c>
    </row>
    <row r="153" spans="1:7" x14ac:dyDescent="0.25">
      <c r="A153" s="14" t="s">
        <v>215</v>
      </c>
      <c r="B153" s="27" t="s">
        <v>125</v>
      </c>
      <c r="C153" s="12" t="s">
        <v>129</v>
      </c>
      <c r="D153" s="16" t="s">
        <v>130</v>
      </c>
      <c r="E153" s="16">
        <v>24</v>
      </c>
      <c r="F153" s="200"/>
      <c r="G153" s="17">
        <f t="shared" ref="G153" si="12">E153*F153</f>
        <v>0</v>
      </c>
    </row>
    <row r="154" spans="1:7" s="154" customFormat="1" ht="17.25" customHeight="1" x14ac:dyDescent="0.25">
      <c r="A154" s="14" t="s">
        <v>216</v>
      </c>
      <c r="B154" s="18" t="s">
        <v>125</v>
      </c>
      <c r="C154" s="12" t="s">
        <v>415</v>
      </c>
      <c r="D154" s="16" t="s">
        <v>130</v>
      </c>
      <c r="E154" s="16">
        <v>24</v>
      </c>
      <c r="F154" s="200"/>
      <c r="G154" s="17">
        <f>E154*F154</f>
        <v>0</v>
      </c>
    </row>
    <row r="155" spans="1:7" ht="15.75" thickBot="1" x14ac:dyDescent="0.3">
      <c r="A155" s="39" t="s">
        <v>217</v>
      </c>
      <c r="B155" s="86" t="s">
        <v>50</v>
      </c>
      <c r="C155" s="81" t="s">
        <v>140</v>
      </c>
      <c r="D155" s="34" t="s">
        <v>56</v>
      </c>
      <c r="E155" s="34">
        <v>4</v>
      </c>
      <c r="F155" s="207"/>
      <c r="G155" s="35">
        <f>E155*F155</f>
        <v>0</v>
      </c>
    </row>
    <row r="156" spans="1:7" ht="15.75" thickBot="1" x14ac:dyDescent="0.3">
      <c r="A156" s="1"/>
      <c r="B156" s="93"/>
      <c r="C156" s="147"/>
      <c r="D156" s="42"/>
      <c r="E156" s="42"/>
      <c r="F156" s="148"/>
      <c r="G156" s="43"/>
    </row>
    <row r="157" spans="1:7" x14ac:dyDescent="0.25">
      <c r="A157" s="67" t="s">
        <v>218</v>
      </c>
      <c r="B157" s="68"/>
      <c r="C157" s="69" t="s">
        <v>370</v>
      </c>
      <c r="D157" s="70"/>
      <c r="E157" s="70"/>
      <c r="F157" s="71"/>
      <c r="G157" s="72">
        <f>SUM(G158:G165)</f>
        <v>0</v>
      </c>
    </row>
    <row r="158" spans="1:7" x14ac:dyDescent="0.25">
      <c r="A158" s="14" t="s">
        <v>220</v>
      </c>
      <c r="B158" s="15" t="s">
        <v>144</v>
      </c>
      <c r="C158" s="73" t="s">
        <v>348</v>
      </c>
      <c r="D158" s="44" t="s">
        <v>102</v>
      </c>
      <c r="E158" s="44">
        <v>240</v>
      </c>
      <c r="F158" s="197"/>
      <c r="G158" s="74">
        <f t="shared" ref="G158:G164" si="13">E158*F158</f>
        <v>0</v>
      </c>
    </row>
    <row r="159" spans="1:7" x14ac:dyDescent="0.25">
      <c r="A159" s="14" t="s">
        <v>223</v>
      </c>
      <c r="B159" s="15" t="s">
        <v>109</v>
      </c>
      <c r="C159" s="73" t="s">
        <v>110</v>
      </c>
      <c r="D159" s="44" t="s">
        <v>23</v>
      </c>
      <c r="E159" s="44">
        <v>200</v>
      </c>
      <c r="F159" s="197"/>
      <c r="G159" s="74">
        <f t="shared" si="13"/>
        <v>0</v>
      </c>
    </row>
    <row r="160" spans="1:7" x14ac:dyDescent="0.25">
      <c r="A160" s="14" t="s">
        <v>225</v>
      </c>
      <c r="B160" s="15" t="s">
        <v>72</v>
      </c>
      <c r="C160" s="73" t="s">
        <v>349</v>
      </c>
      <c r="D160" s="44" t="s">
        <v>56</v>
      </c>
      <c r="E160" s="44">
        <v>20</v>
      </c>
      <c r="F160" s="197"/>
      <c r="G160" s="74">
        <f t="shared" si="13"/>
        <v>0</v>
      </c>
    </row>
    <row r="161" spans="1:7" s="154" customFormat="1" x14ac:dyDescent="0.25">
      <c r="A161" s="14" t="s">
        <v>227</v>
      </c>
      <c r="B161" s="38" t="s">
        <v>138</v>
      </c>
      <c r="C161" s="12" t="s">
        <v>416</v>
      </c>
      <c r="D161" s="44" t="s">
        <v>116</v>
      </c>
      <c r="E161" s="44">
        <v>20</v>
      </c>
      <c r="F161" s="197"/>
      <c r="G161" s="74">
        <f t="shared" si="13"/>
        <v>0</v>
      </c>
    </row>
    <row r="162" spans="1:7" x14ac:dyDescent="0.25">
      <c r="A162" s="14" t="s">
        <v>230</v>
      </c>
      <c r="B162" s="177" t="s">
        <v>363</v>
      </c>
      <c r="C162" s="178" t="s">
        <v>118</v>
      </c>
      <c r="D162" s="44" t="s">
        <v>136</v>
      </c>
      <c r="E162" s="44">
        <v>20</v>
      </c>
      <c r="F162" s="197"/>
      <c r="G162" s="74">
        <f t="shared" si="13"/>
        <v>0</v>
      </c>
    </row>
    <row r="163" spans="1:7" x14ac:dyDescent="0.25">
      <c r="A163" s="14" t="s">
        <v>232</v>
      </c>
      <c r="B163" s="15" t="s">
        <v>67</v>
      </c>
      <c r="C163" s="12" t="s">
        <v>121</v>
      </c>
      <c r="D163" s="44" t="s">
        <v>43</v>
      </c>
      <c r="E163" s="44">
        <v>800</v>
      </c>
      <c r="F163" s="197"/>
      <c r="G163" s="74">
        <f t="shared" si="13"/>
        <v>0</v>
      </c>
    </row>
    <row r="164" spans="1:7" x14ac:dyDescent="0.25">
      <c r="A164" s="14" t="s">
        <v>234</v>
      </c>
      <c r="B164" s="15" t="s">
        <v>89</v>
      </c>
      <c r="C164" s="12" t="s">
        <v>123</v>
      </c>
      <c r="D164" s="44" t="s">
        <v>43</v>
      </c>
      <c r="E164" s="44">
        <v>400</v>
      </c>
      <c r="F164" s="197"/>
      <c r="G164" s="74">
        <f t="shared" si="13"/>
        <v>0</v>
      </c>
    </row>
    <row r="165" spans="1:7" ht="15.75" thickBot="1" x14ac:dyDescent="0.3">
      <c r="A165" s="39" t="s">
        <v>236</v>
      </c>
      <c r="B165" s="32" t="s">
        <v>50</v>
      </c>
      <c r="C165" s="81" t="s">
        <v>371</v>
      </c>
      <c r="D165" s="45" t="s">
        <v>56</v>
      </c>
      <c r="E165" s="45">
        <v>20</v>
      </c>
      <c r="F165" s="198"/>
      <c r="G165" s="82">
        <f>E165*F165</f>
        <v>0</v>
      </c>
    </row>
    <row r="166" spans="1:7" x14ac:dyDescent="0.25">
      <c r="A166" s="1"/>
      <c r="B166" s="93"/>
      <c r="C166" s="147"/>
      <c r="D166" s="166"/>
      <c r="E166" s="166"/>
      <c r="F166" s="172"/>
      <c r="G166" s="172"/>
    </row>
    <row r="167" spans="1:7" x14ac:dyDescent="0.25">
      <c r="A167" s="1"/>
      <c r="B167" s="93"/>
      <c r="C167" s="147"/>
      <c r="D167" s="166"/>
      <c r="E167" s="166"/>
      <c r="F167" s="172"/>
      <c r="G167" s="172"/>
    </row>
    <row r="168" spans="1:7" ht="15.75" thickBot="1" x14ac:dyDescent="0.3">
      <c r="A168" s="1"/>
      <c r="B168" s="93"/>
      <c r="C168" s="147"/>
      <c r="D168" s="166"/>
      <c r="E168" s="166"/>
      <c r="F168" s="172"/>
      <c r="G168" s="172"/>
    </row>
    <row r="169" spans="1:7" s="8" customFormat="1" x14ac:dyDescent="0.25">
      <c r="A169" s="63" t="s">
        <v>1</v>
      </c>
      <c r="B169" s="64" t="s">
        <v>2</v>
      </c>
      <c r="C169" s="65" t="s">
        <v>3</v>
      </c>
      <c r="D169" s="65" t="s">
        <v>4</v>
      </c>
      <c r="E169" s="65" t="s">
        <v>5</v>
      </c>
      <c r="F169" s="65" t="s">
        <v>6</v>
      </c>
      <c r="G169" s="66" t="s">
        <v>7</v>
      </c>
    </row>
    <row r="170" spans="1:7" ht="15.75" thickBot="1" x14ac:dyDescent="0.3">
      <c r="A170" s="1"/>
      <c r="B170" s="93"/>
      <c r="C170" s="147"/>
      <c r="D170" s="166"/>
      <c r="E170" s="166"/>
      <c r="F170" s="172"/>
      <c r="G170" s="172"/>
    </row>
    <row r="171" spans="1:7" x14ac:dyDescent="0.25">
      <c r="A171" s="21" t="s">
        <v>244</v>
      </c>
      <c r="B171" s="22"/>
      <c r="C171" s="23" t="s">
        <v>219</v>
      </c>
      <c r="D171" s="24"/>
      <c r="E171" s="24"/>
      <c r="F171" s="25"/>
      <c r="G171" s="26">
        <f>SUM(G172:G182)</f>
        <v>0</v>
      </c>
    </row>
    <row r="172" spans="1:7" x14ac:dyDescent="0.25">
      <c r="A172" s="14" t="s">
        <v>246</v>
      </c>
      <c r="B172" s="15" t="s">
        <v>221</v>
      </c>
      <c r="C172" s="12" t="s">
        <v>222</v>
      </c>
      <c r="D172" s="16" t="s">
        <v>127</v>
      </c>
      <c r="E172" s="16">
        <v>1</v>
      </c>
      <c r="F172" s="190"/>
      <c r="G172" s="17">
        <f t="shared" ref="G172:G180" si="14">E172*F172</f>
        <v>0</v>
      </c>
    </row>
    <row r="173" spans="1:7" x14ac:dyDescent="0.25">
      <c r="A173" s="14" t="s">
        <v>249</v>
      </c>
      <c r="B173" s="15" t="s">
        <v>221</v>
      </c>
      <c r="C173" s="12" t="s">
        <v>224</v>
      </c>
      <c r="D173" s="16" t="s">
        <v>127</v>
      </c>
      <c r="E173" s="16">
        <v>1</v>
      </c>
      <c r="F173" s="190"/>
      <c r="G173" s="17">
        <f t="shared" si="14"/>
        <v>0</v>
      </c>
    </row>
    <row r="174" spans="1:7" x14ac:dyDescent="0.25">
      <c r="A174" s="14" t="s">
        <v>374</v>
      </c>
      <c r="B174" s="15" t="s">
        <v>221</v>
      </c>
      <c r="C174" s="12" t="s">
        <v>226</v>
      </c>
      <c r="D174" s="16" t="s">
        <v>127</v>
      </c>
      <c r="E174" s="16">
        <v>1</v>
      </c>
      <c r="F174" s="190"/>
      <c r="G174" s="17">
        <f t="shared" si="14"/>
        <v>0</v>
      </c>
    </row>
    <row r="175" spans="1:7" x14ac:dyDescent="0.25">
      <c r="A175" s="14" t="s">
        <v>375</v>
      </c>
      <c r="B175" s="15" t="s">
        <v>228</v>
      </c>
      <c r="C175" s="12" t="s">
        <v>229</v>
      </c>
      <c r="D175" s="16" t="s">
        <v>130</v>
      </c>
      <c r="E175" s="16">
        <v>3</v>
      </c>
      <c r="F175" s="190"/>
      <c r="G175" s="17">
        <f t="shared" si="14"/>
        <v>0</v>
      </c>
    </row>
    <row r="176" spans="1:7" x14ac:dyDescent="0.25">
      <c r="A176" s="14" t="s">
        <v>376</v>
      </c>
      <c r="B176" s="15" t="s">
        <v>228</v>
      </c>
      <c r="C176" s="12" t="s">
        <v>231</v>
      </c>
      <c r="D176" s="16" t="s">
        <v>130</v>
      </c>
      <c r="E176" s="16">
        <v>81</v>
      </c>
      <c r="F176" s="190"/>
      <c r="G176" s="17">
        <f t="shared" si="14"/>
        <v>0</v>
      </c>
    </row>
    <row r="177" spans="1:7" x14ac:dyDescent="0.25">
      <c r="A177" s="14" t="s">
        <v>377</v>
      </c>
      <c r="B177" s="15" t="s">
        <v>228</v>
      </c>
      <c r="C177" s="12" t="s">
        <v>233</v>
      </c>
      <c r="D177" s="16" t="s">
        <v>130</v>
      </c>
      <c r="E177" s="16">
        <v>81</v>
      </c>
      <c r="F177" s="190"/>
      <c r="G177" s="17">
        <f t="shared" si="14"/>
        <v>0</v>
      </c>
    </row>
    <row r="178" spans="1:7" x14ac:dyDescent="0.25">
      <c r="A178" s="14" t="s">
        <v>378</v>
      </c>
      <c r="B178" s="15" t="s">
        <v>228</v>
      </c>
      <c r="C178" s="12" t="s">
        <v>235</v>
      </c>
      <c r="D178" s="16" t="s">
        <v>130</v>
      </c>
      <c r="E178" s="16">
        <v>24</v>
      </c>
      <c r="F178" s="190"/>
      <c r="G178" s="17">
        <f t="shared" si="14"/>
        <v>0</v>
      </c>
    </row>
    <row r="179" spans="1:7" x14ac:dyDescent="0.25">
      <c r="A179" s="14" t="s">
        <v>379</v>
      </c>
      <c r="B179" s="15" t="s">
        <v>237</v>
      </c>
      <c r="C179" s="12" t="s">
        <v>238</v>
      </c>
      <c r="D179" s="16" t="s">
        <v>130</v>
      </c>
      <c r="E179" s="16">
        <v>81</v>
      </c>
      <c r="F179" s="190"/>
      <c r="G179" s="17">
        <f t="shared" si="14"/>
        <v>0</v>
      </c>
    </row>
    <row r="180" spans="1:7" x14ac:dyDescent="0.25">
      <c r="A180" s="14" t="s">
        <v>380</v>
      </c>
      <c r="B180" s="15" t="s">
        <v>239</v>
      </c>
      <c r="C180" s="12" t="s">
        <v>240</v>
      </c>
      <c r="D180" s="16" t="s">
        <v>241</v>
      </c>
      <c r="E180" s="16">
        <v>1565</v>
      </c>
      <c r="F180" s="190"/>
      <c r="G180" s="17">
        <f t="shared" si="14"/>
        <v>0</v>
      </c>
    </row>
    <row r="181" spans="1:7" x14ac:dyDescent="0.25">
      <c r="A181" s="14" t="s">
        <v>381</v>
      </c>
      <c r="B181" s="15" t="s">
        <v>242</v>
      </c>
      <c r="C181" s="12" t="s">
        <v>243</v>
      </c>
      <c r="D181" s="16" t="s">
        <v>241</v>
      </c>
      <c r="E181" s="16">
        <v>47</v>
      </c>
      <c r="F181" s="190"/>
      <c r="G181" s="17">
        <f>E181*F181</f>
        <v>0</v>
      </c>
    </row>
    <row r="182" spans="1:7" ht="15.75" thickBot="1" x14ac:dyDescent="0.3">
      <c r="A182" s="39" t="s">
        <v>382</v>
      </c>
      <c r="B182" s="33" t="s">
        <v>367</v>
      </c>
      <c r="C182" s="155" t="s">
        <v>355</v>
      </c>
      <c r="D182" s="34" t="s">
        <v>66</v>
      </c>
      <c r="E182" s="156">
        <v>2207520</v>
      </c>
      <c r="F182" s="208"/>
      <c r="G182" s="157">
        <f>E182*F182</f>
        <v>0</v>
      </c>
    </row>
    <row r="183" spans="1:7" ht="15.75" thickBot="1" x14ac:dyDescent="0.3">
      <c r="A183" s="179"/>
      <c r="B183" s="180"/>
      <c r="C183" s="1"/>
      <c r="D183" s="159"/>
      <c r="E183" s="42"/>
      <c r="F183" s="161"/>
      <c r="G183" s="181"/>
    </row>
    <row r="184" spans="1:7" x14ac:dyDescent="0.25">
      <c r="A184" s="21" t="s">
        <v>251</v>
      </c>
      <c r="B184" s="92"/>
      <c r="C184" s="23" t="s">
        <v>245</v>
      </c>
      <c r="D184" s="24"/>
      <c r="E184" s="24"/>
      <c r="F184" s="25"/>
      <c r="G184" s="26">
        <f>SUM(G185:G188)</f>
        <v>0</v>
      </c>
    </row>
    <row r="185" spans="1:7" x14ac:dyDescent="0.25">
      <c r="A185" s="14" t="s">
        <v>253</v>
      </c>
      <c r="B185" s="38" t="s">
        <v>247</v>
      </c>
      <c r="C185" s="12" t="s">
        <v>248</v>
      </c>
      <c r="D185" s="16" t="s">
        <v>241</v>
      </c>
      <c r="E185" s="16">
        <v>380</v>
      </c>
      <c r="F185" s="190"/>
      <c r="G185" s="17">
        <f t="shared" ref="G185:G188" si="15">E185*F185</f>
        <v>0</v>
      </c>
    </row>
    <row r="186" spans="1:7" x14ac:dyDescent="0.25">
      <c r="A186" s="187" t="s">
        <v>254</v>
      </c>
      <c r="B186" s="188" t="s">
        <v>250</v>
      </c>
      <c r="C186" s="12" t="s">
        <v>434</v>
      </c>
      <c r="D186" s="30" t="s">
        <v>241</v>
      </c>
      <c r="E186" s="189">
        <v>10400</v>
      </c>
      <c r="F186" s="190"/>
      <c r="G186" s="17">
        <f t="shared" si="15"/>
        <v>0</v>
      </c>
    </row>
    <row r="187" spans="1:7" x14ac:dyDescent="0.25">
      <c r="A187" s="187" t="s">
        <v>432</v>
      </c>
      <c r="B187" s="188" t="s">
        <v>250</v>
      </c>
      <c r="C187" s="12" t="s">
        <v>435</v>
      </c>
      <c r="D187" s="30" t="s">
        <v>241</v>
      </c>
      <c r="E187" s="189">
        <v>6200</v>
      </c>
      <c r="F187" s="190"/>
      <c r="G187" s="17">
        <f t="shared" si="15"/>
        <v>0</v>
      </c>
    </row>
    <row r="188" spans="1:7" ht="15.75" thickBot="1" x14ac:dyDescent="0.3">
      <c r="A188" s="39" t="s">
        <v>433</v>
      </c>
      <c r="B188" s="40" t="s">
        <v>250</v>
      </c>
      <c r="C188" s="186" t="s">
        <v>436</v>
      </c>
      <c r="D188" s="34" t="s">
        <v>241</v>
      </c>
      <c r="E188" s="94">
        <v>100</v>
      </c>
      <c r="F188" s="194"/>
      <c r="G188" s="35">
        <f t="shared" si="15"/>
        <v>0</v>
      </c>
    </row>
    <row r="189" spans="1:7" ht="15.75" thickBot="1" x14ac:dyDescent="0.3">
      <c r="D189" s="37"/>
      <c r="E189" s="37"/>
    </row>
    <row r="190" spans="1:7" x14ac:dyDescent="0.25">
      <c r="A190" s="21" t="s">
        <v>257</v>
      </c>
      <c r="B190" s="92"/>
      <c r="C190" s="23" t="s">
        <v>252</v>
      </c>
      <c r="D190" s="24"/>
      <c r="E190" s="24"/>
      <c r="F190" s="25"/>
      <c r="G190" s="26">
        <f>SUM(G191:G192)</f>
        <v>0</v>
      </c>
    </row>
    <row r="191" spans="1:7" s="154" customFormat="1" ht="27.75" customHeight="1" x14ac:dyDescent="0.25">
      <c r="A191" s="14" t="s">
        <v>258</v>
      </c>
      <c r="B191" s="38" t="s">
        <v>413</v>
      </c>
      <c r="C191" s="12" t="s">
        <v>252</v>
      </c>
      <c r="D191" s="16" t="s">
        <v>12</v>
      </c>
      <c r="E191" s="16">
        <v>8640</v>
      </c>
      <c r="F191" s="190"/>
      <c r="G191" s="17">
        <f>E191*F191</f>
        <v>0</v>
      </c>
    </row>
    <row r="192" spans="1:7" ht="15.75" thickBot="1" x14ac:dyDescent="0.3">
      <c r="A192" s="39" t="s">
        <v>383</v>
      </c>
      <c r="B192" s="95" t="s">
        <v>21</v>
      </c>
      <c r="C192" s="33" t="s">
        <v>256</v>
      </c>
      <c r="D192" s="34" t="s">
        <v>23</v>
      </c>
      <c r="E192" s="94">
        <v>131400</v>
      </c>
      <c r="F192" s="203"/>
      <c r="G192" s="35">
        <f>E192*F192</f>
        <v>0</v>
      </c>
    </row>
    <row r="193" spans="1:7" ht="15.75" thickBot="1" x14ac:dyDescent="0.3"/>
    <row r="194" spans="1:7" ht="21.75" thickBot="1" x14ac:dyDescent="0.4">
      <c r="A194" s="59" t="s">
        <v>97</v>
      </c>
      <c r="B194" s="60"/>
      <c r="C194" s="60"/>
      <c r="D194" s="60"/>
      <c r="E194" s="60"/>
      <c r="F194" s="60"/>
      <c r="G194" s="61">
        <f>G190+G184+G171+G157+G145+G136+G113+G87+G81+G59</f>
        <v>0</v>
      </c>
    </row>
    <row r="195" spans="1:7" s="8" customFormat="1" ht="21" x14ac:dyDescent="0.35">
      <c r="A195" s="182"/>
      <c r="B195" s="183"/>
      <c r="C195" s="183"/>
      <c r="D195" s="183"/>
      <c r="E195" s="183"/>
      <c r="F195" s="183"/>
      <c r="G195" s="184"/>
    </row>
    <row r="196" spans="1:7" x14ac:dyDescent="0.25">
      <c r="A196" s="96"/>
      <c r="B196" s="97"/>
      <c r="C196" s="96"/>
      <c r="D196" s="98"/>
      <c r="E196" s="98"/>
      <c r="F196" s="99"/>
      <c r="G196" s="99"/>
    </row>
    <row r="197" spans="1:7" ht="23.25" x14ac:dyDescent="0.35">
      <c r="A197" s="96"/>
      <c r="B197" s="97"/>
      <c r="C197" s="123" t="s">
        <v>352</v>
      </c>
      <c r="D197" s="98"/>
      <c r="E197" s="98"/>
      <c r="F197" s="99"/>
      <c r="G197" s="99"/>
    </row>
    <row r="198" spans="1:7" ht="15.75" thickBot="1" x14ac:dyDescent="0.3">
      <c r="A198" s="96"/>
      <c r="B198" s="97"/>
      <c r="C198" s="100"/>
      <c r="D198" s="98"/>
      <c r="E198" s="98"/>
      <c r="F198" s="96"/>
      <c r="G198" s="99"/>
    </row>
    <row r="199" spans="1:7" s="8" customFormat="1" ht="15.75" thickBot="1" x14ac:dyDescent="0.3">
      <c r="A199" s="4" t="s">
        <v>1</v>
      </c>
      <c r="B199" s="5" t="s">
        <v>2</v>
      </c>
      <c r="C199" s="6" t="s">
        <v>3</v>
      </c>
      <c r="D199" s="101" t="s">
        <v>4</v>
      </c>
      <c r="E199" s="101" t="s">
        <v>5</v>
      </c>
      <c r="F199" s="6" t="s">
        <v>6</v>
      </c>
      <c r="G199" s="7" t="s">
        <v>7</v>
      </c>
    </row>
    <row r="200" spans="1:7" x14ac:dyDescent="0.25">
      <c r="A200" s="102" t="s">
        <v>274</v>
      </c>
      <c r="B200" s="103"/>
      <c r="C200" s="23" t="s">
        <v>353</v>
      </c>
      <c r="D200" s="104"/>
      <c r="E200" s="104"/>
      <c r="F200" s="103"/>
      <c r="G200" s="105">
        <f>SUM(G201:G214)</f>
        <v>0</v>
      </c>
    </row>
    <row r="201" spans="1:7" x14ac:dyDescent="0.25">
      <c r="A201" s="14" t="s">
        <v>276</v>
      </c>
      <c r="B201" s="27" t="s">
        <v>259</v>
      </c>
      <c r="C201" s="12" t="s">
        <v>260</v>
      </c>
      <c r="D201" s="16" t="s">
        <v>261</v>
      </c>
      <c r="E201" s="16">
        <v>170</v>
      </c>
      <c r="F201" s="209"/>
      <c r="G201" s="17">
        <f>E201*F201</f>
        <v>0</v>
      </c>
    </row>
    <row r="202" spans="1:7" x14ac:dyDescent="0.25">
      <c r="A202" s="14" t="s">
        <v>278</v>
      </c>
      <c r="B202" s="27" t="s">
        <v>259</v>
      </c>
      <c r="C202" s="12" t="s">
        <v>262</v>
      </c>
      <c r="D202" s="16" t="s">
        <v>261</v>
      </c>
      <c r="E202" s="16">
        <v>6300</v>
      </c>
      <c r="F202" s="209"/>
      <c r="G202" s="17">
        <f>E202*F202</f>
        <v>0</v>
      </c>
    </row>
    <row r="203" spans="1:7" x14ac:dyDescent="0.25">
      <c r="A203" s="14" t="s">
        <v>281</v>
      </c>
      <c r="B203" s="27" t="s">
        <v>259</v>
      </c>
      <c r="C203" s="12" t="s">
        <v>369</v>
      </c>
      <c r="D203" s="16" t="s">
        <v>261</v>
      </c>
      <c r="E203" s="16">
        <v>166</v>
      </c>
      <c r="F203" s="209"/>
      <c r="G203" s="17">
        <f>E203*F203</f>
        <v>0</v>
      </c>
    </row>
    <row r="204" spans="1:7" x14ac:dyDescent="0.25">
      <c r="A204" s="14" t="s">
        <v>384</v>
      </c>
      <c r="B204" s="27" t="s">
        <v>259</v>
      </c>
      <c r="C204" s="12" t="s">
        <v>263</v>
      </c>
      <c r="D204" s="16" t="s">
        <v>261</v>
      </c>
      <c r="E204" s="16">
        <v>81</v>
      </c>
      <c r="F204" s="209"/>
      <c r="G204" s="17">
        <f>E204*F204</f>
        <v>0</v>
      </c>
    </row>
    <row r="205" spans="1:7" x14ac:dyDescent="0.25">
      <c r="A205" s="14" t="s">
        <v>385</v>
      </c>
      <c r="B205" s="27" t="s">
        <v>259</v>
      </c>
      <c r="C205" s="12" t="s">
        <v>264</v>
      </c>
      <c r="D205" s="16" t="s">
        <v>261</v>
      </c>
      <c r="E205" s="16">
        <v>378</v>
      </c>
      <c r="F205" s="209"/>
      <c r="G205" s="17">
        <f>E205*F205</f>
        <v>0</v>
      </c>
    </row>
    <row r="206" spans="1:7" x14ac:dyDescent="0.25">
      <c r="A206" s="49" t="s">
        <v>386</v>
      </c>
      <c r="B206" s="160" t="s">
        <v>259</v>
      </c>
      <c r="C206" s="158" t="s">
        <v>265</v>
      </c>
      <c r="D206" s="47" t="s">
        <v>261</v>
      </c>
      <c r="E206" s="159">
        <v>204</v>
      </c>
      <c r="F206" s="210"/>
      <c r="G206" s="48">
        <f t="shared" ref="G206:G210" si="16">E206*F206</f>
        <v>0</v>
      </c>
    </row>
    <row r="207" spans="1:7" x14ac:dyDescent="0.25">
      <c r="A207" s="14" t="s">
        <v>387</v>
      </c>
      <c r="B207" s="27" t="s">
        <v>259</v>
      </c>
      <c r="C207" s="12" t="s">
        <v>333</v>
      </c>
      <c r="D207" s="16" t="s">
        <v>261</v>
      </c>
      <c r="E207" s="30">
        <v>1</v>
      </c>
      <c r="F207" s="211"/>
      <c r="G207" s="17">
        <f t="shared" si="16"/>
        <v>0</v>
      </c>
    </row>
    <row r="208" spans="1:7" x14ac:dyDescent="0.25">
      <c r="A208" s="14" t="s">
        <v>388</v>
      </c>
      <c r="B208" s="27" t="s">
        <v>259</v>
      </c>
      <c r="C208" s="12" t="s">
        <v>266</v>
      </c>
      <c r="D208" s="16" t="s">
        <v>261</v>
      </c>
      <c r="E208" s="16">
        <v>180</v>
      </c>
      <c r="F208" s="209"/>
      <c r="G208" s="17">
        <f t="shared" si="16"/>
        <v>0</v>
      </c>
    </row>
    <row r="209" spans="1:7" x14ac:dyDescent="0.25">
      <c r="A209" s="14" t="s">
        <v>389</v>
      </c>
      <c r="B209" s="27" t="s">
        <v>259</v>
      </c>
      <c r="C209" s="12" t="s">
        <v>267</v>
      </c>
      <c r="D209" s="16" t="s">
        <v>261</v>
      </c>
      <c r="E209" s="16">
        <v>96</v>
      </c>
      <c r="F209" s="209"/>
      <c r="G209" s="17">
        <f t="shared" si="16"/>
        <v>0</v>
      </c>
    </row>
    <row r="210" spans="1:7" x14ac:dyDescent="0.25">
      <c r="A210" s="14" t="s">
        <v>390</v>
      </c>
      <c r="B210" s="27" t="s">
        <v>268</v>
      </c>
      <c r="C210" s="12" t="s">
        <v>269</v>
      </c>
      <c r="D210" s="16" t="s">
        <v>261</v>
      </c>
      <c r="E210" s="16">
        <v>1680</v>
      </c>
      <c r="F210" s="209"/>
      <c r="G210" s="17">
        <f t="shared" si="16"/>
        <v>0</v>
      </c>
    </row>
    <row r="211" spans="1:7" x14ac:dyDescent="0.25">
      <c r="A211" s="14" t="s">
        <v>391</v>
      </c>
      <c r="B211" s="27" t="s">
        <v>270</v>
      </c>
      <c r="C211" s="12" t="s">
        <v>271</v>
      </c>
      <c r="D211" s="16" t="s">
        <v>272</v>
      </c>
      <c r="E211" s="16">
        <v>316</v>
      </c>
      <c r="F211" s="209"/>
      <c r="G211" s="17">
        <f>E211*F211</f>
        <v>0</v>
      </c>
    </row>
    <row r="212" spans="1:7" x14ac:dyDescent="0.25">
      <c r="A212" s="14" t="s">
        <v>392</v>
      </c>
      <c r="B212" s="27" t="s">
        <v>270</v>
      </c>
      <c r="C212" s="12" t="s">
        <v>372</v>
      </c>
      <c r="D212" s="16" t="s">
        <v>272</v>
      </c>
      <c r="E212" s="47">
        <v>156</v>
      </c>
      <c r="F212" s="209"/>
      <c r="G212" s="17">
        <f>E212*F212</f>
        <v>0</v>
      </c>
    </row>
    <row r="213" spans="1:7" x14ac:dyDescent="0.25">
      <c r="A213" s="14" t="s">
        <v>393</v>
      </c>
      <c r="B213" s="27" t="s">
        <v>270</v>
      </c>
      <c r="C213" s="83" t="s">
        <v>407</v>
      </c>
      <c r="D213" s="47" t="s">
        <v>272</v>
      </c>
      <c r="E213" s="47">
        <v>2518</v>
      </c>
      <c r="F213" s="212"/>
      <c r="G213" s="17">
        <f>E213*F213</f>
        <v>0</v>
      </c>
    </row>
    <row r="214" spans="1:7" ht="15.75" thickBot="1" x14ac:dyDescent="0.3">
      <c r="A214" s="39" t="s">
        <v>394</v>
      </c>
      <c r="B214" s="34" t="s">
        <v>255</v>
      </c>
      <c r="C214" s="33" t="s">
        <v>273</v>
      </c>
      <c r="D214" s="34" t="s">
        <v>23</v>
      </c>
      <c r="E214" s="34">
        <v>12360</v>
      </c>
      <c r="F214" s="208"/>
      <c r="G214" s="35">
        <f t="shared" ref="G214" si="17">E214*F214</f>
        <v>0</v>
      </c>
    </row>
    <row r="215" spans="1:7" ht="15.75" thickBot="1" x14ac:dyDescent="0.3">
      <c r="D215" s="37"/>
      <c r="E215" s="37"/>
    </row>
    <row r="216" spans="1:7" x14ac:dyDescent="0.25">
      <c r="A216" s="21" t="s">
        <v>282</v>
      </c>
      <c r="B216" s="106"/>
      <c r="C216" s="107" t="s">
        <v>275</v>
      </c>
      <c r="D216" s="24"/>
      <c r="E216" s="24"/>
      <c r="F216" s="108"/>
      <c r="G216" s="26">
        <f>SUM(G217:G219)</f>
        <v>0</v>
      </c>
    </row>
    <row r="217" spans="1:7" x14ac:dyDescent="0.25">
      <c r="A217" s="14" t="s">
        <v>284</v>
      </c>
      <c r="B217" s="27" t="s">
        <v>279</v>
      </c>
      <c r="C217" s="12" t="s">
        <v>277</v>
      </c>
      <c r="D217" s="16" t="s">
        <v>261</v>
      </c>
      <c r="E217" s="16">
        <v>2</v>
      </c>
      <c r="F217" s="213"/>
      <c r="G217" s="17">
        <f>E217*F217</f>
        <v>0</v>
      </c>
    </row>
    <row r="218" spans="1:7" x14ac:dyDescent="0.25">
      <c r="A218" s="14" t="s">
        <v>286</v>
      </c>
      <c r="B218" s="27" t="s">
        <v>279</v>
      </c>
      <c r="C218" s="12" t="s">
        <v>280</v>
      </c>
      <c r="D218" s="16" t="s">
        <v>261</v>
      </c>
      <c r="E218" s="16">
        <v>56</v>
      </c>
      <c r="F218" s="214"/>
      <c r="G218" s="17">
        <f>E218*F218</f>
        <v>0</v>
      </c>
    </row>
    <row r="219" spans="1:7" ht="15.75" thickBot="1" x14ac:dyDescent="0.3">
      <c r="A219" s="39" t="s">
        <v>287</v>
      </c>
      <c r="B219" s="95" t="s">
        <v>279</v>
      </c>
      <c r="C219" s="33" t="s">
        <v>408</v>
      </c>
      <c r="D219" s="34" t="s">
        <v>261</v>
      </c>
      <c r="E219" s="34">
        <v>2</v>
      </c>
      <c r="F219" s="215"/>
      <c r="G219" s="35">
        <f>E219*F219</f>
        <v>0</v>
      </c>
    </row>
    <row r="220" spans="1:7" x14ac:dyDescent="0.25">
      <c r="A220" s="1"/>
      <c r="B220" s="93"/>
      <c r="C220" s="1"/>
      <c r="D220" s="42"/>
      <c r="E220" s="42"/>
      <c r="F220" s="185"/>
      <c r="G220" s="43"/>
    </row>
    <row r="221" spans="1:7" x14ac:dyDescent="0.25">
      <c r="A221" s="1"/>
      <c r="B221" s="93"/>
      <c r="C221" s="1"/>
      <c r="D221" s="42"/>
      <c r="E221" s="42"/>
      <c r="F221" s="185"/>
      <c r="G221" s="43"/>
    </row>
    <row r="222" spans="1:7" x14ac:dyDescent="0.25">
      <c r="A222" s="1"/>
      <c r="B222" s="93"/>
      <c r="C222" s="1"/>
      <c r="D222" s="42"/>
      <c r="E222" s="42"/>
      <c r="F222" s="185"/>
      <c r="G222" s="43"/>
    </row>
    <row r="223" spans="1:7" x14ac:dyDescent="0.25">
      <c r="A223" s="1"/>
      <c r="B223" s="93"/>
      <c r="C223" s="1"/>
      <c r="D223" s="42"/>
      <c r="E223" s="42"/>
      <c r="F223" s="185"/>
      <c r="G223" s="43"/>
    </row>
    <row r="224" spans="1:7" ht="15.75" thickBot="1" x14ac:dyDescent="0.3">
      <c r="A224" s="1"/>
      <c r="B224" s="93"/>
      <c r="C224" s="1"/>
      <c r="D224" s="42"/>
      <c r="E224" s="42"/>
      <c r="F224" s="185"/>
      <c r="G224" s="43"/>
    </row>
    <row r="225" spans="1:7" x14ac:dyDescent="0.25">
      <c r="A225" s="63" t="s">
        <v>1</v>
      </c>
      <c r="B225" s="64"/>
      <c r="C225" s="65" t="s">
        <v>3</v>
      </c>
      <c r="D225" s="110" t="s">
        <v>4</v>
      </c>
      <c r="E225" s="110" t="s">
        <v>5</v>
      </c>
      <c r="F225" s="65" t="s">
        <v>6</v>
      </c>
      <c r="G225" s="66" t="s">
        <v>7</v>
      </c>
    </row>
    <row r="226" spans="1:7" ht="15.75" thickBot="1" x14ac:dyDescent="0.3">
      <c r="A226" s="1"/>
      <c r="B226" s="93"/>
      <c r="C226" s="1"/>
      <c r="D226" s="42"/>
      <c r="E226" s="42"/>
      <c r="F226" s="43"/>
      <c r="G226" s="43"/>
    </row>
    <row r="227" spans="1:7" x14ac:dyDescent="0.25">
      <c r="A227" s="21" t="s">
        <v>289</v>
      </c>
      <c r="B227" s="23"/>
      <c r="C227" s="23" t="s">
        <v>283</v>
      </c>
      <c r="D227" s="24"/>
      <c r="E227" s="24"/>
      <c r="F227" s="25"/>
      <c r="G227" s="26">
        <f>SUM(G228:G237)</f>
        <v>0</v>
      </c>
    </row>
    <row r="228" spans="1:7" s="154" customFormat="1" x14ac:dyDescent="0.25">
      <c r="A228" s="14" t="s">
        <v>290</v>
      </c>
      <c r="B228" s="27" t="s">
        <v>270</v>
      </c>
      <c r="C228" s="12" t="s">
        <v>417</v>
      </c>
      <c r="D228" s="16" t="s">
        <v>285</v>
      </c>
      <c r="E228" s="16">
        <v>111</v>
      </c>
      <c r="F228" s="190"/>
      <c r="G228" s="17">
        <f t="shared" ref="G228:G237" si="18">E228*F228</f>
        <v>0</v>
      </c>
    </row>
    <row r="229" spans="1:7" s="154" customFormat="1" x14ac:dyDescent="0.25">
      <c r="A229" s="14" t="s">
        <v>292</v>
      </c>
      <c r="B229" s="27" t="s">
        <v>270</v>
      </c>
      <c r="C229" s="12" t="s">
        <v>418</v>
      </c>
      <c r="D229" s="16" t="s">
        <v>285</v>
      </c>
      <c r="E229" s="16">
        <v>7086</v>
      </c>
      <c r="F229" s="190"/>
      <c r="G229" s="17">
        <f t="shared" si="18"/>
        <v>0</v>
      </c>
    </row>
    <row r="230" spans="1:7" s="154" customFormat="1" x14ac:dyDescent="0.25">
      <c r="A230" s="14" t="s">
        <v>294</v>
      </c>
      <c r="B230" s="27" t="s">
        <v>270</v>
      </c>
      <c r="C230" s="12" t="s">
        <v>419</v>
      </c>
      <c r="D230" s="16" t="s">
        <v>285</v>
      </c>
      <c r="E230" s="16">
        <v>60</v>
      </c>
      <c r="F230" s="190"/>
      <c r="G230" s="17">
        <f t="shared" si="18"/>
        <v>0</v>
      </c>
    </row>
    <row r="231" spans="1:7" s="154" customFormat="1" x14ac:dyDescent="0.25">
      <c r="A231" s="14" t="s">
        <v>296</v>
      </c>
      <c r="B231" s="27" t="s">
        <v>270</v>
      </c>
      <c r="C231" s="12" t="s">
        <v>420</v>
      </c>
      <c r="D231" s="16" t="s">
        <v>285</v>
      </c>
      <c r="E231" s="16">
        <v>102</v>
      </c>
      <c r="F231" s="190"/>
      <c r="G231" s="17">
        <f t="shared" si="18"/>
        <v>0</v>
      </c>
    </row>
    <row r="232" spans="1:7" s="154" customFormat="1" x14ac:dyDescent="0.25">
      <c r="A232" s="14" t="s">
        <v>395</v>
      </c>
      <c r="B232" s="27" t="s">
        <v>270</v>
      </c>
      <c r="C232" s="12" t="s">
        <v>421</v>
      </c>
      <c r="D232" s="16" t="s">
        <v>285</v>
      </c>
      <c r="E232" s="16">
        <v>102</v>
      </c>
      <c r="F232" s="190"/>
      <c r="G232" s="17">
        <f t="shared" ref="G232" si="19">E232*F232</f>
        <v>0</v>
      </c>
    </row>
    <row r="233" spans="1:7" s="154" customFormat="1" x14ac:dyDescent="0.25">
      <c r="A233" s="14" t="s">
        <v>396</v>
      </c>
      <c r="B233" s="27" t="s">
        <v>270</v>
      </c>
      <c r="C233" s="12" t="s">
        <v>422</v>
      </c>
      <c r="D233" s="16" t="s">
        <v>285</v>
      </c>
      <c r="E233" s="16">
        <v>1688</v>
      </c>
      <c r="F233" s="190"/>
      <c r="G233" s="17">
        <f t="shared" si="18"/>
        <v>0</v>
      </c>
    </row>
    <row r="234" spans="1:7" s="154" customFormat="1" x14ac:dyDescent="0.25">
      <c r="A234" s="14" t="s">
        <v>397</v>
      </c>
      <c r="B234" s="27" t="s">
        <v>270</v>
      </c>
      <c r="C234" s="12" t="s">
        <v>335</v>
      </c>
      <c r="D234" s="16" t="s">
        <v>285</v>
      </c>
      <c r="E234" s="16">
        <v>1</v>
      </c>
      <c r="F234" s="190"/>
      <c r="G234" s="17">
        <f t="shared" si="18"/>
        <v>0</v>
      </c>
    </row>
    <row r="235" spans="1:7" s="154" customFormat="1" x14ac:dyDescent="0.25">
      <c r="A235" s="14" t="s">
        <v>398</v>
      </c>
      <c r="B235" s="27" t="s">
        <v>270</v>
      </c>
      <c r="C235" s="52" t="s">
        <v>347</v>
      </c>
      <c r="D235" s="53" t="s">
        <v>285</v>
      </c>
      <c r="E235" s="53">
        <v>180</v>
      </c>
      <c r="F235" s="190"/>
      <c r="G235" s="17">
        <f t="shared" si="18"/>
        <v>0</v>
      </c>
    </row>
    <row r="236" spans="1:7" s="154" customFormat="1" x14ac:dyDescent="0.25">
      <c r="A236" s="14" t="s">
        <v>399</v>
      </c>
      <c r="B236" s="27" t="s">
        <v>270</v>
      </c>
      <c r="C236" s="52" t="s">
        <v>334</v>
      </c>
      <c r="D236" s="53" t="s">
        <v>285</v>
      </c>
      <c r="E236" s="53">
        <v>96</v>
      </c>
      <c r="F236" s="190"/>
      <c r="G236" s="17">
        <f t="shared" si="18"/>
        <v>0</v>
      </c>
    </row>
    <row r="237" spans="1:7" s="154" customFormat="1" ht="15.75" thickBot="1" x14ac:dyDescent="0.3">
      <c r="A237" s="39" t="s">
        <v>400</v>
      </c>
      <c r="B237" s="95" t="s">
        <v>270</v>
      </c>
      <c r="C237" s="55" t="s">
        <v>346</v>
      </c>
      <c r="D237" s="56" t="s">
        <v>285</v>
      </c>
      <c r="E237" s="56">
        <v>180</v>
      </c>
      <c r="F237" s="194"/>
      <c r="G237" s="35">
        <f t="shared" si="18"/>
        <v>0</v>
      </c>
    </row>
    <row r="238" spans="1:7" ht="15.75" thickBot="1" x14ac:dyDescent="0.3">
      <c r="A238" s="1"/>
      <c r="B238" s="93"/>
      <c r="C238" s="124"/>
      <c r="D238" s="125"/>
      <c r="E238" s="125"/>
      <c r="F238" s="43"/>
      <c r="G238" s="43"/>
    </row>
    <row r="239" spans="1:7" ht="21.75" thickBot="1" x14ac:dyDescent="0.4">
      <c r="A239" s="59" t="s">
        <v>352</v>
      </c>
      <c r="B239" s="126"/>
      <c r="C239" s="127"/>
      <c r="D239" s="128"/>
      <c r="E239" s="128"/>
      <c r="F239" s="129"/>
      <c r="G239" s="130">
        <f>G227+G216+G200</f>
        <v>0</v>
      </c>
    </row>
    <row r="240" spans="1:7" x14ac:dyDescent="0.25">
      <c r="B240" s="36"/>
      <c r="D240" s="37"/>
      <c r="E240" s="37"/>
    </row>
    <row r="241" spans="1:7" x14ac:dyDescent="0.25">
      <c r="B241" s="36"/>
      <c r="D241" s="37"/>
      <c r="E241" s="37"/>
    </row>
    <row r="242" spans="1:7" ht="23.25" x14ac:dyDescent="0.35">
      <c r="A242" s="1"/>
      <c r="B242" s="1"/>
      <c r="C242" s="2" t="s">
        <v>288</v>
      </c>
      <c r="D242" s="42"/>
      <c r="E242" s="42"/>
      <c r="F242" s="1"/>
      <c r="G242" s="1"/>
    </row>
    <row r="243" spans="1:7" s="8" customFormat="1" ht="15.75" thickBot="1" x14ac:dyDescent="0.3">
      <c r="D243" s="109"/>
      <c r="E243" s="109"/>
    </row>
    <row r="244" spans="1:7" ht="15.75" thickBot="1" x14ac:dyDescent="0.3">
      <c r="A244" s="63" t="s">
        <v>1</v>
      </c>
      <c r="B244" s="64"/>
      <c r="C244" s="65" t="s">
        <v>3</v>
      </c>
      <c r="D244" s="110" t="s">
        <v>4</v>
      </c>
      <c r="E244" s="110" t="s">
        <v>5</v>
      </c>
      <c r="F244" s="65" t="s">
        <v>6</v>
      </c>
      <c r="G244" s="66" t="s">
        <v>7</v>
      </c>
    </row>
    <row r="245" spans="1:7" x14ac:dyDescent="0.25">
      <c r="A245" s="21" t="s">
        <v>297</v>
      </c>
      <c r="B245" s="85"/>
      <c r="C245" s="23" t="s">
        <v>288</v>
      </c>
      <c r="D245" s="24"/>
      <c r="E245" s="24"/>
      <c r="F245" s="25"/>
      <c r="G245" s="26">
        <f>SUM(G246:G249)</f>
        <v>0</v>
      </c>
    </row>
    <row r="246" spans="1:7" s="154" customFormat="1" x14ac:dyDescent="0.25">
      <c r="A246" s="14" t="s">
        <v>299</v>
      </c>
      <c r="B246" s="111" t="s">
        <v>411</v>
      </c>
      <c r="C246" s="12" t="s">
        <v>291</v>
      </c>
      <c r="D246" s="16" t="s">
        <v>130</v>
      </c>
      <c r="E246" s="16">
        <v>84</v>
      </c>
      <c r="F246" s="190"/>
      <c r="G246" s="17">
        <f>E246*F246</f>
        <v>0</v>
      </c>
    </row>
    <row r="247" spans="1:7" s="154" customFormat="1" x14ac:dyDescent="0.25">
      <c r="A247" s="14" t="s">
        <v>302</v>
      </c>
      <c r="B247" s="111" t="s">
        <v>411</v>
      </c>
      <c r="C247" s="12" t="s">
        <v>293</v>
      </c>
      <c r="D247" s="16" t="s">
        <v>130</v>
      </c>
      <c r="E247" s="16">
        <v>84</v>
      </c>
      <c r="F247" s="190"/>
      <c r="G247" s="17">
        <f t="shared" ref="G247:G249" si="20">E247*F247</f>
        <v>0</v>
      </c>
    </row>
    <row r="248" spans="1:7" s="154" customFormat="1" x14ac:dyDescent="0.25">
      <c r="A248" s="14" t="s">
        <v>305</v>
      </c>
      <c r="B248" s="111" t="s">
        <v>411</v>
      </c>
      <c r="C248" s="12" t="s">
        <v>295</v>
      </c>
      <c r="D248" s="16" t="s">
        <v>130</v>
      </c>
      <c r="E248" s="16">
        <v>84</v>
      </c>
      <c r="F248" s="190"/>
      <c r="G248" s="17">
        <f t="shared" si="20"/>
        <v>0</v>
      </c>
    </row>
    <row r="249" spans="1:7" ht="15.75" thickBot="1" x14ac:dyDescent="0.3">
      <c r="A249" s="39" t="s">
        <v>308</v>
      </c>
      <c r="B249" s="32" t="s">
        <v>21</v>
      </c>
      <c r="C249" s="33" t="s">
        <v>22</v>
      </c>
      <c r="D249" s="34" t="s">
        <v>23</v>
      </c>
      <c r="E249" s="34">
        <v>15200</v>
      </c>
      <c r="F249" s="194"/>
      <c r="G249" s="35">
        <f t="shared" si="20"/>
        <v>0</v>
      </c>
    </row>
    <row r="250" spans="1:7" ht="15.75" thickBot="1" x14ac:dyDescent="0.3">
      <c r="D250" s="37"/>
      <c r="E250" s="37"/>
      <c r="F250" s="216"/>
    </row>
    <row r="251" spans="1:7" x14ac:dyDescent="0.25">
      <c r="A251" s="21" t="s">
        <v>312</v>
      </c>
      <c r="B251" s="85"/>
      <c r="C251" s="23" t="s">
        <v>298</v>
      </c>
      <c r="D251" s="24"/>
      <c r="E251" s="24"/>
      <c r="F251" s="217"/>
      <c r="G251" s="26">
        <f>SUM(G252:G256)</f>
        <v>0</v>
      </c>
    </row>
    <row r="252" spans="1:7" x14ac:dyDescent="0.25">
      <c r="A252" s="14" t="s">
        <v>313</v>
      </c>
      <c r="B252" s="111" t="s">
        <v>300</v>
      </c>
      <c r="C252" s="12" t="s">
        <v>301</v>
      </c>
      <c r="D252" s="16" t="s">
        <v>130</v>
      </c>
      <c r="E252" s="16">
        <v>84</v>
      </c>
      <c r="F252" s="190"/>
      <c r="G252" s="17">
        <f t="shared" ref="G252:G256" si="21">E252*F252</f>
        <v>0</v>
      </c>
    </row>
    <row r="253" spans="1:7" x14ac:dyDescent="0.25">
      <c r="A253" s="14" t="s">
        <v>315</v>
      </c>
      <c r="B253" s="111" t="s">
        <v>303</v>
      </c>
      <c r="C253" s="12" t="s">
        <v>304</v>
      </c>
      <c r="D253" s="16" t="s">
        <v>130</v>
      </c>
      <c r="E253" s="16">
        <v>84</v>
      </c>
      <c r="F253" s="190"/>
      <c r="G253" s="17">
        <f t="shared" si="21"/>
        <v>0</v>
      </c>
    </row>
    <row r="254" spans="1:7" x14ac:dyDescent="0.25">
      <c r="A254" s="14" t="s">
        <v>316</v>
      </c>
      <c r="B254" s="111" t="s">
        <v>306</v>
      </c>
      <c r="C254" s="12" t="s">
        <v>307</v>
      </c>
      <c r="D254" s="16" t="s">
        <v>130</v>
      </c>
      <c r="E254" s="16">
        <v>84</v>
      </c>
      <c r="F254" s="190"/>
      <c r="G254" s="17">
        <f t="shared" si="21"/>
        <v>0</v>
      </c>
    </row>
    <row r="255" spans="1:7" s="154" customFormat="1" x14ac:dyDescent="0.25">
      <c r="A255" s="14" t="s">
        <v>318</v>
      </c>
      <c r="B255" s="111" t="s">
        <v>306</v>
      </c>
      <c r="C255" s="12" t="s">
        <v>423</v>
      </c>
      <c r="D255" s="16" t="s">
        <v>130</v>
      </c>
      <c r="E255" s="16">
        <v>84</v>
      </c>
      <c r="F255" s="190"/>
      <c r="G255" s="17">
        <f t="shared" si="21"/>
        <v>0</v>
      </c>
    </row>
    <row r="256" spans="1:7" ht="15.75" thickBot="1" x14ac:dyDescent="0.3">
      <c r="A256" s="39" t="s">
        <v>373</v>
      </c>
      <c r="B256" s="34" t="s">
        <v>364</v>
      </c>
      <c r="C256" s="33" t="s">
        <v>309</v>
      </c>
      <c r="D256" s="34" t="s">
        <v>310</v>
      </c>
      <c r="E256" s="34">
        <v>84</v>
      </c>
      <c r="F256" s="194"/>
      <c r="G256" s="35">
        <f t="shared" si="21"/>
        <v>0</v>
      </c>
    </row>
    <row r="257" spans="1:7" ht="15.75" thickBot="1" x14ac:dyDescent="0.3">
      <c r="D257" s="37"/>
      <c r="E257" s="37"/>
    </row>
    <row r="258" spans="1:7" x14ac:dyDescent="0.25">
      <c r="A258" s="21" t="s">
        <v>401</v>
      </c>
      <c r="B258" s="85"/>
      <c r="C258" s="23" t="s">
        <v>311</v>
      </c>
      <c r="D258" s="24"/>
      <c r="E258" s="24"/>
      <c r="F258" s="25"/>
      <c r="G258" s="26">
        <f>SUM(G259:G268)</f>
        <v>0</v>
      </c>
    </row>
    <row r="259" spans="1:7" x14ac:dyDescent="0.25">
      <c r="A259" s="14" t="s">
        <v>402</v>
      </c>
      <c r="B259" s="16" t="s">
        <v>364</v>
      </c>
      <c r="C259" s="12" t="s">
        <v>431</v>
      </c>
      <c r="D259" s="16" t="s">
        <v>310</v>
      </c>
      <c r="E259" s="16">
        <v>44</v>
      </c>
      <c r="F259" s="190"/>
      <c r="G259" s="17">
        <f t="shared" ref="G259" si="22">E259*F259</f>
        <v>0</v>
      </c>
    </row>
    <row r="260" spans="1:7" x14ac:dyDescent="0.25">
      <c r="A260" s="14" t="s">
        <v>403</v>
      </c>
      <c r="B260" s="16" t="s">
        <v>364</v>
      </c>
      <c r="C260" s="12" t="s">
        <v>314</v>
      </c>
      <c r="D260" s="16" t="s">
        <v>310</v>
      </c>
      <c r="E260" s="16">
        <v>7</v>
      </c>
      <c r="F260" s="190"/>
      <c r="G260" s="17">
        <f t="shared" ref="G260:G268" si="23">E260*F260</f>
        <v>0</v>
      </c>
    </row>
    <row r="261" spans="1:7" x14ac:dyDescent="0.25">
      <c r="A261" s="14" t="s">
        <v>404</v>
      </c>
      <c r="B261" s="16" t="s">
        <v>364</v>
      </c>
      <c r="C261" s="12" t="s">
        <v>424</v>
      </c>
      <c r="D261" s="16" t="s">
        <v>310</v>
      </c>
      <c r="E261" s="16">
        <v>1</v>
      </c>
      <c r="F261" s="190"/>
      <c r="G261" s="17">
        <f t="shared" si="23"/>
        <v>0</v>
      </c>
    </row>
    <row r="262" spans="1:7" x14ac:dyDescent="0.25">
      <c r="A262" s="14" t="s">
        <v>404</v>
      </c>
      <c r="B262" s="16" t="s">
        <v>364</v>
      </c>
      <c r="C262" s="12" t="s">
        <v>425</v>
      </c>
      <c r="D262" s="16" t="s">
        <v>310</v>
      </c>
      <c r="E262" s="16">
        <v>1</v>
      </c>
      <c r="F262" s="190"/>
      <c r="G262" s="17">
        <f t="shared" si="23"/>
        <v>0</v>
      </c>
    </row>
    <row r="263" spans="1:7" x14ac:dyDescent="0.25">
      <c r="A263" s="14" t="s">
        <v>404</v>
      </c>
      <c r="B263" s="16" t="s">
        <v>364</v>
      </c>
      <c r="C263" s="12" t="s">
        <v>426</v>
      </c>
      <c r="D263" s="16" t="s">
        <v>310</v>
      </c>
      <c r="E263" s="16">
        <v>1</v>
      </c>
      <c r="F263" s="190"/>
      <c r="G263" s="17">
        <f t="shared" si="23"/>
        <v>0</v>
      </c>
    </row>
    <row r="264" spans="1:7" x14ac:dyDescent="0.25">
      <c r="A264" s="14" t="s">
        <v>405</v>
      </c>
      <c r="B264" s="16" t="s">
        <v>364</v>
      </c>
      <c r="C264" s="29" t="s">
        <v>427</v>
      </c>
      <c r="D264" s="16" t="s">
        <v>310</v>
      </c>
      <c r="E264" s="30">
        <v>3</v>
      </c>
      <c r="F264" s="218"/>
      <c r="G264" s="17">
        <f t="shared" si="23"/>
        <v>0</v>
      </c>
    </row>
    <row r="265" spans="1:7" x14ac:dyDescent="0.25">
      <c r="A265" s="14" t="s">
        <v>405</v>
      </c>
      <c r="B265" s="16" t="s">
        <v>364</v>
      </c>
      <c r="C265" s="29" t="s">
        <v>428</v>
      </c>
      <c r="D265" s="16" t="s">
        <v>310</v>
      </c>
      <c r="E265" s="30">
        <v>3</v>
      </c>
      <c r="F265" s="218"/>
      <c r="G265" s="17">
        <f t="shared" si="23"/>
        <v>0</v>
      </c>
    </row>
    <row r="266" spans="1:7" x14ac:dyDescent="0.25">
      <c r="A266" s="14" t="s">
        <v>405</v>
      </c>
      <c r="B266" s="16" t="s">
        <v>364</v>
      </c>
      <c r="C266" s="29" t="s">
        <v>429</v>
      </c>
      <c r="D266" s="16" t="s">
        <v>310</v>
      </c>
      <c r="E266" s="30">
        <v>1</v>
      </c>
      <c r="F266" s="218"/>
      <c r="G266" s="17">
        <f t="shared" si="23"/>
        <v>0</v>
      </c>
    </row>
    <row r="267" spans="1:7" x14ac:dyDescent="0.25">
      <c r="A267" s="14" t="s">
        <v>405</v>
      </c>
      <c r="B267" s="16" t="s">
        <v>364</v>
      </c>
      <c r="C267" s="29" t="s">
        <v>430</v>
      </c>
      <c r="D267" s="16" t="s">
        <v>310</v>
      </c>
      <c r="E267" s="30">
        <v>1</v>
      </c>
      <c r="F267" s="218"/>
      <c r="G267" s="17">
        <f t="shared" si="23"/>
        <v>0</v>
      </c>
    </row>
    <row r="268" spans="1:7" ht="15.75" thickBot="1" x14ac:dyDescent="0.3">
      <c r="A268" s="39" t="s">
        <v>406</v>
      </c>
      <c r="B268" s="34" t="s">
        <v>365</v>
      </c>
      <c r="C268" s="33" t="s">
        <v>366</v>
      </c>
      <c r="D268" s="34" t="s">
        <v>317</v>
      </c>
      <c r="E268" s="34">
        <v>480</v>
      </c>
      <c r="F268" s="194"/>
      <c r="G268" s="35">
        <f t="shared" si="23"/>
        <v>0</v>
      </c>
    </row>
    <row r="269" spans="1:7" ht="15.75" thickBot="1" x14ac:dyDescent="0.3">
      <c r="A269" s="1"/>
      <c r="B269" s="42"/>
      <c r="C269" s="1"/>
      <c r="D269" s="42"/>
      <c r="E269" s="42"/>
      <c r="F269" s="43"/>
      <c r="G269" s="43"/>
    </row>
    <row r="270" spans="1:7" ht="21.75" thickBot="1" x14ac:dyDescent="0.4">
      <c r="A270" s="59" t="s">
        <v>288</v>
      </c>
      <c r="B270" s="127"/>
      <c r="C270" s="127"/>
      <c r="D270" s="127"/>
      <c r="E270" s="127"/>
      <c r="F270" s="127"/>
      <c r="G270" s="130">
        <f>G258+G251+G245</f>
        <v>0</v>
      </c>
    </row>
    <row r="271" spans="1:7" ht="21" x14ac:dyDescent="0.35">
      <c r="A271" s="131"/>
    </row>
    <row r="272" spans="1:7" ht="15.75" thickBot="1" x14ac:dyDescent="0.3"/>
    <row r="273" spans="1:7" s="132" customFormat="1" ht="21.75" thickBot="1" x14ac:dyDescent="0.4">
      <c r="A273" s="139" t="s">
        <v>319</v>
      </c>
      <c r="B273" s="140"/>
      <c r="C273" s="140"/>
      <c r="D273" s="140"/>
      <c r="E273" s="140"/>
      <c r="F273" s="140"/>
      <c r="G273" s="141">
        <f>G270+G239+G194+G54</f>
        <v>0</v>
      </c>
    </row>
    <row r="274" spans="1:7" x14ac:dyDescent="0.25">
      <c r="A274" s="1"/>
      <c r="G274" s="1"/>
    </row>
    <row r="275" spans="1:7" s="136" customFormat="1" ht="15.75" x14ac:dyDescent="0.25">
      <c r="A275" s="133" t="s">
        <v>320</v>
      </c>
      <c r="B275" s="134"/>
      <c r="C275" s="134"/>
      <c r="D275" s="134"/>
      <c r="E275" s="134"/>
      <c r="F275" s="134"/>
      <c r="G275" s="135">
        <f>G273*0.21</f>
        <v>0</v>
      </c>
    </row>
    <row r="276" spans="1:7" x14ac:dyDescent="0.25">
      <c r="A276" s="1"/>
      <c r="G276" s="1"/>
    </row>
    <row r="277" spans="1:7" s="138" customFormat="1" ht="18.75" x14ac:dyDescent="0.3">
      <c r="A277" s="112" t="s">
        <v>321</v>
      </c>
      <c r="B277" s="137"/>
      <c r="C277" s="137"/>
      <c r="D277" s="137"/>
      <c r="E277" s="137"/>
      <c r="F277" s="137"/>
      <c r="G277" s="113">
        <f>G275+G273</f>
        <v>0</v>
      </c>
    </row>
  </sheetData>
  <sheetProtection algorithmName="SHA-512" hashValue="YE1uGkhGzBKwugutRWN7+NMRZxWZpkaSzknRZE9qV3lnGIJs4kJRECGZBm8pWfqSd7tgCZcWqMmZH+qMtlFtaQ==" saltValue="dPs+It8ego/ga1FrzS7U+Q==" spinCount="100000" sheet="1" objects="1" scenarios="1"/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"/>
  <sheetViews>
    <sheetView tabSelected="1" workbookViewId="0">
      <selection activeCell="I12" sqref="I12"/>
    </sheetView>
  </sheetViews>
  <sheetFormatPr defaultRowHeight="15" x14ac:dyDescent="0.25"/>
  <cols>
    <col min="9" max="9" width="22.5703125" bestFit="1" customWidth="1"/>
  </cols>
  <sheetData>
    <row r="3" spans="1:9" ht="18.75" x14ac:dyDescent="0.3">
      <c r="A3" s="144" t="s">
        <v>0</v>
      </c>
      <c r="B3" s="143"/>
      <c r="C3" s="143"/>
      <c r="D3" s="143"/>
      <c r="E3" s="143"/>
      <c r="F3" s="143"/>
      <c r="G3" s="143"/>
      <c r="H3" s="143"/>
      <c r="I3" s="149">
        <f>rozpočet!G54</f>
        <v>0</v>
      </c>
    </row>
    <row r="4" spans="1:9" ht="18.75" x14ac:dyDescent="0.3">
      <c r="A4" s="145"/>
      <c r="I4" s="150"/>
    </row>
    <row r="5" spans="1:9" ht="18.75" x14ac:dyDescent="0.3">
      <c r="A5" s="144" t="s">
        <v>97</v>
      </c>
      <c r="B5" s="143"/>
      <c r="C5" s="143"/>
      <c r="D5" s="143"/>
      <c r="E5" s="143"/>
      <c r="F5" s="143"/>
      <c r="G5" s="143"/>
      <c r="H5" s="143"/>
      <c r="I5" s="149">
        <f>rozpočet!G194</f>
        <v>0</v>
      </c>
    </row>
    <row r="6" spans="1:9" ht="18.75" x14ac:dyDescent="0.3">
      <c r="A6" s="145"/>
      <c r="I6" s="150"/>
    </row>
    <row r="7" spans="1:9" ht="18.75" x14ac:dyDescent="0.3">
      <c r="A7" s="144" t="s">
        <v>352</v>
      </c>
      <c r="B7" s="143"/>
      <c r="C7" s="143"/>
      <c r="D7" s="143"/>
      <c r="E7" s="143"/>
      <c r="F7" s="143"/>
      <c r="G7" s="143"/>
      <c r="H7" s="143"/>
      <c r="I7" s="149">
        <f>rozpočet!G239</f>
        <v>0</v>
      </c>
    </row>
    <row r="8" spans="1:9" ht="18.75" x14ac:dyDescent="0.3">
      <c r="A8" s="145"/>
      <c r="I8" s="150"/>
    </row>
    <row r="9" spans="1:9" ht="18.75" x14ac:dyDescent="0.3">
      <c r="A9" s="146" t="s">
        <v>288</v>
      </c>
      <c r="B9" s="143"/>
      <c r="C9" s="143"/>
      <c r="D9" s="143"/>
      <c r="E9" s="143"/>
      <c r="F9" s="143"/>
      <c r="G9" s="143"/>
      <c r="H9" s="143"/>
      <c r="I9" s="149">
        <f>rozpočet!G270</f>
        <v>0</v>
      </c>
    </row>
    <row r="11" spans="1:9" ht="15.75" thickBot="1" x14ac:dyDescent="0.3"/>
    <row r="12" spans="1:9" ht="21.75" thickBot="1" x14ac:dyDescent="0.4">
      <c r="A12" s="139" t="s">
        <v>319</v>
      </c>
      <c r="B12" s="142"/>
      <c r="C12" s="142"/>
      <c r="D12" s="142"/>
      <c r="E12" s="142"/>
      <c r="F12" s="142"/>
      <c r="G12" s="142"/>
      <c r="H12" s="142"/>
      <c r="I12" s="151">
        <f>I9+I7+I5+I3</f>
        <v>0</v>
      </c>
    </row>
    <row r="13" spans="1:9" x14ac:dyDescent="0.25">
      <c r="A13" s="1"/>
    </row>
    <row r="14" spans="1:9" ht="15.75" x14ac:dyDescent="0.25">
      <c r="A14" s="133" t="s">
        <v>320</v>
      </c>
      <c r="B14" s="143"/>
      <c r="C14" s="143"/>
      <c r="D14" s="143"/>
      <c r="E14" s="143"/>
      <c r="F14" s="143"/>
      <c r="G14" s="143"/>
      <c r="H14" s="143"/>
      <c r="I14" s="152">
        <f>I12*0.21</f>
        <v>0</v>
      </c>
    </row>
    <row r="15" spans="1:9" x14ac:dyDescent="0.25">
      <c r="A15" s="1"/>
    </row>
    <row r="16" spans="1:9" ht="18.75" x14ac:dyDescent="0.3">
      <c r="A16" s="112" t="s">
        <v>321</v>
      </c>
      <c r="B16" s="143"/>
      <c r="C16" s="143"/>
      <c r="D16" s="143"/>
      <c r="E16" s="143"/>
      <c r="F16" s="143"/>
      <c r="G16" s="143"/>
      <c r="H16" s="143"/>
      <c r="I16" s="153">
        <f>I12+I14</f>
        <v>0</v>
      </c>
    </row>
  </sheetData>
  <sheetProtection algorithmName="SHA-512" hashValue="AWBMuJSTmisG0k1Hc2De0sI7FUErtSS8Bp0QhB2F44PVzj7QaSe+320ToM9igzojA8lhTjQgsEsiRG2YUtEx6Q==" saltValue="QIw2pyEF5+KNr7ODZhRr0Q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souhrná tabulka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Fránková</dc:creator>
  <cp:lastModifiedBy>Petra Markech</cp:lastModifiedBy>
  <cp:lastPrinted>2018-04-16T07:27:14Z</cp:lastPrinted>
  <dcterms:created xsi:type="dcterms:W3CDTF">2016-02-02T08:23:22Z</dcterms:created>
  <dcterms:modified xsi:type="dcterms:W3CDTF">2018-07-09T07:00:48Z</dcterms:modified>
</cp:coreProperties>
</file>