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195" windowHeight="10995" tabRatio="707" activeTab="0"/>
  </bookViews>
  <sheets>
    <sheet name="rekapitulace" sheetId="1" r:id="rId1"/>
    <sheet name="projekční,vrtné a ost. pom. pr." sheetId="2" r:id="rId2"/>
    <sheet name="sanační práce" sheetId="3" r:id="rId3"/>
    <sheet name="postsanační monitoring" sheetId="4" r:id="rId4"/>
  </sheets>
  <definedNames>
    <definedName name="_xlnm.Print_Area" localSheetId="0">'rekapitulace'!$A$1:$C$14</definedName>
  </definedNames>
  <calcPr fullCalcOnLoad="1"/>
</workbook>
</file>

<file path=xl/sharedStrings.xml><?xml version="1.0" encoding="utf-8"?>
<sst xmlns="http://schemas.openxmlformats.org/spreadsheetml/2006/main" count="310" uniqueCount="157">
  <si>
    <t>1.</t>
  </si>
  <si>
    <t>2.</t>
  </si>
  <si>
    <t>3.</t>
  </si>
  <si>
    <t>NÁZEV VÝKONU</t>
  </si>
  <si>
    <t>Jednotka</t>
  </si>
  <si>
    <t>Počet jedn.</t>
  </si>
  <si>
    <t>bm</t>
  </si>
  <si>
    <t>ks</t>
  </si>
  <si>
    <t>Sled a řízení prací</t>
  </si>
  <si>
    <t>hod</t>
  </si>
  <si>
    <t>t</t>
  </si>
  <si>
    <t>Projekční práce</t>
  </si>
  <si>
    <t>Demontáž san.tech a konečná úprava</t>
  </si>
  <si>
    <t>UCHR</t>
  </si>
  <si>
    <t>celek</t>
  </si>
  <si>
    <t>m2</t>
  </si>
  <si>
    <t>objekt</t>
  </si>
  <si>
    <t>vrt.měs</t>
  </si>
  <si>
    <t>měs</t>
  </si>
  <si>
    <t>hod.</t>
  </si>
  <si>
    <t>odběr</t>
  </si>
  <si>
    <t>měření</t>
  </si>
  <si>
    <t>analýza</t>
  </si>
  <si>
    <t>zpráva</t>
  </si>
  <si>
    <t>výtisk</t>
  </si>
  <si>
    <t>Monitoring provozní (výstup ze san. technologie)</t>
  </si>
  <si>
    <t>Doprava osob na lokalitu</t>
  </si>
  <si>
    <t>Projednání projektu</t>
  </si>
  <si>
    <t>Přeprava</t>
  </si>
  <si>
    <t>Řízení a koordinace prací</t>
  </si>
  <si>
    <t>Práce geologa a hydrogeologa</t>
  </si>
  <si>
    <t>Práce vedoucího specialisty</t>
  </si>
  <si>
    <t>Zpracování dat na PC</t>
  </si>
  <si>
    <t>Příprava pracoviště</t>
  </si>
  <si>
    <t>Montáž a demontáž vrtné soupravy</t>
  </si>
  <si>
    <t>Likvidace kontaminovaného vrtného jádra</t>
  </si>
  <si>
    <t>Přeprava vrtné soupravy a výstroje</t>
  </si>
  <si>
    <t>Geodetické zaměření (vrtů)</t>
  </si>
  <si>
    <t>Technický a technologický dozor</t>
  </si>
  <si>
    <t>Odstrojení vrtů</t>
  </si>
  <si>
    <t>Přeprava zařízení a materiálu z lokality</t>
  </si>
  <si>
    <t xml:space="preserve">Konečná úprava volných ploch </t>
  </si>
  <si>
    <t>Přeprava vzorků do laboratoře</t>
  </si>
  <si>
    <t>Odběr vzorků vody z HG vrtů (dynamicky)</t>
  </si>
  <si>
    <t>Aktualizace HG modelu</t>
  </si>
  <si>
    <t>Grafické a reprografické práce</t>
  </si>
  <si>
    <t>Objekt</t>
  </si>
  <si>
    <t>Název objektu</t>
  </si>
  <si>
    <t>Náklady na realizaci objektu</t>
  </si>
  <si>
    <t>Měření na výduchu ATMO</t>
  </si>
  <si>
    <t>Řízení, koordinace a dokumentace postsanačního monitoringu</t>
  </si>
  <si>
    <t>Vyhodnocení postsanačního monitoringu</t>
  </si>
  <si>
    <t>Odběry vzorků, analýzy, přeprava</t>
  </si>
  <si>
    <t>Postsanační monitoring</t>
  </si>
  <si>
    <t>Zajištení povolení</t>
  </si>
  <si>
    <t>Dokumentace</t>
  </si>
  <si>
    <t>Vypracování projektu postsanačního monitoringu</t>
  </si>
  <si>
    <t>Inženýrská činnost</t>
  </si>
  <si>
    <t>Zpracování prováděcího projektu sanace</t>
  </si>
  <si>
    <t>Karotážní měření</t>
  </si>
  <si>
    <t>vrt</t>
  </si>
  <si>
    <t>Hydraulické štěpení</t>
  </si>
  <si>
    <t>Čerpací zkouška - slug testy</t>
  </si>
  <si>
    <t>Geologická služba, stavební dozor</t>
  </si>
  <si>
    <t>Instalace  technologie sanačního čerpání (čerpadla, elektro a trubní rozvody, sanační jednotka kapacita 2,0 l/s)</t>
  </si>
  <si>
    <t>Instalace sanační technologie ISCO (míchací a zasakovací jednotka, rozvody, elektroinstalace)</t>
  </si>
  <si>
    <t>Sanační čerpání (6 objektů/3 roky)</t>
  </si>
  <si>
    <t>Spotřeba oxidantu (KMnO4)</t>
  </si>
  <si>
    <t>Pronájem sanační technologie ISCO</t>
  </si>
  <si>
    <t>cis 1,2 DCE, TCE, PCE, VC</t>
  </si>
  <si>
    <t>Odběr vzorků povrchové vody</t>
  </si>
  <si>
    <t>Odběr vzorků podzemní vody (dynamicky)</t>
  </si>
  <si>
    <t>Clˉ</t>
  </si>
  <si>
    <r>
      <t>KMnO</t>
    </r>
    <r>
      <rPr>
        <vertAlign val="subscript"/>
        <sz val="10"/>
        <rFont val="Times New Roman"/>
        <family val="1"/>
      </rPr>
      <t>4</t>
    </r>
  </si>
  <si>
    <r>
      <t>CHSK</t>
    </r>
    <r>
      <rPr>
        <vertAlign val="subscript"/>
        <sz val="12"/>
        <rFont val="Times New Roman"/>
        <family val="1"/>
      </rPr>
      <t>Mn</t>
    </r>
  </si>
  <si>
    <t>Měření hladiny podzemní vody</t>
  </si>
  <si>
    <t>Sanační čerpání - 3 roky</t>
  </si>
  <si>
    <t xml:space="preserve">Sanační monitoring </t>
  </si>
  <si>
    <t xml:space="preserve">Plošný monitoring </t>
  </si>
  <si>
    <t xml:space="preserve">Vrtné práce </t>
  </si>
  <si>
    <t>Tlakové zhlaví aplikačních vrtů (ZW)</t>
  </si>
  <si>
    <t>Tlakové zhlaví aplikačních vrtů (PW)</t>
  </si>
  <si>
    <t>Šachtice PW vrtu</t>
  </si>
  <si>
    <t>Ruční předkopy pro vrtné práce, hl. 3,0 m</t>
  </si>
  <si>
    <t xml:space="preserve">Převlečné zhlaví vrtů HV a MW </t>
  </si>
  <si>
    <t>Zpracování projektu hydraulického štěpení</t>
  </si>
  <si>
    <t>Výkopy pro uložení rozvodů</t>
  </si>
  <si>
    <t>m</t>
  </si>
  <si>
    <t>Likvidace burelu (MnO2) po regeneraci vrtů, včetně přepravy</t>
  </si>
  <si>
    <t>Měření fyzikálně chemických parametrů (pH, Eh, O2, vodivost)</t>
  </si>
  <si>
    <t>Sanační práce</t>
  </si>
  <si>
    <t xml:space="preserve">Řízení, koordinace a dokumentace </t>
  </si>
  <si>
    <t>Vyhodnocení sanačních prací</t>
  </si>
  <si>
    <t>cis 1,2 DCE, TCE, PCE, VC - v zemině</t>
  </si>
  <si>
    <t>Ostatní technické práce</t>
  </si>
  <si>
    <t>Odběr vzorků a lab. Analýzy při vrtných pracích</t>
  </si>
  <si>
    <t>Práce technologa</t>
  </si>
  <si>
    <t>Sanace ISCO - 1 + 2 roky</t>
  </si>
  <si>
    <t>Likvidace nekontaminovaného vrtného jádra</t>
  </si>
  <si>
    <t xml:space="preserve">Opatření vedoucí k odstranění staré ekologické zátěže na lokalitě </t>
  </si>
  <si>
    <t>REKAPITULACE</t>
  </si>
  <si>
    <t>Projekční, vrtné a ostatní pomocné práce</t>
  </si>
  <si>
    <t>1. PROJEKČNÍ, VRTNÉ A OSTATNÍ POMOCNÉ PRÁCE</t>
  </si>
  <si>
    <t>2. SANAČNÍ PRÁCE</t>
  </si>
  <si>
    <t>3. POSTSANAČNÍ MONITORING</t>
  </si>
  <si>
    <t>Ověření podzemních sítí</t>
  </si>
  <si>
    <t>Aplikač. vrty (ZW), HDPE 160 mm, 30 ks hl.17 m</t>
  </si>
  <si>
    <t>Zasak. vrty (ZV), HDPE 160 mm, 10 ks hl. 17 m</t>
  </si>
  <si>
    <t>Indik. san. vrty (HV), HDPE 160 mm, 5 ks, 17 m</t>
  </si>
  <si>
    <t>Tlakové zhlaví zasakovacích vrtů (ZV)</t>
  </si>
  <si>
    <t xml:space="preserve">Regenerace vrtů </t>
  </si>
  <si>
    <t>Měření na výduchu (Drager)</t>
  </si>
  <si>
    <t>Šachtice vrtu ZW, HV, ZV s pojezd. Poklopem</t>
  </si>
  <si>
    <t>Aplikač.vrty (PW), HDPE 90 mm, 23 ks hl.10 m</t>
  </si>
  <si>
    <t>Regenerace vrtů</t>
  </si>
  <si>
    <t>Statická pasportizace</t>
  </si>
  <si>
    <t>Ověření stavu a funkčnosti stávajících vrtů</t>
  </si>
  <si>
    <t>Monit. vrty (MW), HDPE 160 mm, 6 ks hl. 17 m</t>
  </si>
  <si>
    <t xml:space="preserve">Likvidace stávajících vrtů </t>
  </si>
  <si>
    <t>HV-1 až HV-19, HP-101, HP-103, HV-21, HV-22, HV-25, hloubka 9,0 - 18,5 m , PVC 160 mm</t>
  </si>
  <si>
    <t>HV-23, HV- 24, hloubka 7,0 m , PVC 160 mm</t>
  </si>
  <si>
    <t>HV-20 , hloubka 60 m, PVC 160 mm</t>
  </si>
  <si>
    <t>HP-102 , hloubka 45 m, PVC 160 mm</t>
  </si>
  <si>
    <t>HP-105 , hloubka 41 m, PVC 160 mm</t>
  </si>
  <si>
    <t xml:space="preserve">Likvidace nově projektovaných vrtů </t>
  </si>
  <si>
    <t>Naplnění databáze SEKM</t>
  </si>
  <si>
    <t>Zpracování závěrečné zprávy sanace</t>
  </si>
  <si>
    <t>Zpracování závěrečné zprávy post.monitoringu</t>
  </si>
  <si>
    <t>Zpracování zprávy pro KD</t>
  </si>
  <si>
    <t>Zpracování roční zprávy</t>
  </si>
  <si>
    <t>Zpracování etapové zprávy</t>
  </si>
  <si>
    <t>DPH 21 %</t>
  </si>
  <si>
    <t>Rozpočet sanačních prací - aktualizace 2014</t>
  </si>
  <si>
    <t>Zpracování HG modelu včetně vstupního monitoringu</t>
  </si>
  <si>
    <t xml:space="preserve">Odběr vzorku zemin </t>
  </si>
  <si>
    <t>Odběr půdního vzduchu</t>
  </si>
  <si>
    <t>Odběr vzorku podzemní vody (dynamický)</t>
  </si>
  <si>
    <t>cis 1,2 DCE, TCE, PCE, VC - v půd. vzduchu</t>
  </si>
  <si>
    <t>cis 1,2 DCE, TCE, PCE, VC - v podz. vodě</t>
  </si>
  <si>
    <t>Provoz, obsluha a údržba sanační technologie (včetně nákladů na vypouštění, el. energii, sorbent)</t>
  </si>
  <si>
    <t>Provoz, obsluha a údržba sanační technologie ISCO (včetně nákladů na el. energii, vodu)</t>
  </si>
  <si>
    <t>Demontáž sanační technologie</t>
  </si>
  <si>
    <t>Odběry vzorků vody - výstup sanační stanice</t>
  </si>
  <si>
    <t>Uhlovodíky C10-C40</t>
  </si>
  <si>
    <t>ClU (VC, 1,1 DCE, trans 1,2 DCE, cis 1,2 DCE, TCE, PCE)</t>
  </si>
  <si>
    <t>Analýza vzdušniny (DCE, TCE, PCE, BTEX, lehké NEL)</t>
  </si>
  <si>
    <t>Detekční trubička (Drager)</t>
  </si>
  <si>
    <t>TK (As, Ba, Ni, Crcelk, Cr+6, Cd, Zn, Pb)</t>
  </si>
  <si>
    <t>ClU (cis 1,2 DCE, TCE, PCE, VC)</t>
  </si>
  <si>
    <t>První brněnská strojírna Velká Bíteš, a.s.</t>
  </si>
  <si>
    <t xml:space="preserve">Opatření vedoucí k odstranění staré ekologické zátěže na lokalitě PBS Velká Bíteš, a.s. </t>
  </si>
  <si>
    <t xml:space="preserve"> </t>
  </si>
  <si>
    <t>PBS Velká Bíteš, a.s.</t>
  </si>
  <si>
    <t>Jedn.cena Kč</t>
  </si>
  <si>
    <t>Cena celkem Kč</t>
  </si>
  <si>
    <t>CELKEM Kč bez DPH</t>
  </si>
  <si>
    <t>CELKEM Kč včetně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</si>
</sst>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6" fillId="19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horizontal="right" vertical="top" wrapText="1"/>
    </xf>
    <xf numFmtId="3" fontId="2" fillId="0" borderId="21" xfId="0" applyNumberFormat="1" applyFont="1" applyFill="1" applyBorder="1" applyAlignment="1">
      <alignment vertical="top" wrapText="1"/>
    </xf>
    <xf numFmtId="3" fontId="6" fillId="19" borderId="21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3" fontId="7" fillId="0" borderId="20" xfId="0" applyNumberFormat="1" applyFont="1" applyBorder="1" applyAlignment="1">
      <alignment vertical="top" wrapText="1"/>
    </xf>
    <xf numFmtId="3" fontId="2" fillId="0" borderId="21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vertical="top" wrapText="1"/>
    </xf>
    <xf numFmtId="165" fontId="4" fillId="0" borderId="12" xfId="0" applyNumberFormat="1" applyFont="1" applyBorder="1" applyAlignment="1">
      <alignment horizontal="right" vertical="top" wrapText="1"/>
    </xf>
    <xf numFmtId="0" fontId="4" fillId="19" borderId="11" xfId="0" applyFont="1" applyFill="1" applyBorder="1" applyAlignment="1">
      <alignment/>
    </xf>
    <xf numFmtId="165" fontId="6" fillId="19" borderId="12" xfId="0" applyNumberFormat="1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6" fillId="19" borderId="14" xfId="0" applyFont="1" applyFill="1" applyBorder="1" applyAlignment="1">
      <alignment/>
    </xf>
    <xf numFmtId="165" fontId="6" fillId="19" borderId="15" xfId="0" applyNumberFormat="1" applyFont="1" applyFill="1" applyBorder="1" applyAlignment="1">
      <alignment/>
    </xf>
    <xf numFmtId="0" fontId="5" fillId="17" borderId="22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19" borderId="23" xfId="0" applyFont="1" applyFill="1" applyBorder="1" applyAlignment="1">
      <alignment vertical="top" wrapText="1"/>
    </xf>
    <xf numFmtId="0" fontId="6" fillId="19" borderId="24" xfId="0" applyFont="1" applyFill="1" applyBorder="1" applyAlignment="1">
      <alignment horizontal="left" vertical="top" wrapText="1"/>
    </xf>
    <xf numFmtId="165" fontId="6" fillId="19" borderId="25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3" fontId="2" fillId="0" borderId="27" xfId="0" applyNumberFormat="1" applyFont="1" applyBorder="1" applyAlignment="1">
      <alignment vertical="top" wrapText="1"/>
    </xf>
    <xf numFmtId="3" fontId="3" fillId="0" borderId="0" xfId="0" applyNumberFormat="1" applyFont="1" applyAlignment="1">
      <alignment/>
    </xf>
    <xf numFmtId="4" fontId="7" fillId="0" borderId="28" xfId="0" applyNumberFormat="1" applyFont="1" applyBorder="1" applyAlignment="1">
      <alignment horizontal="right" vertical="top" wrapText="1"/>
    </xf>
    <xf numFmtId="4" fontId="7" fillId="0" borderId="29" xfId="0" applyNumberFormat="1" applyFont="1" applyBorder="1" applyAlignment="1">
      <alignment horizontal="right" vertical="top" wrapText="1"/>
    </xf>
    <xf numFmtId="4" fontId="7" fillId="0" borderId="2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1" xfId="0" applyFont="1" applyBorder="1" applyAlignment="1">
      <alignment/>
    </xf>
    <xf numFmtId="0" fontId="5" fillId="19" borderId="19" xfId="0" applyFont="1" applyFill="1" applyBorder="1" applyAlignment="1">
      <alignment vertical="top" wrapText="1"/>
    </xf>
    <xf numFmtId="0" fontId="5" fillId="19" borderId="26" xfId="0" applyFont="1" applyFill="1" applyBorder="1" applyAlignment="1">
      <alignment horizontal="center" vertical="top" wrapText="1"/>
    </xf>
    <xf numFmtId="0" fontId="5" fillId="19" borderId="20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4" fontId="7" fillId="0" borderId="30" xfId="0" applyNumberFormat="1" applyFont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4" xfId="0" applyNumberFormat="1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5" fillId="19" borderId="31" xfId="0" applyFont="1" applyFill="1" applyBorder="1" applyAlignment="1">
      <alignment horizontal="center" vertical="center" wrapText="1"/>
    </xf>
    <xf numFmtId="0" fontId="8" fillId="19" borderId="32" xfId="0" applyFont="1" applyFill="1" applyBorder="1" applyAlignment="1">
      <alignment horizontal="center" vertical="center" wrapText="1"/>
    </xf>
    <xf numFmtId="4" fontId="8" fillId="19" borderId="32" xfId="0" applyNumberFormat="1" applyFont="1" applyFill="1" applyBorder="1" applyAlignment="1">
      <alignment horizontal="center" vertical="center" wrapText="1"/>
    </xf>
    <xf numFmtId="0" fontId="8" fillId="19" borderId="22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0" fontId="8" fillId="19" borderId="30" xfId="0" applyFont="1" applyFill="1" applyBorder="1" applyAlignment="1">
      <alignment horizontal="center" vertical="center" wrapText="1"/>
    </xf>
    <xf numFmtId="0" fontId="8" fillId="19" borderId="34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horizontal="right" vertical="top" wrapText="1"/>
      <protection locked="0"/>
    </xf>
    <xf numFmtId="3" fontId="7" fillId="0" borderId="14" xfId="0" applyNumberFormat="1" applyFont="1" applyBorder="1" applyAlignment="1" applyProtection="1">
      <alignment horizontal="right" vertical="top" wrapText="1"/>
      <protection locked="0"/>
    </xf>
    <xf numFmtId="3" fontId="7" fillId="0" borderId="17" xfId="0" applyNumberFormat="1" applyFont="1" applyBorder="1" applyAlignment="1" applyProtection="1">
      <alignment horizontal="right" vertical="top" wrapText="1"/>
      <protection locked="0"/>
    </xf>
    <xf numFmtId="4" fontId="7" fillId="0" borderId="30" xfId="0" applyNumberFormat="1" applyFont="1" applyBorder="1" applyAlignment="1" applyProtection="1">
      <alignment horizontal="right" vertical="top" wrapText="1"/>
      <protection locked="0"/>
    </xf>
    <xf numFmtId="3" fontId="7" fillId="0" borderId="26" xfId="0" applyNumberFormat="1" applyFont="1" applyBorder="1" applyAlignment="1" applyProtection="1">
      <alignment horizontal="right" vertical="top" wrapText="1"/>
      <protection locked="0"/>
    </xf>
    <xf numFmtId="3" fontId="7" fillId="0" borderId="10" xfId="0" applyNumberFormat="1" applyFont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3" fontId="7" fillId="0" borderId="14" xfId="0" applyNumberFormat="1" applyFont="1" applyFill="1" applyBorder="1" applyAlignment="1" applyProtection="1">
      <alignment horizontal="right" vertical="top" wrapText="1"/>
      <protection locked="0"/>
    </xf>
    <xf numFmtId="0" fontId="5" fillId="17" borderId="31" xfId="0" applyFont="1" applyFill="1" applyBorder="1" applyAlignment="1">
      <alignment horizontal="center" vertical="top" wrapText="1"/>
    </xf>
    <xf numFmtId="0" fontId="5" fillId="17" borderId="32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19" borderId="35" xfId="0" applyNumberFormat="1" applyFont="1" applyFill="1" applyBorder="1" applyAlignment="1">
      <alignment vertical="top" wrapText="1"/>
    </xf>
    <xf numFmtId="2" fontId="0" fillId="0" borderId="36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0" fontId="6" fillId="19" borderId="35" xfId="0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38" xfId="0" applyFont="1" applyBorder="1" applyAlignment="1">
      <alignment horizontal="right"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" fillId="0" borderId="38" xfId="0" applyFont="1" applyFill="1" applyBorder="1" applyAlignment="1">
      <alignment horizontal="right"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2" fillId="0" borderId="29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0" fillId="0" borderId="39" xfId="0" applyBorder="1" applyAlignment="1">
      <alignment horizontal="righ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7109375" style="4" customWidth="1"/>
    <col min="2" max="2" width="42.00390625" style="4" customWidth="1"/>
    <col min="3" max="3" width="39.421875" style="4" customWidth="1"/>
    <col min="4" max="5" width="9.140625" style="4" customWidth="1"/>
    <col min="6" max="6" width="12.7109375" style="4" bestFit="1" customWidth="1"/>
    <col min="7" max="7" width="9.140625" style="4" customWidth="1"/>
    <col min="8" max="8" width="11.57421875" style="4" bestFit="1" customWidth="1"/>
    <col min="9" max="16384" width="9.140625" style="4" customWidth="1"/>
  </cols>
  <sheetData>
    <row r="1" spans="1:3" ht="23.25">
      <c r="A1" s="92" t="s">
        <v>132</v>
      </c>
      <c r="B1" s="92"/>
      <c r="C1" s="92"/>
    </row>
    <row r="3" spans="1:3" ht="15.75">
      <c r="A3" s="93" t="s">
        <v>99</v>
      </c>
      <c r="B3" s="93"/>
      <c r="C3" s="93"/>
    </row>
    <row r="4" spans="1:3" ht="15.75">
      <c r="A4" s="93" t="s">
        <v>149</v>
      </c>
      <c r="B4" s="93"/>
      <c r="C4" s="93"/>
    </row>
    <row r="5" spans="1:3" ht="15.75">
      <c r="A5" s="58"/>
      <c r="B5" s="58"/>
      <c r="C5" s="58"/>
    </row>
    <row r="6" ht="15.75" thickBot="1"/>
    <row r="7" spans="1:3" s="5" customFormat="1" ht="16.5" thickBot="1">
      <c r="A7" s="90" t="s">
        <v>100</v>
      </c>
      <c r="B7" s="91"/>
      <c r="C7" s="42" t="s">
        <v>152</v>
      </c>
    </row>
    <row r="8" spans="1:3" ht="18" customHeight="1">
      <c r="A8" s="61" t="s">
        <v>46</v>
      </c>
      <c r="B8" s="62" t="s">
        <v>47</v>
      </c>
      <c r="C8" s="63" t="s">
        <v>48</v>
      </c>
    </row>
    <row r="9" spans="1:3" ht="23.25" customHeight="1">
      <c r="A9" s="35" t="s">
        <v>0</v>
      </c>
      <c r="B9" s="6" t="s">
        <v>101</v>
      </c>
      <c r="C9" s="36">
        <f>'projekční,vrtné a ost. pom. pr.'!E60</f>
        <v>0</v>
      </c>
    </row>
    <row r="10" spans="1:3" ht="20.25" customHeight="1">
      <c r="A10" s="35" t="s">
        <v>1</v>
      </c>
      <c r="B10" s="6" t="s">
        <v>90</v>
      </c>
      <c r="C10" s="36">
        <f>'sanační práce'!E72</f>
        <v>0</v>
      </c>
    </row>
    <row r="11" spans="1:3" ht="18.75" customHeight="1" thickBot="1">
      <c r="A11" s="43" t="s">
        <v>2</v>
      </c>
      <c r="B11" s="44" t="s">
        <v>53</v>
      </c>
      <c r="C11" s="36">
        <f>'postsanační monitoring'!E25</f>
        <v>0</v>
      </c>
    </row>
    <row r="12" spans="1:5" s="5" customFormat="1" ht="18" customHeight="1">
      <c r="A12" s="45"/>
      <c r="B12" s="46" t="s">
        <v>155</v>
      </c>
      <c r="C12" s="47">
        <f>SUM(C9:C11)</f>
        <v>0</v>
      </c>
      <c r="E12" s="81"/>
    </row>
    <row r="13" spans="1:3" ht="18">
      <c r="A13" s="37"/>
      <c r="B13" s="7" t="s">
        <v>131</v>
      </c>
      <c r="C13" s="38">
        <f>C12*0.21</f>
        <v>0</v>
      </c>
    </row>
    <row r="14" spans="1:6" ht="18.75" thickBot="1">
      <c r="A14" s="39"/>
      <c r="B14" s="40" t="s">
        <v>156</v>
      </c>
      <c r="C14" s="41">
        <f>C12+C13</f>
        <v>0</v>
      </c>
      <c r="F14" s="73"/>
    </row>
  </sheetData>
  <sheetProtection password="CCB8" sheet="1"/>
  <mergeCells count="4">
    <mergeCell ref="A7:B7"/>
    <mergeCell ref="A1:C1"/>
    <mergeCell ref="A3:C3"/>
    <mergeCell ref="A4:C4"/>
  </mergeCells>
  <printOptions/>
  <pageMargins left="1.0236220472440944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3.8515625" style="0" customWidth="1"/>
    <col min="2" max="3" width="10.00390625" style="0" customWidth="1"/>
    <col min="4" max="4" width="12.7109375" style="0" customWidth="1"/>
    <col min="5" max="5" width="15.140625" style="0" customWidth="1"/>
  </cols>
  <sheetData>
    <row r="1" ht="24.75" customHeight="1">
      <c r="A1" s="59" t="s">
        <v>102</v>
      </c>
    </row>
    <row r="2" spans="1:5" ht="18.75" customHeight="1">
      <c r="A2" s="100" t="s">
        <v>150</v>
      </c>
      <c r="B2" s="100"/>
      <c r="C2" s="101"/>
      <c r="D2" s="101"/>
      <c r="E2" s="101"/>
    </row>
    <row r="3" ht="23.25" customHeight="1" thickBot="1"/>
    <row r="4" spans="1:5" ht="31.5" customHeight="1" thickBot="1">
      <c r="A4" s="78" t="s">
        <v>3</v>
      </c>
      <c r="B4" s="79" t="s">
        <v>4</v>
      </c>
      <c r="C4" s="79" t="s">
        <v>5</v>
      </c>
      <c r="D4" s="79" t="s">
        <v>153</v>
      </c>
      <c r="E4" s="80" t="s">
        <v>154</v>
      </c>
    </row>
    <row r="5" spans="1:5" s="11" customFormat="1" ht="16.5" customHeight="1" thickBot="1">
      <c r="A5" s="30" t="s">
        <v>11</v>
      </c>
      <c r="B5" s="102"/>
      <c r="C5" s="103"/>
      <c r="D5" s="104"/>
      <c r="E5" s="32">
        <f>SUM(E6:E11)</f>
        <v>0</v>
      </c>
    </row>
    <row r="6" spans="1:5" s="11" customFormat="1" ht="16.5" customHeight="1">
      <c r="A6" s="29" t="s">
        <v>58</v>
      </c>
      <c r="B6" s="49" t="s">
        <v>14</v>
      </c>
      <c r="C6" s="66">
        <v>1</v>
      </c>
      <c r="D6" s="86">
        <v>0</v>
      </c>
      <c r="E6" s="13">
        <f aca="true" t="shared" si="0" ref="E6:E11">C6*D6</f>
        <v>0</v>
      </c>
    </row>
    <row r="7" spans="1:5" s="11" customFormat="1" ht="16.5" customHeight="1">
      <c r="A7" s="29" t="s">
        <v>115</v>
      </c>
      <c r="B7" s="49" t="s">
        <v>14</v>
      </c>
      <c r="C7" s="66">
        <v>1</v>
      </c>
      <c r="D7" s="86">
        <v>0</v>
      </c>
      <c r="E7" s="13">
        <f t="shared" si="0"/>
        <v>0</v>
      </c>
    </row>
    <row r="8" spans="1:5" s="11" customFormat="1" ht="16.5" customHeight="1">
      <c r="A8" s="29" t="s">
        <v>116</v>
      </c>
      <c r="B8" s="49" t="s">
        <v>60</v>
      </c>
      <c r="C8" s="66">
        <v>29</v>
      </c>
      <c r="D8" s="86">
        <v>0</v>
      </c>
      <c r="E8" s="13">
        <f t="shared" si="0"/>
        <v>0</v>
      </c>
    </row>
    <row r="9" spans="1:5" s="11" customFormat="1" ht="16.5" customHeight="1">
      <c r="A9" s="12" t="s">
        <v>133</v>
      </c>
      <c r="B9" s="8" t="s">
        <v>14</v>
      </c>
      <c r="C9" s="67">
        <v>1</v>
      </c>
      <c r="D9" s="82">
        <v>0</v>
      </c>
      <c r="E9" s="13">
        <f t="shared" si="0"/>
        <v>0</v>
      </c>
    </row>
    <row r="10" spans="1:5" s="11" customFormat="1" ht="16.5" customHeight="1">
      <c r="A10" s="12" t="s">
        <v>27</v>
      </c>
      <c r="B10" s="8" t="s">
        <v>14</v>
      </c>
      <c r="C10" s="67">
        <v>1</v>
      </c>
      <c r="D10" s="82">
        <v>0</v>
      </c>
      <c r="E10" s="13">
        <f t="shared" si="0"/>
        <v>0</v>
      </c>
    </row>
    <row r="11" spans="1:5" s="11" customFormat="1" ht="16.5" customHeight="1" thickBot="1">
      <c r="A11" s="14" t="s">
        <v>54</v>
      </c>
      <c r="B11" s="15" t="s">
        <v>14</v>
      </c>
      <c r="C11" s="68">
        <v>1</v>
      </c>
      <c r="D11" s="83">
        <v>0</v>
      </c>
      <c r="E11" s="16">
        <f t="shared" si="0"/>
        <v>0</v>
      </c>
    </row>
    <row r="12" spans="1:5" s="1" customFormat="1" ht="16.5" customHeight="1" thickBot="1">
      <c r="A12" s="25" t="s">
        <v>79</v>
      </c>
      <c r="B12" s="105"/>
      <c r="C12" s="106"/>
      <c r="D12" s="107"/>
      <c r="E12" s="26">
        <f>SUM(E13:E31)</f>
        <v>0</v>
      </c>
    </row>
    <row r="13" spans="1:5" s="1" customFormat="1" ht="18.75" customHeight="1">
      <c r="A13" s="12" t="s">
        <v>33</v>
      </c>
      <c r="B13" s="8" t="s">
        <v>7</v>
      </c>
      <c r="C13" s="67">
        <v>74</v>
      </c>
      <c r="D13" s="82">
        <v>0</v>
      </c>
      <c r="E13" s="31">
        <f aca="true" t="shared" si="1" ref="E13:E30">C13*D13</f>
        <v>0</v>
      </c>
    </row>
    <row r="14" spans="1:5" s="1" customFormat="1" ht="16.5" customHeight="1">
      <c r="A14" s="12" t="s">
        <v>105</v>
      </c>
      <c r="B14" s="8" t="s">
        <v>7</v>
      </c>
      <c r="C14" s="67">
        <v>74</v>
      </c>
      <c r="D14" s="82">
        <v>0</v>
      </c>
      <c r="E14" s="13">
        <f t="shared" si="1"/>
        <v>0</v>
      </c>
    </row>
    <row r="15" spans="1:5" s="1" customFormat="1" ht="16.5" customHeight="1">
      <c r="A15" s="12" t="s">
        <v>83</v>
      </c>
      <c r="B15" s="8" t="s">
        <v>7</v>
      </c>
      <c r="C15" s="67">
        <v>20</v>
      </c>
      <c r="D15" s="82">
        <v>0</v>
      </c>
      <c r="E15" s="13">
        <f t="shared" si="1"/>
        <v>0</v>
      </c>
    </row>
    <row r="16" spans="1:5" s="1" customFormat="1" ht="16.5" customHeight="1">
      <c r="A16" s="12" t="s">
        <v>34</v>
      </c>
      <c r="B16" s="8" t="s">
        <v>7</v>
      </c>
      <c r="C16" s="67">
        <v>74</v>
      </c>
      <c r="D16" s="82">
        <v>0</v>
      </c>
      <c r="E16" s="13">
        <f t="shared" si="1"/>
        <v>0</v>
      </c>
    </row>
    <row r="17" spans="1:5" s="1" customFormat="1" ht="16.5" customHeight="1">
      <c r="A17" s="12" t="s">
        <v>106</v>
      </c>
      <c r="B17" s="8" t="s">
        <v>6</v>
      </c>
      <c r="C17" s="67">
        <v>510</v>
      </c>
      <c r="D17" s="82">
        <v>0</v>
      </c>
      <c r="E17" s="13">
        <f t="shared" si="1"/>
        <v>0</v>
      </c>
    </row>
    <row r="18" spans="1:5" s="1" customFormat="1" ht="16.5" customHeight="1">
      <c r="A18" s="12" t="s">
        <v>113</v>
      </c>
      <c r="B18" s="8" t="s">
        <v>6</v>
      </c>
      <c r="C18" s="67">
        <v>230</v>
      </c>
      <c r="D18" s="82">
        <v>0</v>
      </c>
      <c r="E18" s="13">
        <f t="shared" si="1"/>
        <v>0</v>
      </c>
    </row>
    <row r="19" spans="1:5" s="1" customFormat="1" ht="16.5" customHeight="1">
      <c r="A19" s="12" t="s">
        <v>108</v>
      </c>
      <c r="B19" s="8" t="s">
        <v>6</v>
      </c>
      <c r="C19" s="67">
        <v>85</v>
      </c>
      <c r="D19" s="82">
        <v>0</v>
      </c>
      <c r="E19" s="13">
        <f t="shared" si="1"/>
        <v>0</v>
      </c>
    </row>
    <row r="20" spans="1:5" s="1" customFormat="1" ht="16.5" customHeight="1">
      <c r="A20" s="12" t="s">
        <v>117</v>
      </c>
      <c r="B20" s="8" t="s">
        <v>6</v>
      </c>
      <c r="C20" s="67">
        <v>102</v>
      </c>
      <c r="D20" s="82">
        <v>0</v>
      </c>
      <c r="E20" s="13">
        <f t="shared" si="1"/>
        <v>0</v>
      </c>
    </row>
    <row r="21" spans="1:5" s="1" customFormat="1" ht="16.5" customHeight="1">
      <c r="A21" s="12" t="s">
        <v>107</v>
      </c>
      <c r="B21" s="8" t="s">
        <v>6</v>
      </c>
      <c r="C21" s="67">
        <v>170</v>
      </c>
      <c r="D21" s="82">
        <v>0</v>
      </c>
      <c r="E21" s="13">
        <f>C21*D21</f>
        <v>0</v>
      </c>
    </row>
    <row r="22" spans="1:5" s="1" customFormat="1" ht="16.5" customHeight="1">
      <c r="A22" s="12" t="s">
        <v>84</v>
      </c>
      <c r="B22" s="8" t="s">
        <v>6</v>
      </c>
      <c r="C22" s="67">
        <v>11</v>
      </c>
      <c r="D22" s="82">
        <v>0</v>
      </c>
      <c r="E22" s="13">
        <f t="shared" si="1"/>
        <v>0</v>
      </c>
    </row>
    <row r="23" spans="1:5" s="1" customFormat="1" ht="16.5" customHeight="1">
      <c r="A23" s="12" t="s">
        <v>80</v>
      </c>
      <c r="B23" s="8" t="s">
        <v>7</v>
      </c>
      <c r="C23" s="67">
        <v>30</v>
      </c>
      <c r="D23" s="82">
        <v>0</v>
      </c>
      <c r="E23" s="13">
        <f t="shared" si="1"/>
        <v>0</v>
      </c>
    </row>
    <row r="24" spans="1:5" s="1" customFormat="1" ht="16.5" customHeight="1">
      <c r="A24" s="12" t="s">
        <v>81</v>
      </c>
      <c r="B24" s="8" t="s">
        <v>7</v>
      </c>
      <c r="C24" s="67">
        <v>23</v>
      </c>
      <c r="D24" s="82">
        <v>0</v>
      </c>
      <c r="E24" s="13">
        <f t="shared" si="1"/>
        <v>0</v>
      </c>
    </row>
    <row r="25" spans="1:5" s="1" customFormat="1" ht="16.5" customHeight="1">
      <c r="A25" s="12" t="s">
        <v>109</v>
      </c>
      <c r="B25" s="8" t="s">
        <v>7</v>
      </c>
      <c r="C25" s="67">
        <v>10</v>
      </c>
      <c r="D25" s="82">
        <v>0</v>
      </c>
      <c r="E25" s="13">
        <f>C25*D25</f>
        <v>0</v>
      </c>
    </row>
    <row r="26" spans="1:5" s="1" customFormat="1" ht="16.5" customHeight="1">
      <c r="A26" s="12" t="s">
        <v>112</v>
      </c>
      <c r="B26" s="8" t="s">
        <v>7</v>
      </c>
      <c r="C26" s="67">
        <v>12</v>
      </c>
      <c r="D26" s="82">
        <v>0</v>
      </c>
      <c r="E26" s="13">
        <f t="shared" si="1"/>
        <v>0</v>
      </c>
    </row>
    <row r="27" spans="1:5" s="1" customFormat="1" ht="16.5" customHeight="1">
      <c r="A27" s="12" t="s">
        <v>82</v>
      </c>
      <c r="B27" s="8" t="s">
        <v>7</v>
      </c>
      <c r="C27" s="67">
        <v>8</v>
      </c>
      <c r="D27" s="82">
        <v>0</v>
      </c>
      <c r="E27" s="13">
        <f t="shared" si="1"/>
        <v>0</v>
      </c>
    </row>
    <row r="28" spans="1:5" s="1" customFormat="1" ht="16.5" customHeight="1">
      <c r="A28" s="12" t="s">
        <v>35</v>
      </c>
      <c r="B28" s="8" t="s">
        <v>10</v>
      </c>
      <c r="C28" s="67">
        <v>10</v>
      </c>
      <c r="D28" s="82">
        <v>0</v>
      </c>
      <c r="E28" s="13">
        <f t="shared" si="1"/>
        <v>0</v>
      </c>
    </row>
    <row r="29" spans="1:5" s="1" customFormat="1" ht="16.5" customHeight="1">
      <c r="A29" s="12" t="s">
        <v>98</v>
      </c>
      <c r="B29" s="8" t="s">
        <v>10</v>
      </c>
      <c r="C29" s="67">
        <v>65</v>
      </c>
      <c r="D29" s="82">
        <v>0</v>
      </c>
      <c r="E29" s="13">
        <f t="shared" si="1"/>
        <v>0</v>
      </c>
    </row>
    <row r="30" spans="1:5" s="1" customFormat="1" ht="16.5" customHeight="1">
      <c r="A30" s="12" t="s">
        <v>36</v>
      </c>
      <c r="B30" s="8" t="s">
        <v>7</v>
      </c>
      <c r="C30" s="67">
        <v>8</v>
      </c>
      <c r="D30" s="82">
        <v>0</v>
      </c>
      <c r="E30" s="13">
        <f t="shared" si="1"/>
        <v>0</v>
      </c>
    </row>
    <row r="31" spans="1:5" s="1" customFormat="1" ht="16.5" customHeight="1" thickBot="1">
      <c r="A31" s="14" t="s">
        <v>37</v>
      </c>
      <c r="B31" s="15" t="s">
        <v>16</v>
      </c>
      <c r="C31" s="68">
        <v>74</v>
      </c>
      <c r="D31" s="83">
        <v>0</v>
      </c>
      <c r="E31" s="16">
        <f>C31*D31</f>
        <v>0</v>
      </c>
    </row>
    <row r="32" spans="1:5" s="1" customFormat="1" ht="27" customHeight="1" thickBot="1">
      <c r="A32" s="25" t="s">
        <v>118</v>
      </c>
      <c r="B32" s="105"/>
      <c r="C32" s="106"/>
      <c r="D32" s="107"/>
      <c r="E32" s="27">
        <f>SUM(E33:E37)</f>
        <v>0</v>
      </c>
    </row>
    <row r="33" spans="1:5" s="1" customFormat="1" ht="29.25" customHeight="1">
      <c r="A33" s="12" t="s">
        <v>119</v>
      </c>
      <c r="B33" s="8" t="s">
        <v>6</v>
      </c>
      <c r="C33" s="67">
        <v>294</v>
      </c>
      <c r="D33" s="82">
        <v>0</v>
      </c>
      <c r="E33" s="13">
        <f>C33*D33</f>
        <v>0</v>
      </c>
    </row>
    <row r="34" spans="1:5" s="1" customFormat="1" ht="16.5" customHeight="1">
      <c r="A34" s="12" t="s">
        <v>120</v>
      </c>
      <c r="B34" s="8" t="s">
        <v>6</v>
      </c>
      <c r="C34" s="67">
        <v>14</v>
      </c>
      <c r="D34" s="82">
        <v>0</v>
      </c>
      <c r="E34" s="13">
        <f>C34*D34</f>
        <v>0</v>
      </c>
    </row>
    <row r="35" spans="1:5" s="1" customFormat="1" ht="16.5" customHeight="1">
      <c r="A35" s="12" t="s">
        <v>121</v>
      </c>
      <c r="B35" s="8" t="s">
        <v>6</v>
      </c>
      <c r="C35" s="67">
        <v>60</v>
      </c>
      <c r="D35" s="82">
        <v>0</v>
      </c>
      <c r="E35" s="13">
        <f>C35*D35</f>
        <v>0</v>
      </c>
    </row>
    <row r="36" spans="1:5" s="1" customFormat="1" ht="16.5" customHeight="1">
      <c r="A36" s="12" t="s">
        <v>122</v>
      </c>
      <c r="B36" s="8" t="s">
        <v>6</v>
      </c>
      <c r="C36" s="67">
        <v>45</v>
      </c>
      <c r="D36" s="82">
        <v>0</v>
      </c>
      <c r="E36" s="13">
        <f>C36*D36</f>
        <v>0</v>
      </c>
    </row>
    <row r="37" spans="1:5" s="1" customFormat="1" ht="16.5" customHeight="1" thickBot="1">
      <c r="A37" s="12" t="s">
        <v>123</v>
      </c>
      <c r="B37" s="8" t="s">
        <v>6</v>
      </c>
      <c r="C37" s="67">
        <v>41</v>
      </c>
      <c r="D37" s="82">
        <v>0</v>
      </c>
      <c r="E37" s="13">
        <f>C37*D37</f>
        <v>0</v>
      </c>
    </row>
    <row r="38" spans="1:5" s="1" customFormat="1" ht="16.5" customHeight="1" thickBot="1">
      <c r="A38" s="25" t="s">
        <v>124</v>
      </c>
      <c r="B38" s="105"/>
      <c r="C38" s="106"/>
      <c r="D38" s="107"/>
      <c r="E38" s="27">
        <f>SUM(E39:E43)</f>
        <v>0</v>
      </c>
    </row>
    <row r="39" spans="1:5" s="1" customFormat="1" ht="16.5" customHeight="1">
      <c r="A39" s="12" t="s">
        <v>106</v>
      </c>
      <c r="B39" s="8" t="s">
        <v>6</v>
      </c>
      <c r="C39" s="67">
        <v>510</v>
      </c>
      <c r="D39" s="82">
        <v>0</v>
      </c>
      <c r="E39" s="13">
        <f>C39*D39</f>
        <v>0</v>
      </c>
    </row>
    <row r="40" spans="1:5" s="1" customFormat="1" ht="16.5" customHeight="1">
      <c r="A40" s="12" t="s">
        <v>113</v>
      </c>
      <c r="B40" s="8" t="s">
        <v>6</v>
      </c>
      <c r="C40" s="67">
        <v>230</v>
      </c>
      <c r="D40" s="82">
        <v>0</v>
      </c>
      <c r="E40" s="13">
        <f>C40*D40</f>
        <v>0</v>
      </c>
    </row>
    <row r="41" spans="1:5" s="1" customFormat="1" ht="16.5" customHeight="1">
      <c r="A41" s="12" t="s">
        <v>108</v>
      </c>
      <c r="B41" s="8" t="s">
        <v>6</v>
      </c>
      <c r="C41" s="67">
        <v>85</v>
      </c>
      <c r="D41" s="82">
        <v>0</v>
      </c>
      <c r="E41" s="13">
        <f>C41*D41</f>
        <v>0</v>
      </c>
    </row>
    <row r="42" spans="1:5" s="1" customFormat="1" ht="16.5" customHeight="1">
      <c r="A42" s="12" t="s">
        <v>117</v>
      </c>
      <c r="B42" s="8" t="s">
        <v>6</v>
      </c>
      <c r="C42" s="67">
        <v>102</v>
      </c>
      <c r="D42" s="82">
        <v>0</v>
      </c>
      <c r="E42" s="13">
        <f>C42*D42</f>
        <v>0</v>
      </c>
    </row>
    <row r="43" spans="1:5" s="1" customFormat="1" ht="16.5" customHeight="1" thickBot="1">
      <c r="A43" s="12" t="s">
        <v>107</v>
      </c>
      <c r="B43" s="8" t="s">
        <v>6</v>
      </c>
      <c r="C43" s="67">
        <v>170</v>
      </c>
      <c r="D43" s="82">
        <v>0</v>
      </c>
      <c r="E43" s="13">
        <f>C43*D43</f>
        <v>0</v>
      </c>
    </row>
    <row r="44" spans="1:5" s="1" customFormat="1" ht="29.25" customHeight="1" thickBot="1">
      <c r="A44" s="25" t="s">
        <v>95</v>
      </c>
      <c r="B44" s="105"/>
      <c r="C44" s="106"/>
      <c r="D44" s="107"/>
      <c r="E44" s="27">
        <f>SUM(E45:E50)</f>
        <v>0</v>
      </c>
    </row>
    <row r="45" spans="1:5" s="1" customFormat="1" ht="16.5" customHeight="1">
      <c r="A45" s="12" t="s">
        <v>134</v>
      </c>
      <c r="B45" s="8" t="s">
        <v>7</v>
      </c>
      <c r="C45" s="67">
        <v>39</v>
      </c>
      <c r="D45" s="87">
        <v>0</v>
      </c>
      <c r="E45" s="13">
        <f aca="true" t="shared" si="2" ref="E45:E50">C45*D45</f>
        <v>0</v>
      </c>
    </row>
    <row r="46" spans="1:5" s="1" customFormat="1" ht="16.5" customHeight="1">
      <c r="A46" s="12" t="s">
        <v>135</v>
      </c>
      <c r="B46" s="8" t="s">
        <v>7</v>
      </c>
      <c r="C46" s="69">
        <v>39</v>
      </c>
      <c r="D46" s="87">
        <v>0</v>
      </c>
      <c r="E46" s="13">
        <f t="shared" si="2"/>
        <v>0</v>
      </c>
    </row>
    <row r="47" spans="1:5" s="1" customFormat="1" ht="16.5" customHeight="1">
      <c r="A47" s="12" t="s">
        <v>136</v>
      </c>
      <c r="B47" s="8" t="s">
        <v>7</v>
      </c>
      <c r="C47" s="69">
        <v>39</v>
      </c>
      <c r="D47" s="87">
        <v>0</v>
      </c>
      <c r="E47" s="13">
        <f t="shared" si="2"/>
        <v>0</v>
      </c>
    </row>
    <row r="48" spans="1:5" s="1" customFormat="1" ht="16.5" customHeight="1">
      <c r="A48" s="12" t="s">
        <v>93</v>
      </c>
      <c r="B48" s="21" t="s">
        <v>22</v>
      </c>
      <c r="C48" s="70">
        <v>39</v>
      </c>
      <c r="D48" s="82">
        <v>0</v>
      </c>
      <c r="E48" s="13">
        <f t="shared" si="2"/>
        <v>0</v>
      </c>
    </row>
    <row r="49" spans="1:5" s="1" customFormat="1" ht="16.5" customHeight="1">
      <c r="A49" s="12" t="s">
        <v>137</v>
      </c>
      <c r="B49" s="21" t="s">
        <v>22</v>
      </c>
      <c r="C49" s="70">
        <v>39</v>
      </c>
      <c r="D49" s="82">
        <v>0</v>
      </c>
      <c r="E49" s="13">
        <f t="shared" si="2"/>
        <v>0</v>
      </c>
    </row>
    <row r="50" spans="1:5" s="1" customFormat="1" ht="16.5" customHeight="1" thickBot="1">
      <c r="A50" s="12" t="s">
        <v>138</v>
      </c>
      <c r="B50" s="21" t="s">
        <v>22</v>
      </c>
      <c r="C50" s="70">
        <v>39</v>
      </c>
      <c r="D50" s="82">
        <v>0</v>
      </c>
      <c r="E50" s="13">
        <f t="shared" si="2"/>
        <v>0</v>
      </c>
    </row>
    <row r="51" spans="1:5" s="1" customFormat="1" ht="16.5" customHeight="1" thickBot="1">
      <c r="A51" s="25" t="s">
        <v>94</v>
      </c>
      <c r="B51" s="105"/>
      <c r="C51" s="106"/>
      <c r="D51" s="107"/>
      <c r="E51" s="27">
        <f>SUM(E52:E55)</f>
        <v>0</v>
      </c>
    </row>
    <row r="52" spans="1:5" s="1" customFormat="1" ht="16.5" customHeight="1">
      <c r="A52" s="29" t="s">
        <v>59</v>
      </c>
      <c r="B52" s="49" t="s">
        <v>60</v>
      </c>
      <c r="C52" s="66">
        <v>8</v>
      </c>
      <c r="D52" s="86">
        <v>0</v>
      </c>
      <c r="E52" s="13">
        <f>C52*D52</f>
        <v>0</v>
      </c>
    </row>
    <row r="53" spans="1:5" s="1" customFormat="1" ht="16.5" customHeight="1">
      <c r="A53" s="29" t="s">
        <v>85</v>
      </c>
      <c r="B53" s="49" t="s">
        <v>14</v>
      </c>
      <c r="C53" s="66">
        <v>1</v>
      </c>
      <c r="D53" s="86">
        <v>0</v>
      </c>
      <c r="E53" s="13">
        <f>C53*D53</f>
        <v>0</v>
      </c>
    </row>
    <row r="54" spans="1:5" s="1" customFormat="1" ht="16.5" customHeight="1">
      <c r="A54" s="29" t="s">
        <v>61</v>
      </c>
      <c r="B54" s="49" t="s">
        <v>60</v>
      </c>
      <c r="C54" s="66">
        <v>10</v>
      </c>
      <c r="D54" s="86">
        <v>0</v>
      </c>
      <c r="E54" s="13">
        <f>C54*D54</f>
        <v>0</v>
      </c>
    </row>
    <row r="55" spans="1:5" s="1" customFormat="1" ht="16.5" customHeight="1" thickBot="1">
      <c r="A55" s="29" t="s">
        <v>62</v>
      </c>
      <c r="B55" s="49" t="s">
        <v>7</v>
      </c>
      <c r="C55" s="66">
        <v>74</v>
      </c>
      <c r="D55" s="86">
        <v>0</v>
      </c>
      <c r="E55" s="13">
        <f>C55*D55</f>
        <v>0</v>
      </c>
    </row>
    <row r="56" spans="1:5" ht="16.5" customHeight="1" thickBot="1">
      <c r="A56" s="25" t="s">
        <v>57</v>
      </c>
      <c r="B56" s="105"/>
      <c r="C56" s="106"/>
      <c r="D56" s="107"/>
      <c r="E56" s="27">
        <f>SUM(E57:E59)</f>
        <v>0</v>
      </c>
    </row>
    <row r="57" spans="1:5" ht="16.5" customHeight="1">
      <c r="A57" s="23" t="s">
        <v>8</v>
      </c>
      <c r="B57" s="10" t="s">
        <v>9</v>
      </c>
      <c r="C57" s="71">
        <v>320</v>
      </c>
      <c r="D57" s="88">
        <v>0</v>
      </c>
      <c r="E57" s="24">
        <f>C57*D57</f>
        <v>0</v>
      </c>
    </row>
    <row r="58" spans="1:5" ht="16.5" customHeight="1">
      <c r="A58" s="17" t="s">
        <v>63</v>
      </c>
      <c r="B58" s="10" t="s">
        <v>9</v>
      </c>
      <c r="C58" s="71">
        <v>720</v>
      </c>
      <c r="D58" s="88">
        <v>0</v>
      </c>
      <c r="E58" s="18">
        <f>C58*D58</f>
        <v>0</v>
      </c>
    </row>
    <row r="59" spans="1:5" ht="16.5" customHeight="1" thickBot="1">
      <c r="A59" s="14" t="s">
        <v>26</v>
      </c>
      <c r="B59" s="15" t="s">
        <v>7</v>
      </c>
      <c r="C59" s="72">
        <v>60</v>
      </c>
      <c r="D59" s="89">
        <v>0</v>
      </c>
      <c r="E59" s="19">
        <f>C59*D59</f>
        <v>0</v>
      </c>
    </row>
    <row r="60" spans="1:5" ht="22.5" customHeight="1" thickBot="1">
      <c r="A60" s="94" t="s">
        <v>155</v>
      </c>
      <c r="B60" s="95"/>
      <c r="C60" s="95"/>
      <c r="D60" s="96"/>
      <c r="E60" s="28">
        <f>SUM(E56,E51,E44,E38,E32,E12,E5)</f>
        <v>0</v>
      </c>
    </row>
    <row r="61" spans="1:5" ht="18.75" thickBot="1">
      <c r="A61" s="97" t="s">
        <v>156</v>
      </c>
      <c r="B61" s="98"/>
      <c r="C61" s="98"/>
      <c r="D61" s="99"/>
      <c r="E61" s="28">
        <f>E60*1.21</f>
        <v>0</v>
      </c>
    </row>
    <row r="63" ht="12.75">
      <c r="E63" s="34"/>
    </row>
    <row r="69" spans="1:4" ht="12.75">
      <c r="A69" t="s">
        <v>151</v>
      </c>
      <c r="C69" s="57"/>
      <c r="D69" s="57"/>
    </row>
  </sheetData>
  <sheetProtection password="CCB8" sheet="1"/>
  <mergeCells count="10">
    <mergeCell ref="A60:D60"/>
    <mergeCell ref="A61:D61"/>
    <mergeCell ref="A2:E2"/>
    <mergeCell ref="B5:D5"/>
    <mergeCell ref="B12:D12"/>
    <mergeCell ref="B56:D56"/>
    <mergeCell ref="B44:D44"/>
    <mergeCell ref="B32:D32"/>
    <mergeCell ref="B38:D38"/>
    <mergeCell ref="B51:D51"/>
  </mergeCells>
  <printOptions/>
  <pageMargins left="1.02" right="0.3937007874015748" top="0.72" bottom="0.7" header="0.5118110236220472" footer="0.5118110236220472"/>
  <pageSetup fitToHeight="0" fitToWidth="1" horizontalDpi="600" verticalDpi="600" orientation="portrait" paperSize="9" scale="8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8.8515625" style="0" customWidth="1"/>
    <col min="2" max="2" width="10.140625" style="0" customWidth="1"/>
    <col min="3" max="4" width="12.7109375" style="3" customWidth="1"/>
    <col min="5" max="5" width="16.7109375" style="0" customWidth="1"/>
    <col min="7" max="7" width="16.28125" style="0" customWidth="1"/>
    <col min="9" max="9" width="13.28125" style="0" customWidth="1"/>
    <col min="10" max="10" width="12.7109375" style="0" customWidth="1"/>
    <col min="11" max="11" width="13.8515625" style="0" customWidth="1"/>
  </cols>
  <sheetData>
    <row r="1" spans="1:4" ht="19.5" customHeight="1">
      <c r="A1" s="59" t="s">
        <v>103</v>
      </c>
      <c r="C1"/>
      <c r="D1"/>
    </row>
    <row r="2" spans="1:5" ht="22.5" customHeight="1">
      <c r="A2" s="100" t="s">
        <v>150</v>
      </c>
      <c r="B2" s="100"/>
      <c r="C2" s="101"/>
      <c r="D2" s="101"/>
      <c r="E2" s="101"/>
    </row>
    <row r="3" ht="21" customHeight="1" thickBot="1"/>
    <row r="4" spans="1:5" ht="30.75" customHeight="1" thickBot="1">
      <c r="A4" s="74" t="s">
        <v>3</v>
      </c>
      <c r="B4" s="75" t="s">
        <v>4</v>
      </c>
      <c r="C4" s="76" t="s">
        <v>5</v>
      </c>
      <c r="D4" s="76" t="s">
        <v>153</v>
      </c>
      <c r="E4" s="77" t="s">
        <v>154</v>
      </c>
    </row>
    <row r="5" spans="1:5" s="2" customFormat="1" ht="16.5" customHeight="1" thickBot="1">
      <c r="A5" s="51" t="s">
        <v>76</v>
      </c>
      <c r="B5" s="50"/>
      <c r="C5" s="55"/>
      <c r="D5" s="56"/>
      <c r="E5" s="52">
        <f>SUM(E6:E9)</f>
        <v>0</v>
      </c>
    </row>
    <row r="6" spans="1:5" s="2" customFormat="1" ht="28.5" customHeight="1">
      <c r="A6" s="12" t="s">
        <v>64</v>
      </c>
      <c r="B6" s="8" t="s">
        <v>14</v>
      </c>
      <c r="C6" s="67">
        <v>1</v>
      </c>
      <c r="D6" s="82">
        <v>0</v>
      </c>
      <c r="E6" s="31">
        <f>C6*D6</f>
        <v>0</v>
      </c>
    </row>
    <row r="7" spans="1:5" s="2" customFormat="1" ht="14.25" customHeight="1">
      <c r="A7" s="12" t="s">
        <v>86</v>
      </c>
      <c r="B7" s="8" t="s">
        <v>87</v>
      </c>
      <c r="C7" s="67">
        <v>300</v>
      </c>
      <c r="D7" s="82">
        <v>0</v>
      </c>
      <c r="E7" s="31">
        <f>C7*D7</f>
        <v>0</v>
      </c>
    </row>
    <row r="8" spans="1:5" s="2" customFormat="1" ht="14.25" customHeight="1">
      <c r="A8" s="12" t="s">
        <v>66</v>
      </c>
      <c r="B8" s="8" t="s">
        <v>17</v>
      </c>
      <c r="C8" s="67">
        <v>216</v>
      </c>
      <c r="D8" s="82">
        <v>0</v>
      </c>
      <c r="E8" s="13">
        <f>C8*D8</f>
        <v>0</v>
      </c>
    </row>
    <row r="9" spans="1:5" s="2" customFormat="1" ht="29.25" customHeight="1" thickBot="1">
      <c r="A9" s="12" t="s">
        <v>139</v>
      </c>
      <c r="B9" s="8" t="s">
        <v>18</v>
      </c>
      <c r="C9" s="67">
        <v>36</v>
      </c>
      <c r="D9" s="82">
        <v>0</v>
      </c>
      <c r="E9" s="13">
        <f>C9*D9</f>
        <v>0</v>
      </c>
    </row>
    <row r="10" spans="1:5" s="2" customFormat="1" ht="20.25" customHeight="1" thickBot="1">
      <c r="A10" s="30" t="s">
        <v>97</v>
      </c>
      <c r="B10" s="102"/>
      <c r="C10" s="109"/>
      <c r="D10" s="109"/>
      <c r="E10" s="33">
        <f>SUM(E11:E16)</f>
        <v>0</v>
      </c>
    </row>
    <row r="11" spans="1:5" s="2" customFormat="1" ht="27.75" customHeight="1">
      <c r="A11" s="12" t="s">
        <v>65</v>
      </c>
      <c r="B11" s="8" t="s">
        <v>14</v>
      </c>
      <c r="C11" s="67">
        <v>1</v>
      </c>
      <c r="D11" s="82">
        <v>0</v>
      </c>
      <c r="E11" s="13">
        <f aca="true" t="shared" si="0" ref="E11:E16">C11*D11</f>
        <v>0</v>
      </c>
    </row>
    <row r="12" spans="1:7" s="2" customFormat="1" ht="14.25" customHeight="1">
      <c r="A12" s="12" t="s">
        <v>68</v>
      </c>
      <c r="B12" s="8" t="s">
        <v>18</v>
      </c>
      <c r="C12" s="67">
        <v>9</v>
      </c>
      <c r="D12" s="82">
        <v>0</v>
      </c>
      <c r="E12" s="13">
        <f t="shared" si="0"/>
        <v>0</v>
      </c>
      <c r="G12" s="53"/>
    </row>
    <row r="13" spans="1:5" s="2" customFormat="1" ht="27" customHeight="1">
      <c r="A13" s="12" t="s">
        <v>140</v>
      </c>
      <c r="B13" s="8" t="s">
        <v>18</v>
      </c>
      <c r="C13" s="67">
        <v>27</v>
      </c>
      <c r="D13" s="82">
        <v>0</v>
      </c>
      <c r="E13" s="13">
        <f t="shared" si="0"/>
        <v>0</v>
      </c>
    </row>
    <row r="14" spans="1:5" s="2" customFormat="1" ht="18.75" customHeight="1">
      <c r="A14" s="12" t="s">
        <v>67</v>
      </c>
      <c r="B14" s="8" t="s">
        <v>10</v>
      </c>
      <c r="C14" s="67">
        <v>42</v>
      </c>
      <c r="D14" s="82">
        <v>0</v>
      </c>
      <c r="E14" s="13">
        <f t="shared" si="0"/>
        <v>0</v>
      </c>
    </row>
    <row r="15" spans="1:7" ht="15.75" customHeight="1">
      <c r="A15" s="12" t="s">
        <v>38</v>
      </c>
      <c r="B15" s="8" t="s">
        <v>18</v>
      </c>
      <c r="C15" s="67">
        <v>36</v>
      </c>
      <c r="D15" s="82">
        <v>0</v>
      </c>
      <c r="E15" s="13">
        <f t="shared" si="0"/>
        <v>0</v>
      </c>
      <c r="G15" s="34"/>
    </row>
    <row r="16" spans="1:7" ht="15.75" customHeight="1" thickBot="1">
      <c r="A16" s="20" t="s">
        <v>28</v>
      </c>
      <c r="B16" s="21" t="s">
        <v>7</v>
      </c>
      <c r="C16" s="70">
        <v>180</v>
      </c>
      <c r="D16" s="84">
        <v>0</v>
      </c>
      <c r="E16" s="22">
        <f t="shared" si="0"/>
        <v>0</v>
      </c>
      <c r="G16" s="34"/>
    </row>
    <row r="17" spans="1:7" ht="15.75" customHeight="1" thickBot="1">
      <c r="A17" s="25" t="s">
        <v>114</v>
      </c>
      <c r="B17" s="64"/>
      <c r="C17" s="65"/>
      <c r="D17" s="85"/>
      <c r="E17" s="33">
        <f>SUM(E18:E19)</f>
        <v>0</v>
      </c>
      <c r="G17" s="34"/>
    </row>
    <row r="18" spans="1:7" ht="15.75" customHeight="1">
      <c r="A18" s="12" t="s">
        <v>110</v>
      </c>
      <c r="B18" s="8" t="s">
        <v>7</v>
      </c>
      <c r="C18" s="67">
        <v>72</v>
      </c>
      <c r="D18" s="82">
        <v>0</v>
      </c>
      <c r="E18" s="13">
        <f>C18*D18</f>
        <v>0</v>
      </c>
      <c r="G18" s="34"/>
    </row>
    <row r="19" spans="1:7" ht="26.25" customHeight="1" thickBot="1">
      <c r="A19" s="14" t="s">
        <v>88</v>
      </c>
      <c r="B19" s="15" t="s">
        <v>10</v>
      </c>
      <c r="C19" s="68">
        <v>216</v>
      </c>
      <c r="D19" s="83">
        <v>0</v>
      </c>
      <c r="E19" s="16">
        <f>C19*D19</f>
        <v>0</v>
      </c>
      <c r="G19" s="34"/>
    </row>
    <row r="20" spans="1:5" ht="15.75" customHeight="1" thickBot="1">
      <c r="A20" s="30" t="s">
        <v>12</v>
      </c>
      <c r="B20" s="102"/>
      <c r="C20" s="109"/>
      <c r="D20" s="109"/>
      <c r="E20" s="33">
        <f>SUM(E21:E24)</f>
        <v>0</v>
      </c>
    </row>
    <row r="21" spans="1:5" ht="14.25" customHeight="1">
      <c r="A21" s="12" t="s">
        <v>141</v>
      </c>
      <c r="B21" s="8" t="s">
        <v>14</v>
      </c>
      <c r="C21" s="67">
        <v>1</v>
      </c>
      <c r="D21" s="82">
        <v>0</v>
      </c>
      <c r="E21" s="13">
        <f>C21*D21</f>
        <v>0</v>
      </c>
    </row>
    <row r="22" spans="1:5" ht="14.25" customHeight="1">
      <c r="A22" s="12" t="s">
        <v>39</v>
      </c>
      <c r="B22" s="8" t="s">
        <v>7</v>
      </c>
      <c r="C22" s="67">
        <v>6</v>
      </c>
      <c r="D22" s="82">
        <v>0</v>
      </c>
      <c r="E22" s="13">
        <f>C22*D22</f>
        <v>0</v>
      </c>
    </row>
    <row r="23" spans="1:5" ht="14.25" customHeight="1">
      <c r="A23" s="12" t="s">
        <v>40</v>
      </c>
      <c r="B23" s="8" t="s">
        <v>14</v>
      </c>
      <c r="C23" s="67">
        <v>1</v>
      </c>
      <c r="D23" s="82">
        <v>0</v>
      </c>
      <c r="E23" s="13">
        <f>C23*D23</f>
        <v>0</v>
      </c>
    </row>
    <row r="24" spans="1:5" ht="14.25" customHeight="1" thickBot="1">
      <c r="A24" s="14" t="s">
        <v>41</v>
      </c>
      <c r="B24" s="15" t="s">
        <v>15</v>
      </c>
      <c r="C24" s="68">
        <v>250</v>
      </c>
      <c r="D24" s="83">
        <v>0</v>
      </c>
      <c r="E24" s="16">
        <f>C24*D24</f>
        <v>0</v>
      </c>
    </row>
    <row r="25" spans="1:5" ht="26.25" customHeight="1" thickBot="1">
      <c r="A25" s="30" t="s">
        <v>25</v>
      </c>
      <c r="B25" s="108"/>
      <c r="C25" s="109"/>
      <c r="D25" s="110"/>
      <c r="E25" s="33">
        <f>SUM(E26:E34)</f>
        <v>0</v>
      </c>
    </row>
    <row r="26" spans="1:5" ht="14.25" customHeight="1">
      <c r="A26" s="29" t="s">
        <v>142</v>
      </c>
      <c r="B26" s="8" t="s">
        <v>20</v>
      </c>
      <c r="C26" s="67">
        <v>36</v>
      </c>
      <c r="D26" s="82">
        <v>0</v>
      </c>
      <c r="E26" s="31">
        <f aca="true" t="shared" si="1" ref="E26:E34">C26*D26</f>
        <v>0</v>
      </c>
    </row>
    <row r="27" spans="1:5" s="2" customFormat="1" ht="14.25" customHeight="1">
      <c r="A27" s="12" t="s">
        <v>42</v>
      </c>
      <c r="B27" s="8" t="s">
        <v>7</v>
      </c>
      <c r="C27" s="67">
        <v>36</v>
      </c>
      <c r="D27" s="82">
        <v>0</v>
      </c>
      <c r="E27" s="13">
        <f t="shared" si="1"/>
        <v>0</v>
      </c>
    </row>
    <row r="28" spans="1:11" ht="14.25" customHeight="1">
      <c r="A28" s="12" t="s">
        <v>111</v>
      </c>
      <c r="B28" s="8" t="s">
        <v>21</v>
      </c>
      <c r="C28" s="67">
        <v>180</v>
      </c>
      <c r="D28" s="82">
        <v>0</v>
      </c>
      <c r="E28" s="13">
        <f t="shared" si="1"/>
        <v>0</v>
      </c>
      <c r="I28" s="34"/>
      <c r="K28" s="48"/>
    </row>
    <row r="29" spans="1:11" ht="14.25" customHeight="1">
      <c r="A29" s="12" t="s">
        <v>49</v>
      </c>
      <c r="B29" s="8" t="s">
        <v>21</v>
      </c>
      <c r="C29" s="67">
        <v>36</v>
      </c>
      <c r="D29" s="82">
        <v>0</v>
      </c>
      <c r="E29" s="13">
        <f t="shared" si="1"/>
        <v>0</v>
      </c>
      <c r="I29" s="34"/>
      <c r="K29" s="48"/>
    </row>
    <row r="30" spans="1:11" ht="14.25" customHeight="1">
      <c r="A30" s="12" t="s">
        <v>143</v>
      </c>
      <c r="B30" s="8" t="s">
        <v>22</v>
      </c>
      <c r="C30" s="67">
        <v>36</v>
      </c>
      <c r="D30" s="82">
        <v>0</v>
      </c>
      <c r="E30" s="13">
        <f t="shared" si="1"/>
        <v>0</v>
      </c>
      <c r="K30" s="48"/>
    </row>
    <row r="31" spans="1:7" ht="14.25" customHeight="1">
      <c r="A31" s="12" t="s">
        <v>144</v>
      </c>
      <c r="B31" s="8" t="s">
        <v>22</v>
      </c>
      <c r="C31" s="67">
        <v>36</v>
      </c>
      <c r="D31" s="82">
        <v>0</v>
      </c>
      <c r="E31" s="13">
        <f t="shared" si="1"/>
        <v>0</v>
      </c>
      <c r="G31" s="48"/>
    </row>
    <row r="32" spans="1:5" ht="12.75">
      <c r="A32" s="12" t="s">
        <v>13</v>
      </c>
      <c r="B32" s="8" t="s">
        <v>22</v>
      </c>
      <c r="C32" s="67">
        <v>36</v>
      </c>
      <c r="D32" s="82">
        <v>0</v>
      </c>
      <c r="E32" s="13">
        <f t="shared" si="1"/>
        <v>0</v>
      </c>
    </row>
    <row r="33" spans="1:5" ht="12.75">
      <c r="A33" s="12" t="s">
        <v>145</v>
      </c>
      <c r="B33" s="21" t="s">
        <v>22</v>
      </c>
      <c r="C33" s="70">
        <v>36</v>
      </c>
      <c r="D33" s="84">
        <v>0</v>
      </c>
      <c r="E33" s="22">
        <f t="shared" si="1"/>
        <v>0</v>
      </c>
    </row>
    <row r="34" spans="1:5" ht="13.5" thickBot="1">
      <c r="A34" s="20" t="s">
        <v>146</v>
      </c>
      <c r="B34" s="21" t="s">
        <v>7</v>
      </c>
      <c r="C34" s="70">
        <v>180</v>
      </c>
      <c r="D34" s="84">
        <v>0</v>
      </c>
      <c r="E34" s="22">
        <f t="shared" si="1"/>
        <v>0</v>
      </c>
    </row>
    <row r="35" spans="1:5" ht="15" customHeight="1" thickBot="1">
      <c r="A35" s="30" t="s">
        <v>77</v>
      </c>
      <c r="B35" s="108"/>
      <c r="C35" s="109"/>
      <c r="D35" s="110"/>
      <c r="E35" s="33">
        <f>SUM(E36:E45)</f>
        <v>0</v>
      </c>
    </row>
    <row r="36" spans="1:5" ht="14.25" customHeight="1">
      <c r="A36" s="29" t="s">
        <v>71</v>
      </c>
      <c r="B36" s="8" t="s">
        <v>20</v>
      </c>
      <c r="C36" s="67">
        <v>960</v>
      </c>
      <c r="D36" s="82">
        <v>0</v>
      </c>
      <c r="E36" s="31">
        <f aca="true" t="shared" si="2" ref="E36:E45">C36*D36</f>
        <v>0</v>
      </c>
    </row>
    <row r="37" spans="1:5" ht="14.25" customHeight="1">
      <c r="A37" s="12" t="s">
        <v>42</v>
      </c>
      <c r="B37" s="8" t="s">
        <v>7</v>
      </c>
      <c r="C37" s="67">
        <v>26</v>
      </c>
      <c r="D37" s="82">
        <v>0</v>
      </c>
      <c r="E37" s="13">
        <f t="shared" si="2"/>
        <v>0</v>
      </c>
    </row>
    <row r="38" spans="1:5" ht="14.25" customHeight="1">
      <c r="A38" s="12" t="s">
        <v>144</v>
      </c>
      <c r="B38" s="8" t="s">
        <v>22</v>
      </c>
      <c r="C38" s="67">
        <v>848</v>
      </c>
      <c r="D38" s="82">
        <v>0</v>
      </c>
      <c r="E38" s="13">
        <f t="shared" si="2"/>
        <v>0</v>
      </c>
    </row>
    <row r="39" spans="1:5" ht="14.25" customHeight="1">
      <c r="A39" s="60" t="s">
        <v>72</v>
      </c>
      <c r="B39" s="8" t="s">
        <v>22</v>
      </c>
      <c r="C39" s="67">
        <v>728</v>
      </c>
      <c r="D39" s="82">
        <v>0</v>
      </c>
      <c r="E39" s="13">
        <f t="shared" si="2"/>
        <v>0</v>
      </c>
    </row>
    <row r="40" spans="1:5" ht="14.25" customHeight="1">
      <c r="A40" s="60" t="s">
        <v>73</v>
      </c>
      <c r="B40" s="8" t="s">
        <v>22</v>
      </c>
      <c r="C40" s="67">
        <v>960</v>
      </c>
      <c r="D40" s="82">
        <v>0</v>
      </c>
      <c r="E40" s="13">
        <f t="shared" si="2"/>
        <v>0</v>
      </c>
    </row>
    <row r="41" spans="1:5" ht="14.25" customHeight="1">
      <c r="A41" s="12" t="s">
        <v>147</v>
      </c>
      <c r="B41" s="21" t="s">
        <v>22</v>
      </c>
      <c r="C41" s="70">
        <v>848</v>
      </c>
      <c r="D41" s="82">
        <v>0</v>
      </c>
      <c r="E41" s="13">
        <f t="shared" si="2"/>
        <v>0</v>
      </c>
    </row>
    <row r="42" spans="1:5" ht="14.25" customHeight="1">
      <c r="A42" s="29" t="s">
        <v>13</v>
      </c>
      <c r="B42" s="8" t="s">
        <v>22</v>
      </c>
      <c r="C42" s="67">
        <v>130</v>
      </c>
      <c r="D42" s="82">
        <v>0</v>
      </c>
      <c r="E42" s="13">
        <f t="shared" si="2"/>
        <v>0</v>
      </c>
    </row>
    <row r="43" spans="1:5" ht="18" customHeight="1">
      <c r="A43" s="29" t="s">
        <v>74</v>
      </c>
      <c r="B43" s="8" t="s">
        <v>22</v>
      </c>
      <c r="C43" s="67">
        <v>728</v>
      </c>
      <c r="D43" s="82">
        <v>0</v>
      </c>
      <c r="E43" s="13">
        <f t="shared" si="2"/>
        <v>0</v>
      </c>
    </row>
    <row r="44" spans="1:5" ht="16.5" customHeight="1">
      <c r="A44" s="29" t="s">
        <v>89</v>
      </c>
      <c r="B44" s="8" t="s">
        <v>21</v>
      </c>
      <c r="C44" s="67">
        <v>420</v>
      </c>
      <c r="D44" s="82">
        <v>0</v>
      </c>
      <c r="E44" s="13">
        <f t="shared" si="2"/>
        <v>0</v>
      </c>
    </row>
    <row r="45" spans="1:5" ht="14.25" customHeight="1" thickBot="1">
      <c r="A45" s="12" t="s">
        <v>75</v>
      </c>
      <c r="B45" s="8" t="s">
        <v>21</v>
      </c>
      <c r="C45" s="67">
        <v>960</v>
      </c>
      <c r="D45" s="82">
        <v>0</v>
      </c>
      <c r="E45" s="13">
        <f t="shared" si="2"/>
        <v>0</v>
      </c>
    </row>
    <row r="46" spans="1:5" ht="13.5" thickBot="1">
      <c r="A46" s="30" t="s">
        <v>78</v>
      </c>
      <c r="B46" s="108"/>
      <c r="C46" s="109"/>
      <c r="D46" s="110"/>
      <c r="E46" s="33">
        <f>SUM(E47:E53)</f>
        <v>0</v>
      </c>
    </row>
    <row r="47" spans="1:5" ht="14.25" customHeight="1">
      <c r="A47" s="29" t="s">
        <v>71</v>
      </c>
      <c r="B47" s="8" t="s">
        <v>20</v>
      </c>
      <c r="C47" s="67">
        <v>396</v>
      </c>
      <c r="D47" s="82">
        <v>0</v>
      </c>
      <c r="E47" s="31">
        <f aca="true" t="shared" si="3" ref="E47:E53">C47*D47</f>
        <v>0</v>
      </c>
    </row>
    <row r="48" spans="1:5" ht="14.25" customHeight="1">
      <c r="A48" s="29" t="s">
        <v>70</v>
      </c>
      <c r="B48" s="8" t="s">
        <v>20</v>
      </c>
      <c r="C48" s="67">
        <v>12</v>
      </c>
      <c r="D48" s="82">
        <v>0</v>
      </c>
      <c r="E48" s="31">
        <f t="shared" si="3"/>
        <v>0</v>
      </c>
    </row>
    <row r="49" spans="1:5" ht="14.25" customHeight="1">
      <c r="A49" s="12" t="s">
        <v>75</v>
      </c>
      <c r="B49" s="8" t="s">
        <v>21</v>
      </c>
      <c r="C49" s="67">
        <v>396</v>
      </c>
      <c r="D49" s="82">
        <v>0</v>
      </c>
      <c r="E49" s="13">
        <f t="shared" si="3"/>
        <v>0</v>
      </c>
    </row>
    <row r="50" spans="1:5" ht="14.25" customHeight="1">
      <c r="A50" s="12" t="s">
        <v>42</v>
      </c>
      <c r="B50" s="8" t="s">
        <v>7</v>
      </c>
      <c r="C50" s="67">
        <v>8</v>
      </c>
      <c r="D50" s="82">
        <v>0</v>
      </c>
      <c r="E50" s="13">
        <f t="shared" si="3"/>
        <v>0</v>
      </c>
    </row>
    <row r="51" spans="1:5" ht="14.25" customHeight="1">
      <c r="A51" s="12" t="s">
        <v>69</v>
      </c>
      <c r="B51" s="21" t="s">
        <v>22</v>
      </c>
      <c r="C51" s="70">
        <v>408</v>
      </c>
      <c r="D51" s="82">
        <v>0</v>
      </c>
      <c r="E51" s="13">
        <f t="shared" si="3"/>
        <v>0</v>
      </c>
    </row>
    <row r="52" spans="1:5" ht="14.25" customHeight="1">
      <c r="A52" s="12" t="s">
        <v>147</v>
      </c>
      <c r="B52" s="21" t="s">
        <v>22</v>
      </c>
      <c r="C52" s="70">
        <v>408</v>
      </c>
      <c r="D52" s="82">
        <v>0</v>
      </c>
      <c r="E52" s="13">
        <f>C52*D52</f>
        <v>0</v>
      </c>
    </row>
    <row r="53" spans="1:5" ht="14.25" customHeight="1" thickBot="1">
      <c r="A53" s="12" t="s">
        <v>143</v>
      </c>
      <c r="B53" s="21" t="s">
        <v>22</v>
      </c>
      <c r="C53" s="70">
        <v>80</v>
      </c>
      <c r="D53" s="84">
        <v>0</v>
      </c>
      <c r="E53" s="22">
        <f t="shared" si="3"/>
        <v>0</v>
      </c>
    </row>
    <row r="54" spans="1:5" ht="17.25" customHeight="1" thickBot="1">
      <c r="A54" s="30" t="s">
        <v>44</v>
      </c>
      <c r="B54" s="108"/>
      <c r="C54" s="109"/>
      <c r="D54" s="110"/>
      <c r="E54" s="33">
        <f>SUM(E55)</f>
        <v>0</v>
      </c>
    </row>
    <row r="55" spans="1:5" ht="17.25" customHeight="1" thickBot="1">
      <c r="A55" s="14" t="s">
        <v>44</v>
      </c>
      <c r="B55" s="15" t="s">
        <v>19</v>
      </c>
      <c r="C55" s="68">
        <v>220</v>
      </c>
      <c r="D55" s="83">
        <v>0</v>
      </c>
      <c r="E55" s="16">
        <f>C55*D55</f>
        <v>0</v>
      </c>
    </row>
    <row r="56" spans="1:5" ht="13.5" thickBot="1">
      <c r="A56" s="30" t="s">
        <v>91</v>
      </c>
      <c r="B56" s="108"/>
      <c r="C56" s="109"/>
      <c r="D56" s="110"/>
      <c r="E56" s="33">
        <f>SUM(E57:E61)</f>
        <v>0</v>
      </c>
    </row>
    <row r="57" spans="1:5" ht="14.25" customHeight="1">
      <c r="A57" s="29" t="s">
        <v>29</v>
      </c>
      <c r="B57" s="8" t="s">
        <v>19</v>
      </c>
      <c r="C57" s="67">
        <v>1150</v>
      </c>
      <c r="D57" s="82">
        <v>0</v>
      </c>
      <c r="E57" s="31">
        <f>C57*D57</f>
        <v>0</v>
      </c>
    </row>
    <row r="58" spans="1:5" ht="14.25" customHeight="1">
      <c r="A58" s="12" t="s">
        <v>30</v>
      </c>
      <c r="B58" s="8" t="s">
        <v>19</v>
      </c>
      <c r="C58" s="67">
        <v>1250</v>
      </c>
      <c r="D58" s="82">
        <v>0</v>
      </c>
      <c r="E58" s="13">
        <f>C58*D58</f>
        <v>0</v>
      </c>
    </row>
    <row r="59" spans="1:5" ht="14.25" customHeight="1">
      <c r="A59" s="12" t="s">
        <v>96</v>
      </c>
      <c r="B59" s="8" t="s">
        <v>19</v>
      </c>
      <c r="C59" s="67">
        <v>680</v>
      </c>
      <c r="D59" s="82">
        <v>0</v>
      </c>
      <c r="E59" s="13">
        <f>C59*D59</f>
        <v>0</v>
      </c>
    </row>
    <row r="60" spans="1:5" ht="14.25" customHeight="1">
      <c r="A60" s="12" t="s">
        <v>31</v>
      </c>
      <c r="B60" s="8" t="s">
        <v>19</v>
      </c>
      <c r="C60" s="67">
        <v>540</v>
      </c>
      <c r="D60" s="82">
        <v>0</v>
      </c>
      <c r="E60" s="13">
        <f>C60*D60</f>
        <v>0</v>
      </c>
    </row>
    <row r="61" spans="1:5" ht="14.25" customHeight="1" thickBot="1">
      <c r="A61" s="14" t="s">
        <v>26</v>
      </c>
      <c r="B61" s="15" t="s">
        <v>7</v>
      </c>
      <c r="C61" s="68">
        <v>160</v>
      </c>
      <c r="D61" s="83">
        <v>0</v>
      </c>
      <c r="E61" s="16">
        <f>C61*D61</f>
        <v>0</v>
      </c>
    </row>
    <row r="62" spans="1:5" ht="13.5" thickBot="1">
      <c r="A62" s="30" t="s">
        <v>92</v>
      </c>
      <c r="B62" s="102"/>
      <c r="C62" s="109"/>
      <c r="D62" s="109"/>
      <c r="E62" s="33">
        <f>SUM(E63:E71)</f>
        <v>0</v>
      </c>
    </row>
    <row r="63" spans="1:5" ht="14.25" customHeight="1">
      <c r="A63" s="29" t="s">
        <v>32</v>
      </c>
      <c r="B63" s="8" t="s">
        <v>19</v>
      </c>
      <c r="C63" s="67">
        <v>580</v>
      </c>
      <c r="D63" s="82">
        <v>0</v>
      </c>
      <c r="E63" s="31">
        <f aca="true" t="shared" si="4" ref="E63:E71">C63*D63</f>
        <v>0</v>
      </c>
    </row>
    <row r="64" spans="1:5" ht="14.25" customHeight="1">
      <c r="A64" s="12" t="s">
        <v>30</v>
      </c>
      <c r="B64" s="8" t="s">
        <v>19</v>
      </c>
      <c r="C64" s="67">
        <v>680</v>
      </c>
      <c r="D64" s="82">
        <v>0</v>
      </c>
      <c r="E64" s="13">
        <f t="shared" si="4"/>
        <v>0</v>
      </c>
    </row>
    <row r="65" spans="1:5" ht="14.25" customHeight="1">
      <c r="A65" s="12" t="s">
        <v>96</v>
      </c>
      <c r="B65" s="8" t="s">
        <v>19</v>
      </c>
      <c r="C65" s="67">
        <v>480</v>
      </c>
      <c r="D65" s="82">
        <v>0</v>
      </c>
      <c r="E65" s="13">
        <f t="shared" si="4"/>
        <v>0</v>
      </c>
    </row>
    <row r="66" spans="1:5" ht="14.25" customHeight="1">
      <c r="A66" s="12" t="s">
        <v>31</v>
      </c>
      <c r="B66" s="8" t="s">
        <v>19</v>
      </c>
      <c r="C66" s="67">
        <v>460</v>
      </c>
      <c r="D66" s="82">
        <v>0</v>
      </c>
      <c r="E66" s="13">
        <f t="shared" si="4"/>
        <v>0</v>
      </c>
    </row>
    <row r="67" spans="1:5" ht="14.25" customHeight="1">
      <c r="A67" s="12" t="s">
        <v>125</v>
      </c>
      <c r="B67" s="8" t="s">
        <v>19</v>
      </c>
      <c r="C67" s="67">
        <v>84</v>
      </c>
      <c r="D67" s="82">
        <v>0</v>
      </c>
      <c r="E67" s="13">
        <f t="shared" si="4"/>
        <v>0</v>
      </c>
    </row>
    <row r="68" spans="1:5" ht="14.25" customHeight="1">
      <c r="A68" s="12" t="s">
        <v>128</v>
      </c>
      <c r="B68" s="8" t="s">
        <v>7</v>
      </c>
      <c r="C68" s="67">
        <v>12</v>
      </c>
      <c r="D68" s="82">
        <v>0</v>
      </c>
      <c r="E68" s="13">
        <f t="shared" si="4"/>
        <v>0</v>
      </c>
    </row>
    <row r="69" spans="1:5" ht="14.25" customHeight="1">
      <c r="A69" s="12" t="s">
        <v>129</v>
      </c>
      <c r="B69" s="8" t="s">
        <v>7</v>
      </c>
      <c r="C69" s="67">
        <v>3</v>
      </c>
      <c r="D69" s="82">
        <v>0</v>
      </c>
      <c r="E69" s="13">
        <f t="shared" si="4"/>
        <v>0</v>
      </c>
    </row>
    <row r="70" spans="1:5" ht="14.25" customHeight="1">
      <c r="A70" s="12" t="s">
        <v>130</v>
      </c>
      <c r="B70" s="8" t="s">
        <v>7</v>
      </c>
      <c r="C70" s="67">
        <v>1</v>
      </c>
      <c r="D70" s="82">
        <v>0</v>
      </c>
      <c r="E70" s="13">
        <f t="shared" si="4"/>
        <v>0</v>
      </c>
    </row>
    <row r="71" spans="1:5" ht="14.25" customHeight="1" thickBot="1">
      <c r="A71" s="12" t="s">
        <v>126</v>
      </c>
      <c r="B71" s="8" t="s">
        <v>23</v>
      </c>
      <c r="C71" s="67">
        <v>1</v>
      </c>
      <c r="D71" s="82">
        <v>0</v>
      </c>
      <c r="E71" s="13">
        <f t="shared" si="4"/>
        <v>0</v>
      </c>
    </row>
    <row r="72" spans="1:5" ht="18.75" thickBot="1">
      <c r="A72" s="97" t="s">
        <v>155</v>
      </c>
      <c r="B72" s="98"/>
      <c r="C72" s="98"/>
      <c r="D72" s="99"/>
      <c r="E72" s="28">
        <f>SUM(E62,E56,E54,E46,E35,E25,E20,E17,E10,E5)</f>
        <v>0</v>
      </c>
    </row>
    <row r="73" spans="1:5" ht="18.75" thickBot="1">
      <c r="A73" s="97" t="s">
        <v>156</v>
      </c>
      <c r="B73" s="98"/>
      <c r="C73" s="98"/>
      <c r="D73" s="99"/>
      <c r="E73" s="28">
        <f>E72*1.21</f>
        <v>0</v>
      </c>
    </row>
    <row r="75" ht="12.75">
      <c r="E75" s="34"/>
    </row>
    <row r="77" ht="12.75">
      <c r="E77" s="34"/>
    </row>
    <row r="78" ht="12.75">
      <c r="A78" t="s">
        <v>151</v>
      </c>
    </row>
  </sheetData>
  <sheetProtection password="CCB8" sheet="1"/>
  <mergeCells count="11">
    <mergeCell ref="B54:D54"/>
    <mergeCell ref="A72:D72"/>
    <mergeCell ref="A73:D73"/>
    <mergeCell ref="A2:E2"/>
    <mergeCell ref="B35:D35"/>
    <mergeCell ref="B62:D62"/>
    <mergeCell ref="B10:D10"/>
    <mergeCell ref="B20:D20"/>
    <mergeCell ref="B25:D25"/>
    <mergeCell ref="B56:D56"/>
    <mergeCell ref="B46:D46"/>
  </mergeCells>
  <printOptions/>
  <pageMargins left="0.66" right="0.3937007874015748" top="0.69" bottom="0.71" header="0.5118110236220472" footer="0.5118110236220472"/>
  <pageSetup fitToHeight="0" fitToWidth="1" horizontalDpi="600" verticalDpi="600" orientation="portrait" paperSize="9" scale="8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8.7109375" style="0" customWidth="1"/>
    <col min="2" max="2" width="11.140625" style="0" customWidth="1"/>
    <col min="3" max="4" width="12.7109375" style="3" customWidth="1"/>
    <col min="5" max="5" width="15.140625" style="0" customWidth="1"/>
    <col min="7" max="7" width="14.28125" style="0" customWidth="1"/>
    <col min="9" max="9" width="13.28125" style="0" customWidth="1"/>
    <col min="10" max="10" width="12.7109375" style="0" customWidth="1"/>
    <col min="11" max="11" width="13.8515625" style="0" customWidth="1"/>
  </cols>
  <sheetData>
    <row r="1" spans="1:4" ht="21" customHeight="1">
      <c r="A1" s="59" t="s">
        <v>104</v>
      </c>
      <c r="C1"/>
      <c r="D1"/>
    </row>
    <row r="2" spans="1:5" ht="18" customHeight="1">
      <c r="A2" s="100" t="s">
        <v>150</v>
      </c>
      <c r="B2" s="100"/>
      <c r="C2" s="101"/>
      <c r="D2" s="101"/>
      <c r="E2" s="101"/>
    </row>
    <row r="3" ht="25.5" customHeight="1" thickBot="1"/>
    <row r="4" spans="1:5" ht="30.75" customHeight="1" thickBot="1">
      <c r="A4" s="74" t="s">
        <v>3</v>
      </c>
      <c r="B4" s="75" t="s">
        <v>4</v>
      </c>
      <c r="C4" s="76" t="s">
        <v>5</v>
      </c>
      <c r="D4" s="76" t="s">
        <v>153</v>
      </c>
      <c r="E4" s="77" t="s">
        <v>154</v>
      </c>
    </row>
    <row r="5" spans="1:5" ht="20.25" customHeight="1" thickBot="1">
      <c r="A5" s="30" t="s">
        <v>55</v>
      </c>
      <c r="B5" s="8"/>
      <c r="C5" s="9"/>
      <c r="D5" s="54"/>
      <c r="E5" s="33">
        <f>SUM(E6)</f>
        <v>0</v>
      </c>
    </row>
    <row r="6" spans="1:5" ht="14.25" customHeight="1" thickBot="1">
      <c r="A6" s="12" t="s">
        <v>56</v>
      </c>
      <c r="B6" s="8" t="s">
        <v>14</v>
      </c>
      <c r="C6" s="67">
        <v>1</v>
      </c>
      <c r="D6" s="82">
        <v>0</v>
      </c>
      <c r="E6" s="31">
        <f>C6*D6</f>
        <v>0</v>
      </c>
    </row>
    <row r="7" spans="1:5" ht="13.5" thickBot="1">
      <c r="A7" s="30" t="s">
        <v>52</v>
      </c>
      <c r="B7" s="108"/>
      <c r="C7" s="111"/>
      <c r="D7" s="112"/>
      <c r="E7" s="33">
        <f>SUM(E8:E10)</f>
        <v>0</v>
      </c>
    </row>
    <row r="8" spans="1:5" ht="14.25" customHeight="1">
      <c r="A8" s="29" t="s">
        <v>43</v>
      </c>
      <c r="B8" s="8" t="s">
        <v>20</v>
      </c>
      <c r="C8" s="67">
        <v>96</v>
      </c>
      <c r="D8" s="82">
        <v>0</v>
      </c>
      <c r="E8" s="31">
        <f>C8*D8</f>
        <v>0</v>
      </c>
    </row>
    <row r="9" spans="1:5" ht="14.25" customHeight="1">
      <c r="A9" s="12" t="s">
        <v>42</v>
      </c>
      <c r="B9" s="8" t="s">
        <v>7</v>
      </c>
      <c r="C9" s="67">
        <v>8</v>
      </c>
      <c r="D9" s="82">
        <v>0</v>
      </c>
      <c r="E9" s="13">
        <f>C9*D9</f>
        <v>0</v>
      </c>
    </row>
    <row r="10" spans="1:5" ht="14.25" customHeight="1" thickBot="1">
      <c r="A10" s="12" t="s">
        <v>148</v>
      </c>
      <c r="B10" s="8" t="s">
        <v>22</v>
      </c>
      <c r="C10" s="67">
        <v>96</v>
      </c>
      <c r="D10" s="82">
        <v>0</v>
      </c>
      <c r="E10" s="13">
        <f>C10*D10</f>
        <v>0</v>
      </c>
    </row>
    <row r="11" spans="1:5" ht="26.25" thickBot="1">
      <c r="A11" s="25" t="s">
        <v>50</v>
      </c>
      <c r="B11" s="108"/>
      <c r="C11" s="109"/>
      <c r="D11" s="110"/>
      <c r="E11" s="33">
        <f>SUM(E12:E15)</f>
        <v>0</v>
      </c>
    </row>
    <row r="12" spans="1:5" ht="14.25" customHeight="1">
      <c r="A12" s="29" t="s">
        <v>29</v>
      </c>
      <c r="B12" s="8" t="s">
        <v>19</v>
      </c>
      <c r="C12" s="67">
        <v>96</v>
      </c>
      <c r="D12" s="82">
        <v>0</v>
      </c>
      <c r="E12" s="31">
        <f>C12*D12</f>
        <v>0</v>
      </c>
    </row>
    <row r="13" spans="1:5" ht="14.25" customHeight="1">
      <c r="A13" s="12" t="s">
        <v>30</v>
      </c>
      <c r="B13" s="8" t="s">
        <v>19</v>
      </c>
      <c r="C13" s="67">
        <v>236</v>
      </c>
      <c r="D13" s="82">
        <v>0</v>
      </c>
      <c r="E13" s="13">
        <f>C13*D13</f>
        <v>0</v>
      </c>
    </row>
    <row r="14" spans="1:5" ht="14.25" customHeight="1">
      <c r="A14" s="12" t="s">
        <v>31</v>
      </c>
      <c r="B14" s="8" t="s">
        <v>19</v>
      </c>
      <c r="C14" s="67">
        <v>128</v>
      </c>
      <c r="D14" s="82">
        <v>0</v>
      </c>
      <c r="E14" s="13">
        <f>C14*D14</f>
        <v>0</v>
      </c>
    </row>
    <row r="15" spans="1:5" ht="14.25" customHeight="1" thickBot="1">
      <c r="A15" s="14" t="s">
        <v>26</v>
      </c>
      <c r="B15" s="15" t="s">
        <v>7</v>
      </c>
      <c r="C15" s="68">
        <v>16</v>
      </c>
      <c r="D15" s="83">
        <v>0</v>
      </c>
      <c r="E15" s="16">
        <f>C15*D15</f>
        <v>0</v>
      </c>
    </row>
    <row r="16" spans="1:5" ht="20.25" customHeight="1" thickBot="1">
      <c r="A16" s="25" t="s">
        <v>51</v>
      </c>
      <c r="B16" s="108"/>
      <c r="C16" s="109"/>
      <c r="D16" s="110"/>
      <c r="E16" s="33">
        <f>SUM(E17:E24)</f>
        <v>0</v>
      </c>
    </row>
    <row r="17" spans="1:5" ht="14.25" customHeight="1">
      <c r="A17" s="29" t="s">
        <v>32</v>
      </c>
      <c r="B17" s="8" t="s">
        <v>19</v>
      </c>
      <c r="C17" s="67">
        <v>128</v>
      </c>
      <c r="D17" s="82">
        <v>0</v>
      </c>
      <c r="E17" s="31">
        <f aca="true" t="shared" si="0" ref="E17:E24">C17*D17</f>
        <v>0</v>
      </c>
    </row>
    <row r="18" spans="1:5" ht="14.25" customHeight="1">
      <c r="A18" s="12" t="s">
        <v>30</v>
      </c>
      <c r="B18" s="8" t="s">
        <v>19</v>
      </c>
      <c r="C18" s="67">
        <v>236</v>
      </c>
      <c r="D18" s="82">
        <v>0</v>
      </c>
      <c r="E18" s="13">
        <f t="shared" si="0"/>
        <v>0</v>
      </c>
    </row>
    <row r="19" spans="1:5" ht="14.25" customHeight="1">
      <c r="A19" s="12" t="s">
        <v>31</v>
      </c>
      <c r="B19" s="8" t="s">
        <v>19</v>
      </c>
      <c r="C19" s="67">
        <v>96</v>
      </c>
      <c r="D19" s="82">
        <v>0</v>
      </c>
      <c r="E19" s="13">
        <f t="shared" si="0"/>
        <v>0</v>
      </c>
    </row>
    <row r="20" spans="1:5" ht="14.25" customHeight="1">
      <c r="A20" s="12" t="s">
        <v>125</v>
      </c>
      <c r="B20" s="8" t="s">
        <v>19</v>
      </c>
      <c r="C20" s="67">
        <v>24</v>
      </c>
      <c r="D20" s="82">
        <v>0</v>
      </c>
      <c r="E20" s="13">
        <f t="shared" si="0"/>
        <v>0</v>
      </c>
    </row>
    <row r="21" spans="1:5" ht="14.25" customHeight="1">
      <c r="A21" s="12" t="s">
        <v>128</v>
      </c>
      <c r="B21" s="8" t="s">
        <v>7</v>
      </c>
      <c r="C21" s="67">
        <v>8</v>
      </c>
      <c r="D21" s="82">
        <v>0</v>
      </c>
      <c r="E21" s="13">
        <f t="shared" si="0"/>
        <v>0</v>
      </c>
    </row>
    <row r="22" spans="1:5" ht="14.25" customHeight="1">
      <c r="A22" s="12" t="s">
        <v>129</v>
      </c>
      <c r="B22" s="8" t="s">
        <v>7</v>
      </c>
      <c r="C22" s="67">
        <v>2</v>
      </c>
      <c r="D22" s="82">
        <v>0</v>
      </c>
      <c r="E22" s="13">
        <f t="shared" si="0"/>
        <v>0</v>
      </c>
    </row>
    <row r="23" spans="1:5" ht="14.25" customHeight="1">
      <c r="A23" s="12" t="s">
        <v>127</v>
      </c>
      <c r="B23" s="8" t="s">
        <v>23</v>
      </c>
      <c r="C23" s="67">
        <v>1</v>
      </c>
      <c r="D23" s="82">
        <v>0</v>
      </c>
      <c r="E23" s="13">
        <f t="shared" si="0"/>
        <v>0</v>
      </c>
    </row>
    <row r="24" spans="1:5" ht="14.25" customHeight="1" thickBot="1">
      <c r="A24" s="14" t="s">
        <v>45</v>
      </c>
      <c r="B24" s="15" t="s">
        <v>24</v>
      </c>
      <c r="C24" s="68">
        <v>12</v>
      </c>
      <c r="D24" s="83">
        <v>0</v>
      </c>
      <c r="E24" s="16">
        <f t="shared" si="0"/>
        <v>0</v>
      </c>
    </row>
    <row r="25" spans="1:5" ht="18.75" thickBot="1">
      <c r="A25" s="97" t="s">
        <v>155</v>
      </c>
      <c r="B25" s="98"/>
      <c r="C25" s="98"/>
      <c r="D25" s="99"/>
      <c r="E25" s="28">
        <f>SUM(E16,E11,E7,E5)</f>
        <v>0</v>
      </c>
    </row>
    <row r="26" spans="1:9" ht="18.75" thickBot="1">
      <c r="A26" s="97" t="s">
        <v>156</v>
      </c>
      <c r="B26" s="98"/>
      <c r="C26" s="98"/>
      <c r="D26" s="99"/>
      <c r="E26" s="28">
        <f>E25*1.21</f>
        <v>0</v>
      </c>
      <c r="I26" s="57"/>
    </row>
    <row r="27" ht="12.75">
      <c r="G27" t="s">
        <v>151</v>
      </c>
    </row>
    <row r="28" ht="12.75">
      <c r="E28" s="34"/>
    </row>
  </sheetData>
  <sheetProtection password="CCB8" sheet="1"/>
  <mergeCells count="6">
    <mergeCell ref="A25:D25"/>
    <mergeCell ref="A26:D26"/>
    <mergeCell ref="A2:E2"/>
    <mergeCell ref="B7:D7"/>
    <mergeCell ref="B16:D16"/>
    <mergeCell ref="B11:D11"/>
  </mergeCells>
  <printOptions/>
  <pageMargins left="0.56" right="0.3937007874015748" top="0.984251968503937" bottom="0.984251968503937" header="0.5118110236220472" footer="0.5118110236220472"/>
  <pageSetup fitToHeight="0" fitToWidth="1"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**</Manager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Velká Bíteš</dc:title>
  <dc:subject>Oceněný výkaz výměr</dc:subject>
  <dc:creator>**</dc:creator>
  <cp:keywords/>
  <dc:description/>
  <cp:lastModifiedBy>12684</cp:lastModifiedBy>
  <cp:lastPrinted>2014-09-16T09:56:45Z</cp:lastPrinted>
  <dcterms:created xsi:type="dcterms:W3CDTF">2006-11-16T10:35:29Z</dcterms:created>
  <dcterms:modified xsi:type="dcterms:W3CDTF">2015-01-13T10:37:50Z</dcterms:modified>
  <cp:category/>
  <cp:version/>
  <cp:contentType/>
  <cp:contentStatus/>
</cp:coreProperties>
</file>