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/>
  <mc:AlternateContent xmlns:mc="http://schemas.openxmlformats.org/markup-compatibility/2006">
    <mc:Choice Requires="x15">
      <x15ac:absPath xmlns:x15ac="http://schemas.microsoft.com/office/spreadsheetml/2010/11/ac" url="S:\FU Agenda veřejných zakázek\3 - VZ dle § 29\1 - Rozpracované\6. 2022_5300_ÚSB_SKZO\03 - Výzva k podání nabídky\02. K uveřejnění\"/>
    </mc:Choice>
  </mc:AlternateContent>
  <xr:revisionPtr revIDLastSave="0" documentId="8_{92FE6395-8A68-49CC-A4C0-6EB27EB9EFF1}" xr6:coauthVersionLast="47" xr6:coauthVersionMax="47" xr10:uidLastSave="{00000000-0000-0000-0000-000000000000}"/>
  <bookViews>
    <workbookView xWindow="-120" yWindow="-120" windowWidth="29040" windowHeight="15840" tabRatio="845" xr2:uid="{00000000-000D-0000-FFFF-FFFF00000000}"/>
  </bookViews>
  <sheets>
    <sheet name="Rekapitulace" sheetId="40" r:id="rId1"/>
    <sheet name="PZTS" sheetId="30" r:id="rId2"/>
    <sheet name="EACS" sheetId="41" r:id="rId3"/>
    <sheet name="VSS" sheetId="44" r:id="rId4"/>
    <sheet name="Integrace" sheetId="47" r:id="rId5"/>
    <sheet name="Trasy STO" sheetId="45" r:id="rId6"/>
  </sheets>
  <definedNames>
    <definedName name="_xlnm._FilterDatabase" localSheetId="2" hidden="1">EACS!$A$3:$I$23</definedName>
    <definedName name="_xlnm._FilterDatabase" localSheetId="4" hidden="1">Integrace!$A$3:$I$12</definedName>
    <definedName name="_xlnm._FilterDatabase" localSheetId="1" hidden="1">PZTS!$A$3:$I$27</definedName>
    <definedName name="_xlnm._FilterDatabase" localSheetId="5" hidden="1">'Trasy STO'!$A$3:$I$22</definedName>
    <definedName name="_xlnm._FilterDatabase" localSheetId="3" hidden="1">VSS!$A$3:$I$18</definedName>
    <definedName name="_xlnm.Print_Titles" localSheetId="2">EACS!$3:$4</definedName>
    <definedName name="_xlnm.Print_Titles" localSheetId="4">Integrace!$3:$4</definedName>
    <definedName name="_xlnm.Print_Titles" localSheetId="1">PZTS!$3:$4</definedName>
    <definedName name="_xlnm.Print_Titles" localSheetId="0">Rekapitulace!$3:$4</definedName>
    <definedName name="_xlnm.Print_Titles" localSheetId="5">'Trasy STO'!$3:$4</definedName>
    <definedName name="_xlnm.Print_Titles" localSheetId="3">VSS!$3:$4</definedName>
    <definedName name="_xlnm.Print_Area" localSheetId="2">EACS!$A$1:$I$37</definedName>
    <definedName name="_xlnm.Print_Area" localSheetId="4">Integrace!$A$1:$I$12</definedName>
    <definedName name="_xlnm.Print_Area" localSheetId="1">PZTS!$A$1:$I$38</definedName>
    <definedName name="_xlnm.Print_Area" localSheetId="0">Rekapitulace!$A$3:$C$15</definedName>
    <definedName name="_xlnm.Print_Area" localSheetId="5">'Trasy STO'!$A$1:$I$29</definedName>
    <definedName name="_xlnm.Print_Area" localSheetId="3">VSS!$A$1:$I$31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4" i="41" l="1"/>
  <c r="I25" i="41"/>
  <c r="G24" i="41"/>
  <c r="G25" i="41"/>
  <c r="I22" i="30"/>
  <c r="I23" i="30"/>
  <c r="G22" i="30"/>
  <c r="G23" i="30"/>
  <c r="I21" i="30" l="1"/>
  <c r="G21" i="30"/>
  <c r="I18" i="30"/>
  <c r="I19" i="30"/>
  <c r="G18" i="30"/>
  <c r="G19" i="30"/>
  <c r="I10" i="45"/>
  <c r="G10" i="45"/>
  <c r="I20" i="30"/>
  <c r="G20" i="30"/>
  <c r="G6" i="30"/>
  <c r="I6" i="30"/>
  <c r="G7" i="30"/>
  <c r="I7" i="30"/>
  <c r="G8" i="30"/>
  <c r="I8" i="30"/>
  <c r="G9" i="30"/>
  <c r="I9" i="30"/>
  <c r="G10" i="30"/>
  <c r="I10" i="30"/>
  <c r="G11" i="30"/>
  <c r="I11" i="30"/>
  <c r="G12" i="30"/>
  <c r="I12" i="30"/>
  <c r="G13" i="30"/>
  <c r="I13" i="30"/>
  <c r="G14" i="30"/>
  <c r="I14" i="30"/>
  <c r="G15" i="30"/>
  <c r="I15" i="30"/>
  <c r="G16" i="30"/>
  <c r="I16" i="30"/>
  <c r="G17" i="30"/>
  <c r="I17" i="30"/>
  <c r="G24" i="30"/>
  <c r="I24" i="30"/>
  <c r="G25" i="30"/>
  <c r="I25" i="30"/>
  <c r="G26" i="30"/>
  <c r="I26" i="30"/>
  <c r="G27" i="30"/>
  <c r="I27" i="30"/>
  <c r="G29" i="30"/>
  <c r="I29" i="30"/>
  <c r="G30" i="30"/>
  <c r="I30" i="30"/>
  <c r="G31" i="30"/>
  <c r="I31" i="30"/>
  <c r="G32" i="30"/>
  <c r="I32" i="30"/>
  <c r="G33" i="30"/>
  <c r="I33" i="30"/>
  <c r="G34" i="30"/>
  <c r="I34" i="30"/>
  <c r="G35" i="30"/>
  <c r="I35" i="30"/>
  <c r="G36" i="30"/>
  <c r="I36" i="30"/>
  <c r="G37" i="30"/>
  <c r="I37" i="30"/>
  <c r="G6" i="41"/>
  <c r="I6" i="41"/>
  <c r="G7" i="41"/>
  <c r="I7" i="41"/>
  <c r="G8" i="41"/>
  <c r="I8" i="41"/>
  <c r="G9" i="41"/>
  <c r="I9" i="41"/>
  <c r="G10" i="41"/>
  <c r="I10" i="41"/>
  <c r="G11" i="41"/>
  <c r="I11" i="41"/>
  <c r="G12" i="41"/>
  <c r="I12" i="41"/>
  <c r="G13" i="41"/>
  <c r="I13" i="41"/>
  <c r="G14" i="41"/>
  <c r="I14" i="41"/>
  <c r="G15" i="41"/>
  <c r="I15" i="41"/>
  <c r="G16" i="41"/>
  <c r="I16" i="41"/>
  <c r="G17" i="41"/>
  <c r="I17" i="41"/>
  <c r="G18" i="41"/>
  <c r="I18" i="41"/>
  <c r="G19" i="41"/>
  <c r="I19" i="41"/>
  <c r="G20" i="41"/>
  <c r="I20" i="41"/>
  <c r="G21" i="41"/>
  <c r="I21" i="41"/>
  <c r="G22" i="41"/>
  <c r="I22" i="41"/>
  <c r="G23" i="41"/>
  <c r="I23" i="41"/>
  <c r="G26" i="41"/>
  <c r="I26" i="41"/>
  <c r="G28" i="41"/>
  <c r="I28" i="41"/>
  <c r="G29" i="41"/>
  <c r="I29" i="41"/>
  <c r="G30" i="41"/>
  <c r="I30" i="41"/>
  <c r="G31" i="41"/>
  <c r="I31" i="41"/>
  <c r="G32" i="41"/>
  <c r="I32" i="41"/>
  <c r="G33" i="41"/>
  <c r="I33" i="41"/>
  <c r="G34" i="41"/>
  <c r="I34" i="41"/>
  <c r="G35" i="41"/>
  <c r="I35" i="41"/>
  <c r="G36" i="41"/>
  <c r="I36" i="41"/>
  <c r="G6" i="44"/>
  <c r="I6" i="44"/>
  <c r="G7" i="44"/>
  <c r="I7" i="44"/>
  <c r="G8" i="44"/>
  <c r="I8" i="44"/>
  <c r="G9" i="44"/>
  <c r="I9" i="44"/>
  <c r="G10" i="44"/>
  <c r="I10" i="44"/>
  <c r="G11" i="44"/>
  <c r="I11" i="44"/>
  <c r="G12" i="44"/>
  <c r="I12" i="44"/>
  <c r="G13" i="44"/>
  <c r="I13" i="44"/>
  <c r="G14" i="44"/>
  <c r="I14" i="44"/>
  <c r="G15" i="44"/>
  <c r="I15" i="44"/>
  <c r="G16" i="44"/>
  <c r="I16" i="44"/>
  <c r="G17" i="44"/>
  <c r="I17" i="44"/>
  <c r="G18" i="44"/>
  <c r="I18" i="44"/>
  <c r="G20" i="44"/>
  <c r="I20" i="44"/>
  <c r="G21" i="44"/>
  <c r="I21" i="44"/>
  <c r="G22" i="44"/>
  <c r="I22" i="44"/>
  <c r="G23" i="44"/>
  <c r="I23" i="44"/>
  <c r="G24" i="44"/>
  <c r="I24" i="44"/>
  <c r="G25" i="44"/>
  <c r="I25" i="44"/>
  <c r="G26" i="44"/>
  <c r="I26" i="44"/>
  <c r="G27" i="44"/>
  <c r="I27" i="44"/>
  <c r="G28" i="44"/>
  <c r="I28" i="44"/>
  <c r="G29" i="44"/>
  <c r="I29" i="44"/>
  <c r="G30" i="44"/>
  <c r="I30" i="44"/>
  <c r="G6" i="47"/>
  <c r="G7" i="47" s="1"/>
  <c r="I6" i="47"/>
  <c r="I7" i="47" s="1"/>
  <c r="G8" i="47"/>
  <c r="I8" i="47"/>
  <c r="G9" i="47"/>
  <c r="I9" i="47"/>
  <c r="G10" i="47"/>
  <c r="I10" i="47"/>
  <c r="G11" i="47"/>
  <c r="I11" i="47"/>
  <c r="G6" i="45"/>
  <c r="I6" i="45"/>
  <c r="G7" i="45"/>
  <c r="I7" i="45"/>
  <c r="G8" i="45"/>
  <c r="I8" i="45"/>
  <c r="G9" i="45"/>
  <c r="I9" i="45"/>
  <c r="G11" i="45"/>
  <c r="I11" i="45"/>
  <c r="G12" i="45"/>
  <c r="I12" i="45"/>
  <c r="G13" i="45"/>
  <c r="I13" i="45"/>
  <c r="G14" i="45"/>
  <c r="I14" i="45"/>
  <c r="G15" i="45"/>
  <c r="I15" i="45"/>
  <c r="G16" i="45"/>
  <c r="I16" i="45"/>
  <c r="G17" i="45"/>
  <c r="I17" i="45"/>
  <c r="G18" i="45"/>
  <c r="I18" i="45"/>
  <c r="G19" i="45"/>
  <c r="I19" i="45"/>
  <c r="G20" i="45"/>
  <c r="I20" i="45"/>
  <c r="G21" i="45"/>
  <c r="I21" i="45"/>
  <c r="G22" i="45"/>
  <c r="I22" i="45"/>
  <c r="G24" i="45"/>
  <c r="I24" i="45"/>
  <c r="G25" i="45"/>
  <c r="I25" i="45"/>
  <c r="G26" i="45"/>
  <c r="I26" i="45"/>
  <c r="G27" i="45"/>
  <c r="I27" i="45"/>
  <c r="G28" i="45"/>
  <c r="I28" i="45"/>
  <c r="G28" i="30" l="1"/>
  <c r="I23" i="45"/>
  <c r="G23" i="45"/>
  <c r="I19" i="44"/>
  <c r="G19" i="44"/>
  <c r="I31" i="44" s="1"/>
  <c r="I27" i="41"/>
  <c r="G27" i="41"/>
  <c r="I37" i="41" s="1"/>
  <c r="I28" i="30"/>
  <c r="I29" i="45" l="1"/>
  <c r="C11" i="40" s="1"/>
  <c r="I38" i="30"/>
  <c r="C9" i="40"/>
  <c r="B10" i="40" l="1"/>
  <c r="B11" i="40"/>
  <c r="B9" i="40"/>
  <c r="B7" i="40"/>
  <c r="B8" i="40"/>
  <c r="C8" i="40" l="1"/>
  <c r="C7" i="40"/>
  <c r="I12" i="47" l="1"/>
  <c r="C10" i="40" s="1"/>
  <c r="C13" i="40" l="1"/>
  <c r="C14" i="40" l="1"/>
  <c r="C15" i="40" s="1"/>
</calcChain>
</file>

<file path=xl/sharedStrings.xml><?xml version="1.0" encoding="utf-8"?>
<sst xmlns="http://schemas.openxmlformats.org/spreadsheetml/2006/main" count="529" uniqueCount="189">
  <si>
    <t>MJ</t>
  </si>
  <si>
    <t>počet</t>
  </si>
  <si>
    <t xml:space="preserve">   Kč/MJ</t>
  </si>
  <si>
    <t>Cena celkem</t>
  </si>
  <si>
    <t>Materiál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</si>
  <si>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</si>
  <si>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</si>
  <si>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</si>
  <si>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</si>
  <si>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</si>
  <si>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</si>
  <si>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</si>
  <si>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</si>
  <si>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</si>
  <si>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</si>
  <si>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12.</t>
  </si>
  <si>
    <t>13.</t>
  </si>
  <si>
    <t>14.</t>
  </si>
  <si>
    <t>15.</t>
  </si>
  <si>
    <t>16.</t>
  </si>
  <si>
    <t>17.</t>
  </si>
  <si>
    <t>Práce</t>
  </si>
  <si>
    <t>18.</t>
  </si>
  <si>
    <t>19.</t>
  </si>
  <si>
    <t>20.</t>
  </si>
  <si>
    <t>PČ</t>
  </si>
  <si>
    <t>Specifikace položky</t>
  </si>
  <si>
    <t>22.</t>
  </si>
  <si>
    <t>23.</t>
  </si>
  <si>
    <t>24.</t>
  </si>
  <si>
    <t>Typové označení</t>
  </si>
  <si>
    <t>kpl</t>
  </si>
  <si>
    <t>ks</t>
  </si>
  <si>
    <t>m</t>
  </si>
  <si>
    <t>EN3-JB10</t>
  </si>
  <si>
    <t>Napájecí kabel</t>
  </si>
  <si>
    <t>-</t>
  </si>
  <si>
    <t>11.</t>
  </si>
  <si>
    <t>21.</t>
  </si>
  <si>
    <t>Sdělovací kabel</t>
  </si>
  <si>
    <t>25.</t>
  </si>
  <si>
    <t>26.</t>
  </si>
  <si>
    <t>Programování ústředny, nastavení parametrů, oživení</t>
  </si>
  <si>
    <t>Elektroinstalační chránička MONOFLEX průměr 16 mm včetně protahovacího drátu</t>
  </si>
  <si>
    <t>Elektroinstalační chránička MONOFLEX průměr 40 mm včetně protahovacího drátu</t>
  </si>
  <si>
    <t>Celkem cena bez DPH</t>
  </si>
  <si>
    <t>DPH 21%</t>
  </si>
  <si>
    <t>Celkem cena včetně DPH</t>
  </si>
  <si>
    <t>REKAPITULACE</t>
  </si>
  <si>
    <t>Náklady z rozpočtu</t>
  </si>
  <si>
    <t>Ostatní náklady</t>
  </si>
  <si>
    <t>Mimostaveništní doprava</t>
  </si>
  <si>
    <t>Cena</t>
  </si>
  <si>
    <t>Elektroinstalační chránička MONOFLEX průměr 25 mm včetně protahovacího drátu</t>
  </si>
  <si>
    <t>MAS303</t>
  </si>
  <si>
    <t>Mezisoučet</t>
  </si>
  <si>
    <t>CELKEM</t>
  </si>
  <si>
    <t>SC100</t>
  </si>
  <si>
    <t xml:space="preserve">Tísňové NC tlačítko s odklopným krytem a pamětí poplachu, SZ4 </t>
  </si>
  <si>
    <t>MAS-TH</t>
  </si>
  <si>
    <t>Poplachový zabezpečovací a tísňový systém (PZTS)</t>
  </si>
  <si>
    <t>MCP4A-G000SF-13</t>
  </si>
  <si>
    <t xml:space="preserve">Zelené tlačítko pro nouzový únik, dvojitý NC/NO výstup, povrchová montáž, prolamovací plast </t>
  </si>
  <si>
    <t>CYSY 2x1,5</t>
  </si>
  <si>
    <t xml:space="preserve">Úklid </t>
  </si>
  <si>
    <t>hod</t>
  </si>
  <si>
    <t>Čtyřdrátový plastový polarizovaný magnetický detektor včetně podložky se sabotážní smyčkou, rozměry 54 x 13 x 13 mm, pracovní mezera 22 mm, délka kabelu 3 m, SZ3</t>
  </si>
  <si>
    <t>Plastová propojovací krabice pro připojení magnetických a otřesových detektorů, 8+2 šroubovací svorky, SZ3</t>
  </si>
  <si>
    <t>Systém kontroly vstupů (EACS)</t>
  </si>
  <si>
    <t>MC270-S56T</t>
  </si>
  <si>
    <t>Prestige AMQD</t>
  </si>
  <si>
    <t>Kombinovaný kloubový držák na strop nebo na stěnu pro detektory Prestige</t>
  </si>
  <si>
    <t>PRESTIGE DRZAK</t>
  </si>
  <si>
    <t>PIR detektor s funkcí trojitého vyvážení T-EOL, funkcí antimasking a dosahem 15m, SZ3</t>
  </si>
  <si>
    <t>Modul pro 2 čtečky systému PRO-3200 nebo PRO-2200</t>
  </si>
  <si>
    <t>PRO32R2</t>
  </si>
  <si>
    <t>PRO22DCC</t>
  </si>
  <si>
    <t>Propojovací kabel mezi moduly a řídicí jednotkou PRO-3200</t>
  </si>
  <si>
    <t>Bezkontant.čtečka (podpora SIO) iCLASS/Mifare/DESFire, úzká</t>
  </si>
  <si>
    <t>iCLASS SE R10</t>
  </si>
  <si>
    <t>EL000506</t>
  </si>
  <si>
    <t>ABLOY EA323</t>
  </si>
  <si>
    <t>ABLOY KABEL</t>
  </si>
  <si>
    <t>SC114</t>
  </si>
  <si>
    <t>EX-16</t>
  </si>
  <si>
    <t>MP-16</t>
  </si>
  <si>
    <t>Dohledový videosystém (VSS)</t>
  </si>
  <si>
    <t>PNF-9010R</t>
  </si>
  <si>
    <t>Vnitřní IP hemisferická kamera, 12MP, WDR 120dB, VA, IR 30 m, H.265</t>
  </si>
  <si>
    <t>IP Dome kamera, TD/N, 2MP, MZVF 2,8-12mm, WDR 150 dB, VA, IR 50 m, H.265</t>
  </si>
  <si>
    <t>SBV-158G</t>
  </si>
  <si>
    <t>SBF-100B1</t>
  </si>
  <si>
    <t>Instalační krabice pro dome kamery</t>
  </si>
  <si>
    <t>Instalační krabice pro hemisferické kamery</t>
  </si>
  <si>
    <t>Spojovací materiál</t>
  </si>
  <si>
    <t>Funkční zkouška</t>
  </si>
  <si>
    <t>Mimostaveništní doprava a přeprava materiálu</t>
  </si>
  <si>
    <t>Zaškolení obsluhy</t>
  </si>
  <si>
    <t>Dokumentace skutečného stavu, dokumentace průvodní, protokoly, zprávy</t>
  </si>
  <si>
    <t>Stavební práce malého rozsahu - oprava maleb, zapravení otvorů po demontážích, apod.</t>
  </si>
  <si>
    <t>Oživení, nastavení, implementace</t>
  </si>
  <si>
    <t>Plastová propojovací krabice, 8+2 šroubovací svorky</t>
  </si>
  <si>
    <t>RJ45 FTP 8p8</t>
  </si>
  <si>
    <t>Konektor RJ45 vč.zakončení</t>
  </si>
  <si>
    <t>OVP-100M-HIPOE-BOX</t>
  </si>
  <si>
    <t>FTP cat6</t>
  </si>
  <si>
    <t>Datový kabel</t>
  </si>
  <si>
    <t xml:space="preserve">Tvorba symbolů, aktivace prvků (prvek s vazbami na další akce), včetně vytvoření souvisejících akcí. Včetně vytvoření map a umístění prvků a symbolů do map. </t>
  </si>
  <si>
    <t>h</t>
  </si>
  <si>
    <t>Dokumentace skutečného provedení</t>
  </si>
  <si>
    <t>Nezálohovaná plastová vnitřní siréna 112dB/1m do stupně 3 s červeným majákem</t>
  </si>
  <si>
    <t>SO/PICCOLO/WR/G3</t>
  </si>
  <si>
    <t xml:space="preserve">Systém integrace s grafickou nástavbou (Integrace) </t>
  </si>
  <si>
    <t>Patch kabel CAT6 FTP PVC 1m</t>
  </si>
  <si>
    <t>Demontáže částí stávajících tras kabelů, ekologická likvidace, doprava</t>
  </si>
  <si>
    <t>Prostupy do DN50 stěnou tl. 600 mm a více nebo stropem</t>
  </si>
  <si>
    <t>Elektroinstalační trubka pevná  prům 25 mm, včetně příchytek, spojek a kolen</t>
  </si>
  <si>
    <t xml:space="preserve">Protipožární ucpávky prostupů stavebními konstrukcemi do veliksti otvoru 150mm </t>
  </si>
  <si>
    <t>Měření kabelů cat6, protokoly</t>
  </si>
  <si>
    <t>Zařízení staveniště, energie a ostatní vedlejší náklady</t>
  </si>
  <si>
    <t>Součinnosti s navazujícími profesemi stavby</t>
  </si>
  <si>
    <t>Rozebrání a kompletace rozebíratelných podhledů</t>
  </si>
  <si>
    <t>m2</t>
  </si>
  <si>
    <t>Drobný instalační materiál - spojovací materiál, hmoždinky,  tmely, stahovací pásky, štítky</t>
  </si>
  <si>
    <t>Provedení kamerových zkoušek, vyhotovení referenčních snímků (den/noc)</t>
  </si>
  <si>
    <t>Trasy pro uložení kabelů STO</t>
  </si>
  <si>
    <t>Koordinace s realizací stavby</t>
  </si>
  <si>
    <r>
      <t xml:space="preserve">Zkušební provoz, </t>
    </r>
    <r>
      <rPr>
        <sz val="8"/>
        <rFont val="Arial CE"/>
        <family val="2"/>
        <charset val="238"/>
      </rPr>
      <t>součinnost při uvádění do provozu a předání ( v souladu s podmínkami uvedenými ve smlouvě)</t>
    </r>
  </si>
  <si>
    <t>Koncentrátor 8 zón + 4 PGM výstupy v kovovém krytu se sabotážním kontaktem</t>
  </si>
  <si>
    <t>G8</t>
  </si>
  <si>
    <t>27.</t>
  </si>
  <si>
    <t>Demontáž a zpětná montáž stávajícího zařízení PZTS</t>
  </si>
  <si>
    <t>Abloy EL460</t>
  </si>
  <si>
    <t>EL460/45/20 Elektromech. samozamykací zámek s oboustrannou kontrolou vstupu</t>
  </si>
  <si>
    <t>Bezpečnostní kování klika x klika pro EL460,9mm dělený čtyřhran</t>
  </si>
  <si>
    <t>Kontrolní rozpočet</t>
  </si>
  <si>
    <t>CYSY 2x2,5</t>
  </si>
  <si>
    <t>SYKFY 5x2x0,5</t>
  </si>
  <si>
    <t>SYKFY 3x2x0,5</t>
  </si>
  <si>
    <t>IKON SX43F1</t>
  </si>
  <si>
    <t>Elektroinstalační trubka červená prům 40 mm, pro provizorní kabeláž po dobu stavebních úprav</t>
  </si>
  <si>
    <t>Kabel CYSY 2x2,5 pro zajištění chodu systémů po dobu stavebních úprav</t>
  </si>
  <si>
    <t>Kabel SYKFY 5x2x0,5 pro zajištění chodu systémů po dobu stavebních úprav</t>
  </si>
  <si>
    <r>
      <t xml:space="preserve">Zkušební provoz, </t>
    </r>
    <r>
      <rPr>
        <sz val="8"/>
        <rFont val="Arial CE"/>
        <family val="2"/>
        <charset val="238"/>
      </rPr>
      <t>součinnost při uvádění do provozu a předání</t>
    </r>
  </si>
  <si>
    <t>Lišta plastová hranatá, bílá, samozhášivé tvrdé PVC 20x20</t>
  </si>
  <si>
    <t>Lišta plastová hranatá, bílá, samozhášivé tvrdé PVC 40x20</t>
  </si>
  <si>
    <t>Lišta plastová hranatá, bílá, samozhášivé tvrdé PVC 15x10</t>
  </si>
  <si>
    <t>Provedení funkční zkoušky STO</t>
  </si>
  <si>
    <r>
      <t xml:space="preserve">Hliníkový vratový polarizovaný magnetický detektor, s pracovní mezerou 35mm, kabel 6m, arm. hadice 1m, SZ3                                                  </t>
    </r>
    <r>
      <rPr>
        <sz val="8"/>
        <color rgb="FFFF0000"/>
        <rFont val="Arial CE"/>
        <charset val="238"/>
      </rPr>
      <t>* DODÁVKA OBJEDNATELE</t>
    </r>
  </si>
  <si>
    <t>XNV-6080R</t>
  </si>
  <si>
    <t>PW5KENC7U</t>
  </si>
  <si>
    <t>Kryt do 19" rozvaděče pro moduly PRO-3200</t>
  </si>
  <si>
    <r>
      <t xml:space="preserve">IP Dome kamera, TD/N, 2MP, MZVF 2,8-12mm, WDR 150 dB, VA, IR 50 m, H.265                                          </t>
    </r>
    <r>
      <rPr>
        <sz val="8"/>
        <color rgb="FFFF0000"/>
        <rFont val="Arial CE"/>
        <charset val="238"/>
      </rPr>
      <t xml:space="preserve"> * PRO SERVISNÍ ÚČELY</t>
    </r>
  </si>
  <si>
    <t>XNO-6080R</t>
  </si>
  <si>
    <t>Demontáž a zpětná montáž stávajícího zařízení EACS</t>
  </si>
  <si>
    <t>Demontáž a zpětná montáž stávajícího zařízení VSS</t>
  </si>
  <si>
    <t>28.</t>
  </si>
  <si>
    <t>Připojovací patch panel v provedení CAT6 STP, 24 port, 1U</t>
  </si>
  <si>
    <t>Patchpanel 24</t>
  </si>
  <si>
    <t>Vyvazovací panel, 1U</t>
  </si>
  <si>
    <r>
      <t xml:space="preserve">Otřesový detektor univerzální včetně montážní podložky, dosah až 5m, SZ3   </t>
    </r>
    <r>
      <rPr>
        <sz val="8"/>
        <color rgb="FFFF0000"/>
        <rFont val="Arial CE"/>
        <charset val="238"/>
      </rPr>
      <t>* DODÁVKA OBJEDNATELE</t>
    </r>
    <r>
      <rPr>
        <sz val="8"/>
        <rFont val="Arial CE"/>
        <family val="2"/>
        <charset val="238"/>
      </rPr>
      <t xml:space="preserve"> </t>
    </r>
    <r>
      <rPr>
        <sz val="8"/>
        <color rgb="FFFF0000"/>
        <rFont val="Arial CE"/>
        <charset val="238"/>
      </rPr>
      <t>DODAVATEL ZAJISTÍ INSTALACI</t>
    </r>
  </si>
  <si>
    <r>
      <t xml:space="preserve">Armovaný kabel o délce 1,8m s 8-mi vodiči                                                     </t>
    </r>
    <r>
      <rPr>
        <sz val="8"/>
        <color rgb="FFFF0000"/>
        <rFont val="Arial CE"/>
        <charset val="238"/>
      </rPr>
      <t>*  DODÁVKA OBJEDNATELE DODAVATEL ZAJISTÍ INSTALACI</t>
    </r>
  </si>
  <si>
    <r>
      <t xml:space="preserve">Piezo dotekové tlačítko pro ovládání podsystému PZTS ve spojení se čtečkou ID karet, podsvětlené                </t>
    </r>
    <r>
      <rPr>
        <sz val="8"/>
        <color rgb="FFFF0000"/>
        <rFont val="Arial CE"/>
        <charset val="238"/>
      </rPr>
      <t>* DODÁVKA OBJEDNATELE DODAVATEL ZAJISTÍ INSTALACI</t>
    </r>
  </si>
  <si>
    <r>
      <t xml:space="preserve">Kovová instalační krabice na povrch pro piezo tlačítka EX-16                        </t>
    </r>
    <r>
      <rPr>
        <sz val="8"/>
        <color rgb="FFFF0000"/>
        <rFont val="Arial CE"/>
        <charset val="238"/>
      </rPr>
      <t xml:space="preserve"> * DODÁVKA OBJEDNATELE DODAVATEL ZAJISTÍ INSTALACI</t>
    </r>
  </si>
  <si>
    <r>
      <t xml:space="preserve">Přepěťová ochrana 10/100M Ethernet + PoE A/B nebo HIPoE(max.90W)                              </t>
    </r>
    <r>
      <rPr>
        <sz val="8"/>
        <color rgb="FFFF0000"/>
        <rFont val="Arial CE"/>
        <charset val="238"/>
      </rPr>
      <t>* DODÁVKA OBJEDNATELE DODAVATEL ZAJISTÍ INSTALACI</t>
    </r>
  </si>
  <si>
    <r>
      <t xml:space="preserve">IP bullet kamera, TD/N, 2MP, MZVF 2.8-12mm, WDR 150dB, VA, IR 50m, H.265                                       </t>
    </r>
    <r>
      <rPr>
        <sz val="8"/>
        <color rgb="FFFF0000"/>
        <rFont val="Arial CE"/>
        <charset val="238"/>
      </rPr>
      <t>* DODÁVKA OBJEDNATELE DODAVATEL ZAJISTÍ INSTALACI</t>
    </r>
  </si>
  <si>
    <t>Signalizační velká  LED dioda s bzučákem</t>
  </si>
  <si>
    <t>ART1490BZ/ART1490BZY</t>
  </si>
  <si>
    <t>Magnetický kontakt povrchový MAS 303 pro zabezpečení racku</t>
  </si>
  <si>
    <t>MAS 303</t>
  </si>
  <si>
    <t>Kabel sdělovací SYKFY 3x2x0,5</t>
  </si>
  <si>
    <t>Práce elektromechanik - HW propojení se systémem WinPAK</t>
  </si>
  <si>
    <t>Programátorské práce - WinPAK</t>
  </si>
  <si>
    <t>Konfigurace PZTS</t>
  </si>
  <si>
    <t>29.</t>
  </si>
  <si>
    <t>30.</t>
  </si>
  <si>
    <t>Úprava EPS v rámci stavebních úprav ve 3. a 4.NP</t>
  </si>
  <si>
    <t>Tlačítko tísně  - vstup</t>
  </si>
  <si>
    <t>Magnetický kontakt povrchový - okna m. č. 01.02</t>
  </si>
  <si>
    <t>Audiodetektor  - m. č. 01.02</t>
  </si>
  <si>
    <t>AD800-AM</t>
  </si>
  <si>
    <t>31.</t>
  </si>
  <si>
    <t>Modul pro 2 čtečky systému PRO-3200 nebo PRO-2200                          * DODÁVKA OBJEDNATELE DODAVATEL ZAJISTÍ INSTALACI</t>
  </si>
  <si>
    <t>Bezkontant.čtečka (podpora SIO) iCLASS/Mifare/DESFire, úzká               * PRO SERVISNÍ ÚČELY</t>
  </si>
  <si>
    <t>EL460/45/20 Elektromech. samozamykací zámek s oboustrannou kontrolou vstupu                                  * DODÁVKA OBJEDNATELE DODAVATEL ZAJISTÍ INSTALACI</t>
  </si>
  <si>
    <t>EA280/23 Kabelová zadlabávací průchodka 258mm                                * DODÁVKA OBJEDNATELE DODAVATEL ZAJISTÍ INSTALACI</t>
  </si>
  <si>
    <t>Protiplech pro elektromechanické a motorické zámky                                   * DODÁVKA OBJEDNATELE DODAVATEL ZAJISTÍ INSTALACI</t>
  </si>
  <si>
    <t>10m propojovací kabel s konektorem pro el. zámky                                         * DODÁVKA OBJEDNATELE DODAVATEL ZAJISTÍ INSTALACI</t>
  </si>
  <si>
    <t>STÁTNÍ TISKÁRNA CENIN, státní podnik - VZ I, Růžová 6, čp. 943, Praha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</si>
</sst>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#,##0_ ;[Red]\-#,##0\ "/>
    <numFmt numFmtId="167" formatCode="#,##0&quot; F&quot;_);[Red]\(#,##0&quot; F&quot;\)"/>
    <numFmt numFmtId="168" formatCode="_(&quot;$&quot;* #,##0.00_);_(&quot;$&quot;* \(#,##0.00\);_(&quot;$&quot;* &quot;-&quot;??_);_(@_)"/>
    <numFmt numFmtId="169" formatCode="_-[$€-2]\ * #,##0.00_-;\-[$€-2]\ * #,##0.00_-;_-[$€-2]\ * &quot;-&quot;??_-"/>
  </numFmts>
  <fonts count="42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color indexed="72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10"/>
      <name val="Helv"/>
    </font>
    <font>
      <sz val="10"/>
      <name val="MS Sans Serif"/>
      <family val="2"/>
      <charset val="238"/>
    </font>
    <font>
      <sz val="10"/>
      <name val="Arial"/>
      <family val="2"/>
      <charset val="238"/>
    </font>
    <font>
      <b/>
      <i/>
      <u/>
      <sz val="12"/>
      <name val="Arial CE"/>
      <family val="2"/>
      <charset val="238"/>
    </font>
    <font>
      <b/>
      <sz val="24"/>
      <name val="Arial"/>
      <family val="2"/>
      <charset val="238"/>
    </font>
    <font>
      <b/>
      <sz val="20"/>
      <name val="Arial CE"/>
      <family val="2"/>
      <charset val="238"/>
    </font>
    <font>
      <b/>
      <sz val="16"/>
      <color indexed="9"/>
      <name val="Arial CE"/>
      <family val="2"/>
      <charset val="238"/>
    </font>
    <font>
      <sz val="14"/>
      <name val="Stamp"/>
      <charset val="238"/>
    </font>
    <font>
      <b/>
      <sz val="10"/>
      <color indexed="8"/>
      <name val="Arial CE"/>
      <family val="2"/>
      <charset val="238"/>
    </font>
    <font>
      <b/>
      <sz val="10"/>
      <name val="Arial Narrow CE"/>
      <family val="2"/>
      <charset val="238"/>
    </font>
    <font>
      <b/>
      <sz val="8"/>
      <color indexed="8"/>
      <name val="Arial CE"/>
      <family val="2"/>
      <charset val="238"/>
    </font>
    <font>
      <i/>
      <sz val="10"/>
      <color indexed="10"/>
      <name val="Arial CE"/>
      <family val="2"/>
      <charset val="238"/>
    </font>
    <font>
      <b/>
      <sz val="24"/>
      <name val="Arial"/>
      <family val="2"/>
    </font>
    <font>
      <b/>
      <sz val="12"/>
      <name val="Arial"/>
      <family val="2"/>
      <charset val="238"/>
    </font>
    <font>
      <sz val="8"/>
      <name val="Arial CE"/>
      <family val="2"/>
      <charset val="238"/>
    </font>
    <font>
      <b/>
      <u/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b/>
      <sz val="11"/>
      <name val="Arial"/>
      <family val="2"/>
    </font>
    <font>
      <sz val="10"/>
      <name val="Arial"/>
      <family val="2"/>
    </font>
    <font>
      <b/>
      <sz val="12"/>
      <name val="Arial CE"/>
      <family val="2"/>
      <charset val="238"/>
    </font>
    <font>
      <sz val="8"/>
      <name val="Arial CE"/>
      <charset val="238"/>
    </font>
    <font>
      <sz val="12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sz val="6"/>
      <name val="Arial"/>
      <family val="2"/>
      <charset val="238"/>
    </font>
    <font>
      <u/>
      <sz val="10"/>
      <color theme="10"/>
      <name val="Arial CE"/>
      <charset val="238"/>
    </font>
    <font>
      <sz val="11"/>
      <name val="Arial"/>
      <family val="2"/>
    </font>
    <font>
      <sz val="8"/>
      <color rgb="FFFF0000"/>
      <name val="Arial CE"/>
      <charset val="238"/>
    </font>
    <font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lightGray">
        <fgColor indexed="22"/>
        <bgColor indexed="22"/>
      </patternFill>
    </fill>
    <fill>
      <patternFill patternType="solid">
        <fgColor indexed="5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 style="thin">
        <color indexed="23"/>
      </left>
      <right style="double">
        <color indexed="64"/>
      </right>
      <top/>
      <bottom style="hair">
        <color indexed="23"/>
      </bottom>
      <diagonal/>
    </border>
    <border>
      <left style="thin">
        <color indexed="23"/>
      </left>
      <right style="double">
        <color indexed="64"/>
      </right>
      <top style="hair">
        <color indexed="23"/>
      </top>
      <bottom style="hair">
        <color indexed="23"/>
      </bottom>
      <diagonal/>
    </border>
    <border>
      <left style="thin">
        <color indexed="23"/>
      </left>
      <right style="double">
        <color indexed="64"/>
      </right>
      <top style="hair">
        <color indexed="23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 style="hair">
        <color indexed="23"/>
      </bottom>
      <diagonal/>
    </border>
    <border>
      <left/>
      <right/>
      <top/>
      <bottom style="hair">
        <color indexed="23"/>
      </bottom>
      <diagonal/>
    </border>
    <border>
      <left style="double">
        <color indexed="64"/>
      </left>
      <right/>
      <top style="hair">
        <color indexed="23"/>
      </top>
      <bottom style="hair">
        <color indexed="23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 style="double">
        <color indexed="64"/>
      </left>
      <right/>
      <top style="hair">
        <color indexed="23"/>
      </top>
      <bottom style="double">
        <color indexed="64"/>
      </bottom>
      <diagonal/>
    </border>
    <border>
      <left/>
      <right/>
      <top style="hair">
        <color indexed="23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23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/>
      <bottom style="thin">
        <color indexed="64"/>
      </bottom>
      <diagonal/>
    </border>
    <border>
      <left style="thin">
        <color indexed="23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</borders>
  <cellStyleXfs count="126">
    <xf numFmtId="0" fontId="0" fillId="0" borderId="0"/>
    <xf numFmtId="0" fontId="12" fillId="0" borderId="0"/>
    <xf numFmtId="166" fontId="13" fillId="0" borderId="0" applyFont="0" applyFill="0" applyBorder="0" applyAlignment="0" applyProtection="0"/>
    <xf numFmtId="164" fontId="14" fillId="0" borderId="0" applyFont="0" applyFill="0" applyBorder="0" applyAlignment="0" applyProtection="0"/>
    <xf numFmtId="167" fontId="13" fillId="0" borderId="0" applyFont="0" applyFill="0" applyBorder="0" applyAlignment="0" applyProtection="0"/>
    <xf numFmtId="168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15" fillId="2" borderId="0" applyNumberFormat="0" applyBorder="0" applyAlignment="0" applyProtection="0">
      <alignment horizontal="left"/>
    </xf>
    <xf numFmtId="44" fontId="28" fillId="0" borderId="0" applyFont="0" applyFill="0" applyBorder="0" applyAlignment="0" applyProtection="0"/>
    <xf numFmtId="44" fontId="29" fillId="0" borderId="0" applyFont="0" applyFill="0" applyBorder="0" applyAlignment="0" applyProtection="0"/>
    <xf numFmtId="44" fontId="29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9" fillId="0" borderId="0" applyFont="0" applyFill="0" applyBorder="0" applyAlignment="0" applyProtection="0"/>
    <xf numFmtId="49" fontId="9" fillId="0" borderId="1" applyNumberFormat="0">
      <alignment vertical="center" wrapText="1"/>
    </xf>
    <xf numFmtId="49" fontId="16" fillId="3" borderId="2" applyNumberFormat="0" applyFont="0" applyAlignment="0">
      <alignment horizontal="left" vertical="center"/>
    </xf>
    <xf numFmtId="49" fontId="17" fillId="4" borderId="3" applyNumberFormat="0" applyAlignment="0">
      <alignment horizontal="left" vertical="center"/>
    </xf>
    <xf numFmtId="49" fontId="18" fillId="5" borderId="0" applyNumberFormat="0" applyAlignment="0">
      <alignment horizontal="left" vertical="center"/>
    </xf>
    <xf numFmtId="0" fontId="11" fillId="0" borderId="0"/>
    <xf numFmtId="0" fontId="29" fillId="0" borderId="0" applyProtection="0"/>
    <xf numFmtId="0" fontId="29" fillId="0" borderId="0" applyProtection="0"/>
    <xf numFmtId="0" fontId="29" fillId="0" borderId="0" applyProtection="0"/>
    <xf numFmtId="0" fontId="2" fillId="0" borderId="0"/>
    <xf numFmtId="0" fontId="9" fillId="0" borderId="0" applyProtection="0"/>
    <xf numFmtId="0" fontId="29" fillId="0" borderId="0"/>
    <xf numFmtId="0" fontId="29" fillId="0" borderId="0"/>
    <xf numFmtId="0" fontId="29" fillId="0" borderId="0"/>
    <xf numFmtId="0" fontId="29" fillId="0" borderId="0"/>
    <xf numFmtId="0" fontId="35" fillId="0" borderId="0"/>
    <xf numFmtId="0" fontId="29" fillId="0" borderId="0"/>
    <xf numFmtId="0" fontId="35" fillId="0" borderId="0"/>
    <xf numFmtId="0" fontId="35" fillId="0" borderId="0"/>
    <xf numFmtId="0" fontId="2" fillId="0" borderId="0"/>
    <xf numFmtId="0" fontId="35" fillId="0" borderId="0"/>
    <xf numFmtId="0" fontId="35" fillId="0" borderId="0"/>
    <xf numFmtId="0" fontId="29" fillId="0" borderId="0" applyProtection="0"/>
    <xf numFmtId="0" fontId="9" fillId="0" borderId="0" applyProtection="0"/>
    <xf numFmtId="0" fontId="9" fillId="0" borderId="0" applyProtection="0"/>
    <xf numFmtId="0" fontId="3" fillId="0" borderId="0"/>
    <xf numFmtId="0" fontId="19" fillId="0" borderId="0" applyNumberFormat="0" applyFill="0" applyBorder="0" applyAlignment="0" applyProtection="0">
      <alignment horizontal="left"/>
    </xf>
    <xf numFmtId="0" fontId="20" fillId="0" borderId="4" applyProtection="0">
      <alignment vertical="center"/>
    </xf>
    <xf numFmtId="0" fontId="21" fillId="0" borderId="0" applyFill="0" applyBorder="0" applyProtection="0">
      <alignment horizontal="left"/>
    </xf>
    <xf numFmtId="0" fontId="22" fillId="0" borderId="4" applyProtection="0">
      <alignment horizontal="justify" vertical="center" wrapText="1"/>
    </xf>
    <xf numFmtId="49" fontId="23" fillId="0" borderId="0" applyNumberFormat="0">
      <alignment horizontal="left" vertical="center"/>
    </xf>
    <xf numFmtId="0" fontId="34" fillId="0" borderId="0" applyNumberFormat="0">
      <alignment vertical="top"/>
    </xf>
    <xf numFmtId="0" fontId="13" fillId="0" borderId="0"/>
    <xf numFmtId="0" fontId="9" fillId="0" borderId="0" applyProtection="0"/>
    <xf numFmtId="0" fontId="24" fillId="3" borderId="5">
      <alignment vertical="center"/>
    </xf>
    <xf numFmtId="0" fontId="2" fillId="0" borderId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8" fillId="0" borderId="0" applyNumberFormat="0" applyFill="0" applyBorder="0" applyAlignment="0" applyProtection="0"/>
    <xf numFmtId="0" fontId="41" fillId="0" borderId="0"/>
  </cellStyleXfs>
  <cellXfs count="157">
    <xf numFmtId="0" fontId="0" fillId="0" borderId="0" xfId="0"/>
    <xf numFmtId="0" fontId="2" fillId="0" borderId="0" xfId="38" applyFont="1" applyAlignment="1">
      <alignment vertical="center"/>
    </xf>
    <xf numFmtId="0" fontId="2" fillId="0" borderId="0" xfId="38" applyFont="1" applyAlignment="1">
      <alignment horizontal="center" vertical="center"/>
    </xf>
    <xf numFmtId="0" fontId="2" fillId="0" borderId="0" xfId="38" applyFont="1" applyFill="1" applyAlignment="1">
      <alignment vertical="center"/>
    </xf>
    <xf numFmtId="4" fontId="5" fillId="0" borderId="0" xfId="38" applyNumberFormat="1" applyFont="1" applyFill="1" applyBorder="1" applyAlignment="1">
      <alignment vertical="center"/>
    </xf>
    <xf numFmtId="0" fontId="2" fillId="0" borderId="0" xfId="38" applyFont="1" applyFill="1" applyBorder="1" applyAlignment="1">
      <alignment vertical="center"/>
    </xf>
    <xf numFmtId="0" fontId="2" fillId="0" borderId="0" xfId="38" applyFont="1" applyBorder="1" applyAlignment="1">
      <alignment vertical="center"/>
    </xf>
    <xf numFmtId="4" fontId="2" fillId="0" borderId="0" xfId="38" applyNumberFormat="1" applyFont="1" applyBorder="1" applyAlignment="1">
      <alignment vertical="center"/>
    </xf>
    <xf numFmtId="0" fontId="2" fillId="0" borderId="0" xfId="38" applyFont="1" applyBorder="1" applyAlignment="1">
      <alignment horizontal="center" vertical="center"/>
    </xf>
    <xf numFmtId="49" fontId="8" fillId="0" borderId="6" xfId="0" applyNumberFormat="1" applyFont="1" applyFill="1" applyBorder="1" applyAlignment="1">
      <alignment horizontal="center" vertical="center" wrapText="1"/>
    </xf>
    <xf numFmtId="0" fontId="2" fillId="0" borderId="7" xfId="38" applyFont="1" applyBorder="1" applyAlignment="1">
      <alignment horizontal="center" vertical="center"/>
    </xf>
    <xf numFmtId="0" fontId="2" fillId="0" borderId="7" xfId="38" applyFont="1" applyBorder="1" applyAlignment="1">
      <alignment vertical="center"/>
    </xf>
    <xf numFmtId="4" fontId="7" fillId="0" borderId="8" xfId="38" applyNumberFormat="1" applyFont="1" applyFill="1" applyBorder="1" applyAlignment="1">
      <alignment horizontal="center" vertical="center"/>
    </xf>
    <xf numFmtId="4" fontId="7" fillId="0" borderId="9" xfId="38" applyNumberFormat="1" applyFont="1" applyFill="1" applyBorder="1" applyAlignment="1">
      <alignment horizontal="center" vertical="center"/>
    </xf>
    <xf numFmtId="0" fontId="4" fillId="6" borderId="10" xfId="38" applyFont="1" applyFill="1" applyBorder="1" applyAlignment="1">
      <alignment horizontal="center" vertical="center"/>
    </xf>
    <xf numFmtId="0" fontId="4" fillId="6" borderId="11" xfId="38" applyFont="1" applyFill="1" applyBorder="1" applyAlignment="1">
      <alignment horizontal="left" vertical="center" wrapText="1"/>
    </xf>
    <xf numFmtId="0" fontId="4" fillId="6" borderId="11" xfId="37" applyFont="1" applyFill="1" applyBorder="1" applyAlignment="1">
      <alignment horizontal="center" vertical="center" wrapText="1"/>
    </xf>
    <xf numFmtId="4" fontId="4" fillId="6" borderId="11" xfId="37" applyNumberFormat="1" applyFont="1" applyFill="1" applyBorder="1" applyAlignment="1">
      <alignment horizontal="right" vertical="center" wrapText="1"/>
    </xf>
    <xf numFmtId="0" fontId="6" fillId="0" borderId="6" xfId="38" applyFont="1" applyFill="1" applyBorder="1" applyAlignment="1">
      <alignment horizontal="center" vertical="center"/>
    </xf>
    <xf numFmtId="4" fontId="6" fillId="0" borderId="6" xfId="38" applyNumberFormat="1" applyFont="1" applyFill="1" applyBorder="1" applyAlignment="1">
      <alignment horizontal="right" vertical="center"/>
    </xf>
    <xf numFmtId="4" fontId="6" fillId="0" borderId="12" xfId="38" applyNumberFormat="1" applyFont="1" applyFill="1" applyBorder="1" applyAlignment="1">
      <alignment horizontal="right" vertical="center"/>
    </xf>
    <xf numFmtId="0" fontId="8" fillId="0" borderId="6" xfId="0" applyNumberFormat="1" applyFont="1" applyFill="1" applyBorder="1" applyAlignment="1">
      <alignment vertical="center" wrapText="1"/>
    </xf>
    <xf numFmtId="0" fontId="27" fillId="0" borderId="0" xfId="38" applyFont="1" applyAlignment="1">
      <alignment vertical="center"/>
    </xf>
    <xf numFmtId="0" fontId="2" fillId="0" borderId="7" xfId="38" applyFont="1" applyBorder="1" applyAlignment="1">
      <alignment horizontal="center" vertical="center" wrapText="1"/>
    </xf>
    <xf numFmtId="0" fontId="2" fillId="0" borderId="0" xfId="38" applyFont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2" fillId="0" borderId="7" xfId="38" applyFont="1" applyFill="1" applyBorder="1" applyAlignment="1">
      <alignment horizontal="right" vertical="center"/>
    </xf>
    <xf numFmtId="0" fontId="2" fillId="0" borderId="0" xfId="38" applyFont="1" applyFill="1" applyAlignment="1">
      <alignment horizontal="right" vertical="center"/>
    </xf>
    <xf numFmtId="0" fontId="2" fillId="0" borderId="7" xfId="38" applyFont="1" applyFill="1" applyBorder="1" applyAlignment="1">
      <alignment horizontal="center" vertical="center"/>
    </xf>
    <xf numFmtId="0" fontId="2" fillId="0" borderId="0" xfId="38" applyFont="1" applyFill="1" applyAlignment="1">
      <alignment horizontal="center" vertical="center"/>
    </xf>
    <xf numFmtId="0" fontId="6" fillId="0" borderId="13" xfId="38" applyFont="1" applyBorder="1" applyAlignment="1" applyProtection="1">
      <alignment horizontal="center" vertical="center"/>
      <protection locked="0"/>
    </xf>
    <xf numFmtId="0" fontId="11" fillId="0" borderId="6" xfId="0" applyFont="1" applyBorder="1" applyAlignment="1">
      <alignment vertical="center" wrapText="1"/>
    </xf>
    <xf numFmtId="0" fontId="2" fillId="0" borderId="14" xfId="38" applyFont="1" applyBorder="1" applyAlignment="1">
      <alignment horizontal="center" vertical="center"/>
    </xf>
    <xf numFmtId="0" fontId="25" fillId="0" borderId="15" xfId="38" applyFont="1" applyBorder="1" applyAlignment="1">
      <alignment vertical="center"/>
    </xf>
    <xf numFmtId="0" fontId="2" fillId="0" borderId="17" xfId="38" applyFont="1" applyBorder="1" applyAlignment="1">
      <alignment horizontal="center" vertical="center"/>
    </xf>
    <xf numFmtId="165" fontId="5" fillId="0" borderId="19" xfId="38" applyNumberFormat="1" applyFont="1" applyFill="1" applyBorder="1" applyAlignment="1">
      <alignment horizontal="right" vertical="center"/>
    </xf>
    <xf numFmtId="165" fontId="31" fillId="0" borderId="21" xfId="38" applyNumberFormat="1" applyFont="1" applyFill="1" applyBorder="1" applyAlignment="1">
      <alignment horizontal="right" vertical="center"/>
    </xf>
    <xf numFmtId="165" fontId="30" fillId="0" borderId="22" xfId="38" applyNumberFormat="1" applyFont="1" applyFill="1" applyBorder="1" applyAlignment="1">
      <alignment horizontal="right" vertical="center"/>
    </xf>
    <xf numFmtId="0" fontId="2" fillId="0" borderId="15" xfId="38" applyFont="1" applyBorder="1" applyAlignment="1">
      <alignment horizontal="center" vertical="center" wrapText="1"/>
    </xf>
    <xf numFmtId="0" fontId="2" fillId="0" borderId="15" xfId="38" applyFont="1" applyBorder="1" applyAlignment="1">
      <alignment horizontal="center" vertical="center"/>
    </xf>
    <xf numFmtId="0" fontId="2" fillId="0" borderId="15" xfId="38" applyFont="1" applyFill="1" applyBorder="1" applyAlignment="1">
      <alignment horizontal="center" vertical="center"/>
    </xf>
    <xf numFmtId="0" fontId="2" fillId="0" borderId="15" xfId="38" applyFont="1" applyFill="1" applyBorder="1" applyAlignment="1">
      <alignment horizontal="right" vertical="center"/>
    </xf>
    <xf numFmtId="0" fontId="2" fillId="0" borderId="16" xfId="38" applyFont="1" applyFill="1" applyBorder="1" applyAlignment="1">
      <alignment horizontal="right" vertical="center"/>
    </xf>
    <xf numFmtId="0" fontId="2" fillId="0" borderId="18" xfId="38" applyFont="1" applyFill="1" applyBorder="1" applyAlignment="1">
      <alignment horizontal="right" vertical="center"/>
    </xf>
    <xf numFmtId="4" fontId="4" fillId="6" borderId="23" xfId="37" applyNumberFormat="1" applyFont="1" applyFill="1" applyBorder="1" applyAlignment="1">
      <alignment horizontal="right" vertical="center" wrapText="1"/>
    </xf>
    <xf numFmtId="1" fontId="6" fillId="0" borderId="24" xfId="38" applyNumberFormat="1" applyFont="1" applyBorder="1" applyAlignment="1">
      <alignment horizontal="center" vertical="center"/>
    </xf>
    <xf numFmtId="4" fontId="2" fillId="0" borderId="3" xfId="38" applyNumberFormat="1" applyFont="1" applyBorder="1" applyAlignment="1">
      <alignment vertical="center"/>
    </xf>
    <xf numFmtId="4" fontId="5" fillId="0" borderId="3" xfId="38" applyNumberFormat="1" applyFont="1" applyFill="1" applyBorder="1" applyAlignment="1">
      <alignment vertical="center"/>
    </xf>
    <xf numFmtId="0" fontId="2" fillId="0" borderId="3" xfId="38" applyFont="1" applyFill="1" applyBorder="1" applyAlignment="1">
      <alignment vertical="center"/>
    </xf>
    <xf numFmtId="0" fontId="2" fillId="0" borderId="3" xfId="38" applyFont="1" applyBorder="1" applyAlignment="1">
      <alignment vertical="center"/>
    </xf>
    <xf numFmtId="4" fontId="2" fillId="0" borderId="3" xfId="38" applyNumberFormat="1" applyFont="1" applyFill="1" applyBorder="1" applyAlignment="1">
      <alignment vertical="center"/>
    </xf>
    <xf numFmtId="1" fontId="6" fillId="0" borderId="24" xfId="38" applyNumberFormat="1" applyFont="1" applyFill="1" applyBorder="1" applyAlignment="1">
      <alignment horizontal="center" vertical="center"/>
    </xf>
    <xf numFmtId="4" fontId="6" fillId="0" borderId="25" xfId="38" applyNumberFormat="1" applyFont="1" applyFill="1" applyBorder="1" applyAlignment="1">
      <alignment horizontal="right" vertical="center"/>
    </xf>
    <xf numFmtId="0" fontId="4" fillId="0" borderId="26" xfId="38" applyFont="1" applyFill="1" applyBorder="1" applyAlignment="1">
      <alignment horizontal="center" vertical="center"/>
    </xf>
    <xf numFmtId="0" fontId="7" fillId="0" borderId="5" xfId="38" applyFont="1" applyFill="1" applyBorder="1" applyAlignment="1">
      <alignment horizontal="left" vertical="center" wrapText="1"/>
    </xf>
    <xf numFmtId="0" fontId="4" fillId="0" borderId="5" xfId="37" applyFont="1" applyFill="1" applyBorder="1" applyAlignment="1">
      <alignment horizontal="center" vertical="center" wrapText="1"/>
    </xf>
    <xf numFmtId="4" fontId="4" fillId="0" borderId="5" xfId="37" applyNumberFormat="1" applyFont="1" applyFill="1" applyBorder="1" applyAlignment="1">
      <alignment horizontal="right" vertical="center" wrapText="1"/>
    </xf>
    <xf numFmtId="4" fontId="4" fillId="0" borderId="27" xfId="37" applyNumberFormat="1" applyFont="1" applyFill="1" applyBorder="1" applyAlignment="1">
      <alignment horizontal="right" vertical="center" wrapText="1"/>
    </xf>
    <xf numFmtId="0" fontId="33" fillId="0" borderId="6" xfId="0" applyNumberFormat="1" applyFont="1" applyFill="1" applyBorder="1" applyAlignment="1">
      <alignment vertical="center" wrapText="1"/>
    </xf>
    <xf numFmtId="4" fontId="4" fillId="6" borderId="11" xfId="37" applyNumberFormat="1" applyFont="1" applyFill="1" applyBorder="1" applyAlignment="1">
      <alignment horizontal="center" vertical="center" wrapText="1"/>
    </xf>
    <xf numFmtId="4" fontId="4" fillId="6" borderId="30" xfId="37" applyNumberFormat="1" applyFont="1" applyFill="1" applyBorder="1" applyAlignment="1">
      <alignment horizontal="right" vertical="center" wrapText="1"/>
    </xf>
    <xf numFmtId="4" fontId="6" fillId="0" borderId="32" xfId="38" applyNumberFormat="1" applyFont="1" applyFill="1" applyBorder="1" applyAlignment="1">
      <alignment horizontal="right" vertical="center"/>
    </xf>
    <xf numFmtId="4" fontId="37" fillId="0" borderId="0" xfId="38" applyNumberFormat="1" applyFont="1" applyBorder="1" applyAlignment="1">
      <alignment vertical="center" wrapText="1"/>
    </xf>
    <xf numFmtId="4" fontId="6" fillId="8" borderId="6" xfId="38" applyNumberFormat="1" applyFont="1" applyFill="1" applyBorder="1" applyAlignment="1">
      <alignment horizontal="right" vertical="center"/>
    </xf>
    <xf numFmtId="4" fontId="4" fillId="6" borderId="53" xfId="37" applyNumberFormat="1" applyFont="1" applyFill="1" applyBorder="1" applyAlignment="1">
      <alignment horizontal="right" vertical="center" wrapText="1"/>
    </xf>
    <xf numFmtId="4" fontId="4" fillId="6" borderId="55" xfId="37" applyNumberFormat="1" applyFont="1" applyFill="1" applyBorder="1" applyAlignment="1">
      <alignment horizontal="right" vertical="center" wrapText="1"/>
    </xf>
    <xf numFmtId="0" fontId="4" fillId="6" borderId="54" xfId="38" applyFont="1" applyFill="1" applyBorder="1" applyAlignment="1">
      <alignment horizontal="center" vertical="center"/>
    </xf>
    <xf numFmtId="0" fontId="4" fillId="6" borderId="53" xfId="37" applyFont="1" applyFill="1" applyBorder="1" applyAlignment="1">
      <alignment horizontal="center" vertical="center" wrapText="1"/>
    </xf>
    <xf numFmtId="0" fontId="4" fillId="6" borderId="53" xfId="38" applyFont="1" applyFill="1" applyBorder="1" applyAlignment="1">
      <alignment horizontal="left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4" fontId="7" fillId="0" borderId="8" xfId="38" applyNumberFormat="1" applyFont="1" applyFill="1" applyBorder="1" applyAlignment="1">
      <alignment horizontal="center" vertical="center"/>
    </xf>
    <xf numFmtId="4" fontId="7" fillId="0" borderId="9" xfId="38" applyNumberFormat="1" applyFont="1" applyFill="1" applyBorder="1" applyAlignment="1">
      <alignment horizontal="center" vertical="center"/>
    </xf>
    <xf numFmtId="0" fontId="4" fillId="6" borderId="10" xfId="38" applyFont="1" applyFill="1" applyBorder="1" applyAlignment="1">
      <alignment horizontal="center" vertical="center"/>
    </xf>
    <xf numFmtId="0" fontId="4" fillId="6" borderId="11" xfId="38" applyFont="1" applyFill="1" applyBorder="1" applyAlignment="1">
      <alignment horizontal="left" vertical="center" wrapText="1"/>
    </xf>
    <xf numFmtId="0" fontId="4" fillId="6" borderId="11" xfId="37" applyFont="1" applyFill="1" applyBorder="1" applyAlignment="1">
      <alignment horizontal="center" vertical="center" wrapText="1"/>
    </xf>
    <xf numFmtId="4" fontId="4" fillId="6" borderId="11" xfId="37" applyNumberFormat="1" applyFont="1" applyFill="1" applyBorder="1" applyAlignment="1">
      <alignment horizontal="right" vertical="center" wrapText="1"/>
    </xf>
    <xf numFmtId="0" fontId="6" fillId="0" borderId="6" xfId="38" applyFont="1" applyFill="1" applyBorder="1" applyAlignment="1">
      <alignment horizontal="center" vertical="center"/>
    </xf>
    <xf numFmtId="4" fontId="6" fillId="0" borderId="6" xfId="38" applyNumberFormat="1" applyFont="1" applyFill="1" applyBorder="1" applyAlignment="1">
      <alignment horizontal="right" vertical="center"/>
    </xf>
    <xf numFmtId="4" fontId="6" fillId="0" borderId="12" xfId="38" applyNumberFormat="1" applyFont="1" applyFill="1" applyBorder="1" applyAlignment="1">
      <alignment horizontal="right" vertical="center"/>
    </xf>
    <xf numFmtId="0" fontId="8" fillId="0" borderId="6" xfId="0" applyNumberFormat="1" applyFont="1" applyFill="1" applyBorder="1" applyAlignment="1">
      <alignment vertical="center" wrapText="1"/>
    </xf>
    <xf numFmtId="0" fontId="6" fillId="0" borderId="6" xfId="0" applyFont="1" applyFill="1" applyBorder="1" applyAlignment="1">
      <alignment horizontal="center" vertical="center" wrapText="1"/>
    </xf>
    <xf numFmtId="4" fontId="4" fillId="6" borderId="23" xfId="37" applyNumberFormat="1" applyFont="1" applyFill="1" applyBorder="1" applyAlignment="1">
      <alignment horizontal="right" vertical="center" wrapText="1"/>
    </xf>
    <xf numFmtId="1" fontId="6" fillId="0" borderId="24" xfId="38" applyNumberFormat="1" applyFont="1" applyBorder="1" applyAlignment="1">
      <alignment horizontal="center" vertical="center"/>
    </xf>
    <xf numFmtId="1" fontId="6" fillId="0" borderId="24" xfId="38" applyNumberFormat="1" applyFont="1" applyFill="1" applyBorder="1" applyAlignment="1">
      <alignment horizontal="center" vertical="center"/>
    </xf>
    <xf numFmtId="49" fontId="8" fillId="0" borderId="25" xfId="0" applyNumberFormat="1" applyFont="1" applyFill="1" applyBorder="1" applyAlignment="1">
      <alignment horizontal="center" vertical="center" wrapText="1"/>
    </xf>
    <xf numFmtId="0" fontId="4" fillId="0" borderId="26" xfId="38" applyFont="1" applyFill="1" applyBorder="1" applyAlignment="1">
      <alignment horizontal="center" vertical="center"/>
    </xf>
    <xf numFmtId="0" fontId="7" fillId="0" borderId="5" xfId="38" applyFont="1" applyFill="1" applyBorder="1" applyAlignment="1">
      <alignment horizontal="left" vertical="center" wrapText="1"/>
    </xf>
    <xf numFmtId="0" fontId="4" fillId="0" borderId="5" xfId="37" applyFont="1" applyFill="1" applyBorder="1" applyAlignment="1">
      <alignment horizontal="center" vertical="center" wrapText="1"/>
    </xf>
    <xf numFmtId="4" fontId="4" fillId="0" borderId="5" xfId="37" applyNumberFormat="1" applyFont="1" applyFill="1" applyBorder="1" applyAlignment="1">
      <alignment horizontal="right" vertical="center" wrapText="1"/>
    </xf>
    <xf numFmtId="4" fontId="4" fillId="0" borderId="27" xfId="37" applyNumberFormat="1" applyFont="1" applyFill="1" applyBorder="1" applyAlignment="1">
      <alignment horizontal="right" vertical="center" wrapText="1"/>
    </xf>
    <xf numFmtId="165" fontId="36" fillId="0" borderId="20" xfId="38" applyNumberFormat="1" applyFont="1" applyFill="1" applyBorder="1" applyAlignment="1">
      <alignment horizontal="right" vertical="center"/>
    </xf>
    <xf numFmtId="4" fontId="2" fillId="9" borderId="3" xfId="38" applyNumberFormat="1" applyFont="1" applyFill="1" applyBorder="1" applyAlignment="1">
      <alignment vertical="center"/>
    </xf>
    <xf numFmtId="4" fontId="5" fillId="9" borderId="3" xfId="38" applyNumberFormat="1" applyFont="1" applyFill="1" applyBorder="1" applyAlignment="1">
      <alignment vertical="center"/>
    </xf>
    <xf numFmtId="0" fontId="2" fillId="9" borderId="3" xfId="38" applyFont="1" applyFill="1" applyBorder="1" applyAlignment="1">
      <alignment vertical="center"/>
    </xf>
    <xf numFmtId="3" fontId="2" fillId="0" borderId="0" xfId="38" applyNumberFormat="1" applyFont="1" applyAlignment="1">
      <alignment vertical="center"/>
    </xf>
    <xf numFmtId="0" fontId="8" fillId="8" borderId="6" xfId="0" applyNumberFormat="1" applyFont="1" applyFill="1" applyBorder="1" applyAlignment="1">
      <alignment vertical="center" wrapText="1"/>
    </xf>
    <xf numFmtId="1" fontId="6" fillId="8" borderId="24" xfId="38" applyNumberFormat="1" applyFont="1" applyFill="1" applyBorder="1" applyAlignment="1">
      <alignment horizontal="center" vertical="center"/>
    </xf>
    <xf numFmtId="165" fontId="29" fillId="0" borderId="19" xfId="124" applyNumberFormat="1" applyFont="1" applyFill="1" applyBorder="1" applyAlignment="1">
      <alignment horizontal="right" vertical="center"/>
    </xf>
    <xf numFmtId="49" fontId="8" fillId="8" borderId="6" xfId="0" applyNumberFormat="1" applyFont="1" applyFill="1" applyBorder="1" applyAlignment="1">
      <alignment horizontal="center" vertical="center" wrapText="1"/>
    </xf>
    <xf numFmtId="0" fontId="6" fillId="8" borderId="6" xfId="0" applyFont="1" applyFill="1" applyBorder="1" applyAlignment="1">
      <alignment horizontal="center" vertical="center" wrapText="1"/>
    </xf>
    <xf numFmtId="0" fontId="6" fillId="8" borderId="6" xfId="38" applyFont="1" applyFill="1" applyBorder="1" applyAlignment="1">
      <alignment horizontal="center" vertical="center"/>
    </xf>
    <xf numFmtId="4" fontId="6" fillId="8" borderId="12" xfId="38" applyNumberFormat="1" applyFont="1" applyFill="1" applyBorder="1" applyAlignment="1">
      <alignment horizontal="right" vertical="center"/>
    </xf>
    <xf numFmtId="0" fontId="4" fillId="8" borderId="26" xfId="38" applyFont="1" applyFill="1" applyBorder="1" applyAlignment="1">
      <alignment horizontal="center" vertical="center"/>
    </xf>
    <xf numFmtId="0" fontId="7" fillId="8" borderId="5" xfId="38" applyFont="1" applyFill="1" applyBorder="1" applyAlignment="1">
      <alignment horizontal="left" vertical="center" wrapText="1"/>
    </xf>
    <xf numFmtId="0" fontId="4" fillId="8" borderId="5" xfId="37" applyFont="1" applyFill="1" applyBorder="1" applyAlignment="1">
      <alignment horizontal="center" vertical="center" wrapText="1"/>
    </xf>
    <xf numFmtId="4" fontId="4" fillId="8" borderId="5" xfId="37" applyNumberFormat="1" applyFont="1" applyFill="1" applyBorder="1" applyAlignment="1">
      <alignment horizontal="right" vertical="center" wrapText="1"/>
    </xf>
    <xf numFmtId="4" fontId="4" fillId="8" borderId="27" xfId="37" applyNumberFormat="1" applyFont="1" applyFill="1" applyBorder="1" applyAlignment="1">
      <alignment horizontal="right" vertical="center" wrapText="1"/>
    </xf>
    <xf numFmtId="0" fontId="33" fillId="8" borderId="6" xfId="0" applyNumberFormat="1" applyFont="1" applyFill="1" applyBorder="1" applyAlignment="1">
      <alignment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6" xfId="38" applyFont="1" applyBorder="1" applyAlignment="1">
      <alignment horizontal="center" vertical="center"/>
    </xf>
    <xf numFmtId="4" fontId="6" fillId="0" borderId="6" xfId="38" applyNumberFormat="1" applyFont="1" applyBorder="1" applyAlignment="1">
      <alignment horizontal="right" vertical="center"/>
    </xf>
    <xf numFmtId="4" fontId="6" fillId="0" borderId="12" xfId="38" applyNumberFormat="1" applyFont="1" applyBorder="1" applyAlignment="1">
      <alignment horizontal="right" vertical="center"/>
    </xf>
    <xf numFmtId="4" fontId="5" fillId="0" borderId="3" xfId="38" applyNumberFormat="1" applyFont="1" applyBorder="1" applyAlignment="1">
      <alignment vertical="center"/>
    </xf>
    <xf numFmtId="0" fontId="8" fillId="8" borderId="6" xfId="0" applyFont="1" applyFill="1" applyBorder="1" applyAlignment="1">
      <alignment vertical="center" wrapText="1"/>
    </xf>
    <xf numFmtId="0" fontId="33" fillId="0" borderId="0" xfId="0" applyFont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32" fillId="7" borderId="56" xfId="36" applyFont="1" applyFill="1" applyBorder="1" applyAlignment="1">
      <alignment horizontal="center" vertical="center" wrapText="1"/>
    </xf>
    <xf numFmtId="0" fontId="32" fillId="7" borderId="57" xfId="36" applyFont="1" applyFill="1" applyBorder="1" applyAlignment="1">
      <alignment horizontal="center" vertical="center" wrapText="1"/>
    </xf>
    <xf numFmtId="0" fontId="32" fillId="7" borderId="58" xfId="36" applyFont="1" applyFill="1" applyBorder="1" applyAlignment="1">
      <alignment horizontal="center" vertical="center" wrapText="1"/>
    </xf>
    <xf numFmtId="4" fontId="4" fillId="7" borderId="59" xfId="38" applyNumberFormat="1" applyFont="1" applyFill="1" applyBorder="1" applyAlignment="1">
      <alignment horizontal="center" vertical="center" wrapText="1"/>
    </xf>
    <xf numFmtId="4" fontId="4" fillId="7" borderId="60" xfId="38" applyNumberFormat="1" applyFont="1" applyFill="1" applyBorder="1" applyAlignment="1">
      <alignment horizontal="center" vertical="center" wrapText="1"/>
    </xf>
    <xf numFmtId="4" fontId="4" fillId="7" borderId="61" xfId="38" applyNumberFormat="1" applyFont="1" applyFill="1" applyBorder="1" applyAlignment="1">
      <alignment horizontal="center" vertical="center" wrapText="1"/>
    </xf>
    <xf numFmtId="0" fontId="30" fillId="0" borderId="42" xfId="38" applyFont="1" applyBorder="1" applyAlignment="1">
      <alignment horizontal="left" vertical="center" wrapText="1" indent="2"/>
    </xf>
    <xf numFmtId="0" fontId="9" fillId="0" borderId="43" xfId="37" applyBorder="1" applyAlignment="1">
      <alignment horizontal="left" vertical="center" indent="2"/>
    </xf>
    <xf numFmtId="0" fontId="10" fillId="7" borderId="29" xfId="36" applyFont="1" applyFill="1" applyBorder="1" applyAlignment="1">
      <alignment horizontal="left" vertical="center" wrapText="1"/>
    </xf>
    <xf numFmtId="0" fontId="10" fillId="7" borderId="28" xfId="36" applyFont="1" applyFill="1" applyBorder="1" applyAlignment="1">
      <alignment horizontal="left" vertical="center" wrapText="1"/>
    </xf>
    <xf numFmtId="0" fontId="10" fillId="7" borderId="31" xfId="36" applyFont="1" applyFill="1" applyBorder="1" applyAlignment="1">
      <alignment horizontal="left" vertical="center" wrapText="1"/>
    </xf>
    <xf numFmtId="0" fontId="32" fillId="7" borderId="44" xfId="36" applyFont="1" applyFill="1" applyBorder="1" applyAlignment="1">
      <alignment horizontal="left" vertical="center" wrapText="1"/>
    </xf>
    <xf numFmtId="0" fontId="32" fillId="7" borderId="45" xfId="36" applyFont="1" applyFill="1" applyBorder="1" applyAlignment="1">
      <alignment horizontal="left" vertical="center" wrapText="1"/>
    </xf>
    <xf numFmtId="0" fontId="32" fillId="7" borderId="46" xfId="36" applyFont="1" applyFill="1" applyBorder="1" applyAlignment="1">
      <alignment horizontal="left" vertical="center" wrapText="1"/>
    </xf>
    <xf numFmtId="0" fontId="4" fillId="7" borderId="33" xfId="38" applyFont="1" applyFill="1" applyBorder="1" applyAlignment="1">
      <alignment horizontal="center" vertical="center"/>
    </xf>
    <xf numFmtId="0" fontId="0" fillId="7" borderId="34" xfId="0" applyFill="1" applyBorder="1" applyAlignment="1">
      <alignment horizontal="center" vertical="center"/>
    </xf>
    <xf numFmtId="0" fontId="4" fillId="7" borderId="35" xfId="38" applyFont="1" applyFill="1" applyBorder="1" applyAlignment="1">
      <alignment horizontal="left" vertical="center" indent="1"/>
    </xf>
    <xf numFmtId="0" fontId="0" fillId="7" borderId="8" xfId="0" applyFill="1" applyBorder="1" applyAlignment="1">
      <alignment horizontal="left" vertical="center" indent="1"/>
    </xf>
    <xf numFmtId="4" fontId="4" fillId="7" borderId="36" xfId="38" applyNumberFormat="1" applyFont="1" applyFill="1" applyBorder="1" applyAlignment="1">
      <alignment horizontal="center" vertical="center" wrapText="1"/>
    </xf>
    <xf numFmtId="0" fontId="0" fillId="7" borderId="37" xfId="0" applyFill="1" applyBorder="1" applyAlignment="1">
      <alignment vertical="center" wrapText="1"/>
    </xf>
    <xf numFmtId="0" fontId="39" fillId="0" borderId="38" xfId="38" applyFont="1" applyBorder="1" applyAlignment="1">
      <alignment horizontal="left" vertical="center" wrapText="1" indent="2"/>
    </xf>
    <xf numFmtId="0" fontId="9" fillId="0" borderId="39" xfId="37" applyFont="1" applyBorder="1" applyAlignment="1">
      <alignment horizontal="left" vertical="center" indent="2"/>
    </xf>
    <xf numFmtId="0" fontId="31" fillId="0" borderId="40" xfId="38" applyFont="1" applyBorder="1" applyAlignment="1">
      <alignment horizontal="left" vertical="center" wrapText="1" indent="2"/>
    </xf>
    <xf numFmtId="0" fontId="29" fillId="0" borderId="41" xfId="37" applyFont="1" applyBorder="1" applyAlignment="1">
      <alignment horizontal="left" vertical="center" indent="2"/>
    </xf>
    <xf numFmtId="0" fontId="10" fillId="7" borderId="47" xfId="36" applyFont="1" applyFill="1" applyBorder="1" applyAlignment="1">
      <alignment horizontal="left" vertical="center" wrapText="1" indent="2"/>
    </xf>
    <xf numFmtId="0" fontId="11" fillId="0" borderId="48" xfId="36" applyFont="1" applyBorder="1" applyAlignment="1">
      <alignment horizontal="left" indent="2"/>
    </xf>
    <xf numFmtId="0" fontId="11" fillId="0" borderId="49" xfId="36" applyFont="1" applyBorder="1" applyAlignment="1">
      <alignment horizontal="left" indent="2"/>
    </xf>
    <xf numFmtId="0" fontId="4" fillId="0" borderId="35" xfId="38" applyFont="1" applyFill="1" applyBorder="1" applyAlignment="1">
      <alignment horizontal="center" vertical="center"/>
    </xf>
    <xf numFmtId="0" fontId="4" fillId="0" borderId="8" xfId="38" applyFont="1" applyFill="1" applyBorder="1" applyAlignment="1">
      <alignment horizontal="center" vertical="center"/>
    </xf>
    <xf numFmtId="4" fontId="4" fillId="0" borderId="35" xfId="38" applyNumberFormat="1" applyFont="1" applyFill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4" fillId="0" borderId="33" xfId="38" applyFont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4" fillId="0" borderId="35" xfId="38" applyFont="1" applyBorder="1" applyAlignment="1">
      <alignment horizontal="left" vertical="center" indent="1"/>
    </xf>
    <xf numFmtId="0" fontId="0" fillId="0" borderId="8" xfId="0" applyBorder="1" applyAlignment="1">
      <alignment horizontal="left" vertical="center" indent="1"/>
    </xf>
    <xf numFmtId="0" fontId="4" fillId="0" borderId="51" xfId="38" applyFont="1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4" fillId="0" borderId="35" xfId="38" applyFont="1" applyBorder="1" applyAlignment="1">
      <alignment horizontal="center" vertical="center"/>
    </xf>
    <xf numFmtId="0" fontId="4" fillId="0" borderId="8" xfId="38" applyFont="1" applyBorder="1" applyAlignment="1">
      <alignment horizontal="center" vertical="center"/>
    </xf>
  </cellXfs>
  <cellStyles count="126">
    <cellStyle name="_ÚP Ostrava" xfId="1" xr:uid="{00000000-0005-0000-0000-000000000000}"/>
    <cellStyle name="Comma [0]_laroux" xfId="2" xr:uid="{00000000-0005-0000-0000-000001000000}"/>
    <cellStyle name="Comma_laroux" xfId="3" xr:uid="{00000000-0005-0000-0000-000002000000}"/>
    <cellStyle name="Currency [0]_laroux" xfId="4" xr:uid="{00000000-0005-0000-0000-000003000000}"/>
    <cellStyle name="Currency_laroux" xfId="5" xr:uid="{00000000-0005-0000-0000-000004000000}"/>
    <cellStyle name="Euro" xfId="6" xr:uid="{00000000-0005-0000-0000-000005000000}"/>
    <cellStyle name="Euro 2" xfId="7" xr:uid="{00000000-0005-0000-0000-000006000000}"/>
    <cellStyle name="Hypertextový odkaz" xfId="124" builtinId="8"/>
    <cellStyle name="KAPITOLA" xfId="8" xr:uid="{00000000-0005-0000-0000-000008000000}"/>
    <cellStyle name="Měna 2" xfId="9" xr:uid="{00000000-0005-0000-0000-000009000000}"/>
    <cellStyle name="Měna 2 2" xfId="10" xr:uid="{00000000-0005-0000-0000-00000A000000}"/>
    <cellStyle name="Měna 2 3" xfId="91" xr:uid="{00000000-0005-0000-0000-00000B000000}"/>
    <cellStyle name="Měna 2 4" xfId="70" xr:uid="{00000000-0005-0000-0000-00000C000000}"/>
    <cellStyle name="Měna 2 5" xfId="49" xr:uid="{00000000-0005-0000-0000-00000D000000}"/>
    <cellStyle name="Měna 3" xfId="11" xr:uid="{00000000-0005-0000-0000-00000E000000}"/>
    <cellStyle name="měny 2" xfId="12" xr:uid="{00000000-0005-0000-0000-00000F000000}"/>
    <cellStyle name="měny 2 2" xfId="13" xr:uid="{00000000-0005-0000-0000-000010000000}"/>
    <cellStyle name="měny 2 3" xfId="92" xr:uid="{00000000-0005-0000-0000-000011000000}"/>
    <cellStyle name="měny 2 4" xfId="71" xr:uid="{00000000-0005-0000-0000-000012000000}"/>
    <cellStyle name="měny 2 5" xfId="50" xr:uid="{00000000-0005-0000-0000-000013000000}"/>
    <cellStyle name="MřížkaNormální" xfId="14" xr:uid="{00000000-0005-0000-0000-000014000000}"/>
    <cellStyle name="Nadpis1" xfId="15" xr:uid="{00000000-0005-0000-0000-000015000000}"/>
    <cellStyle name="Nadpis2" xfId="16" xr:uid="{00000000-0005-0000-0000-000016000000}"/>
    <cellStyle name="Nadpis3" xfId="17" xr:uid="{00000000-0005-0000-0000-000017000000}"/>
    <cellStyle name="Normal_0201axi2" xfId="18" xr:uid="{00000000-0005-0000-0000-000018000000}"/>
    <cellStyle name="Normální" xfId="0" builtinId="0"/>
    <cellStyle name="Normální 10" xfId="19" xr:uid="{00000000-0005-0000-0000-00001A000000}"/>
    <cellStyle name="Normální 11" xfId="20" xr:uid="{00000000-0005-0000-0000-00001B000000}"/>
    <cellStyle name="Normální 12" xfId="21" xr:uid="{00000000-0005-0000-0000-00001C000000}"/>
    <cellStyle name="normální 13" xfId="56" xr:uid="{00000000-0005-0000-0000-00001D000000}"/>
    <cellStyle name="normální 13 2" xfId="77" xr:uid="{00000000-0005-0000-0000-00001E000000}"/>
    <cellStyle name="normální 13 3" xfId="106" xr:uid="{00000000-0005-0000-0000-00001F000000}"/>
    <cellStyle name="normální 14" xfId="57" xr:uid="{00000000-0005-0000-0000-000020000000}"/>
    <cellStyle name="normální 14 2" xfId="78" xr:uid="{00000000-0005-0000-0000-000021000000}"/>
    <cellStyle name="normální 14 3" xfId="107" xr:uid="{00000000-0005-0000-0000-000022000000}"/>
    <cellStyle name="Normální 15" xfId="58" xr:uid="{00000000-0005-0000-0000-000023000000}"/>
    <cellStyle name="Normální 15 2" xfId="79" xr:uid="{00000000-0005-0000-0000-000024000000}"/>
    <cellStyle name="Normální 15 3" xfId="99" xr:uid="{00000000-0005-0000-0000-000025000000}"/>
    <cellStyle name="normální 16" xfId="59" xr:uid="{00000000-0005-0000-0000-000026000000}"/>
    <cellStyle name="normální 16 2" xfId="80" xr:uid="{00000000-0005-0000-0000-000027000000}"/>
    <cellStyle name="normální 16 3" xfId="108" xr:uid="{00000000-0005-0000-0000-000028000000}"/>
    <cellStyle name="normální 17" xfId="60" xr:uid="{00000000-0005-0000-0000-000029000000}"/>
    <cellStyle name="normální 17 2" xfId="81" xr:uid="{00000000-0005-0000-0000-00002A000000}"/>
    <cellStyle name="normální 17 3" xfId="109" xr:uid="{00000000-0005-0000-0000-00002B000000}"/>
    <cellStyle name="normální 18" xfId="61" xr:uid="{00000000-0005-0000-0000-00002C000000}"/>
    <cellStyle name="normální 18 2" xfId="82" xr:uid="{00000000-0005-0000-0000-00002D000000}"/>
    <cellStyle name="normální 18 3" xfId="110" xr:uid="{00000000-0005-0000-0000-00002E000000}"/>
    <cellStyle name="normální 19" xfId="62" xr:uid="{00000000-0005-0000-0000-00002F000000}"/>
    <cellStyle name="normální 19 2" xfId="83" xr:uid="{00000000-0005-0000-0000-000030000000}"/>
    <cellStyle name="normální 19 3" xfId="111" xr:uid="{00000000-0005-0000-0000-000031000000}"/>
    <cellStyle name="normální 2" xfId="22" xr:uid="{00000000-0005-0000-0000-000032000000}"/>
    <cellStyle name="normální 2 2" xfId="23" xr:uid="{00000000-0005-0000-0000-000033000000}"/>
    <cellStyle name="normální 2 2 2" xfId="48" xr:uid="{00000000-0005-0000-0000-000034000000}"/>
    <cellStyle name="Normální 2 3" xfId="24" xr:uid="{00000000-0005-0000-0000-000035000000}"/>
    <cellStyle name="Normální 2 4" xfId="25" xr:uid="{00000000-0005-0000-0000-000036000000}"/>
    <cellStyle name="Normální 2 5" xfId="26" xr:uid="{00000000-0005-0000-0000-000037000000}"/>
    <cellStyle name="Normální 2 6" xfId="27" xr:uid="{00000000-0005-0000-0000-000038000000}"/>
    <cellStyle name="normální 20" xfId="63" xr:uid="{00000000-0005-0000-0000-000039000000}"/>
    <cellStyle name="normální 20 2" xfId="84" xr:uid="{00000000-0005-0000-0000-00003A000000}"/>
    <cellStyle name="normální 20 3" xfId="112" xr:uid="{00000000-0005-0000-0000-00003B000000}"/>
    <cellStyle name="normální 21" xfId="64" xr:uid="{00000000-0005-0000-0000-00003C000000}"/>
    <cellStyle name="normální 21 2" xfId="85" xr:uid="{00000000-0005-0000-0000-00003D000000}"/>
    <cellStyle name="normální 21 3" xfId="113" xr:uid="{00000000-0005-0000-0000-00003E000000}"/>
    <cellStyle name="normální 22" xfId="65" xr:uid="{00000000-0005-0000-0000-00003F000000}"/>
    <cellStyle name="normální 22 2" xfId="86" xr:uid="{00000000-0005-0000-0000-000040000000}"/>
    <cellStyle name="normální 22 3" xfId="114" xr:uid="{00000000-0005-0000-0000-000041000000}"/>
    <cellStyle name="normální 23" xfId="66" xr:uid="{00000000-0005-0000-0000-000042000000}"/>
    <cellStyle name="normální 23 2" xfId="87" xr:uid="{00000000-0005-0000-0000-000043000000}"/>
    <cellStyle name="normální 23 3" xfId="115" xr:uid="{00000000-0005-0000-0000-000044000000}"/>
    <cellStyle name="normální 24" xfId="67" xr:uid="{00000000-0005-0000-0000-000045000000}"/>
    <cellStyle name="normální 24 2" xfId="88" xr:uid="{00000000-0005-0000-0000-000046000000}"/>
    <cellStyle name="normální 24 3" xfId="116" xr:uid="{00000000-0005-0000-0000-000047000000}"/>
    <cellStyle name="normální 25" xfId="68" xr:uid="{00000000-0005-0000-0000-000048000000}"/>
    <cellStyle name="normální 25 2" xfId="89" xr:uid="{00000000-0005-0000-0000-000049000000}"/>
    <cellStyle name="normální 25 3" xfId="117" xr:uid="{00000000-0005-0000-0000-00004A000000}"/>
    <cellStyle name="normální 26" xfId="69" xr:uid="{00000000-0005-0000-0000-00004B000000}"/>
    <cellStyle name="normální 26 2" xfId="90" xr:uid="{00000000-0005-0000-0000-00004C000000}"/>
    <cellStyle name="normální 26 3" xfId="118" xr:uid="{00000000-0005-0000-0000-00004D000000}"/>
    <cellStyle name="normální 27" xfId="100" xr:uid="{00000000-0005-0000-0000-00004E000000}"/>
    <cellStyle name="normální 28" xfId="98" xr:uid="{00000000-0005-0000-0000-00004F000000}"/>
    <cellStyle name="Normální 29" xfId="125" xr:uid="{9D2C2409-9D78-465C-B497-4D59354771CB}"/>
    <cellStyle name="Normální 3" xfId="28" xr:uid="{00000000-0005-0000-0000-000050000000}"/>
    <cellStyle name="Normální 3 2" xfId="29" xr:uid="{00000000-0005-0000-0000-000051000000}"/>
    <cellStyle name="Normální 3 3" xfId="93" xr:uid="{00000000-0005-0000-0000-000052000000}"/>
    <cellStyle name="Normální 3 3 2" xfId="119" xr:uid="{00000000-0005-0000-0000-000053000000}"/>
    <cellStyle name="Normální 3 4" xfId="72" xr:uid="{00000000-0005-0000-0000-000054000000}"/>
    <cellStyle name="Normální 3 5" xfId="101" xr:uid="{00000000-0005-0000-0000-000055000000}"/>
    <cellStyle name="Normální 3 6" xfId="51" xr:uid="{00000000-0005-0000-0000-000056000000}"/>
    <cellStyle name="Normální 4" xfId="30" xr:uid="{00000000-0005-0000-0000-000057000000}"/>
    <cellStyle name="Normální 4 2" xfId="94" xr:uid="{00000000-0005-0000-0000-000058000000}"/>
    <cellStyle name="Normální 4 2 2" xfId="120" xr:uid="{00000000-0005-0000-0000-000059000000}"/>
    <cellStyle name="Normální 4 3" xfId="73" xr:uid="{00000000-0005-0000-0000-00005A000000}"/>
    <cellStyle name="Normální 4 4" xfId="102" xr:uid="{00000000-0005-0000-0000-00005B000000}"/>
    <cellStyle name="Normální 4 5" xfId="52" xr:uid="{00000000-0005-0000-0000-00005C000000}"/>
    <cellStyle name="Normální 5" xfId="31" xr:uid="{00000000-0005-0000-0000-00005D000000}"/>
    <cellStyle name="Normální 5 2" xfId="95" xr:uid="{00000000-0005-0000-0000-00005E000000}"/>
    <cellStyle name="Normální 5 2 2" xfId="121" xr:uid="{00000000-0005-0000-0000-00005F000000}"/>
    <cellStyle name="Normální 5 3" xfId="74" xr:uid="{00000000-0005-0000-0000-000060000000}"/>
    <cellStyle name="Normální 5 4" xfId="103" xr:uid="{00000000-0005-0000-0000-000061000000}"/>
    <cellStyle name="Normální 5 5" xfId="53" xr:uid="{00000000-0005-0000-0000-000062000000}"/>
    <cellStyle name="Normální 6" xfId="32" xr:uid="{00000000-0005-0000-0000-000063000000}"/>
    <cellStyle name="Normální 7" xfId="33" xr:uid="{00000000-0005-0000-0000-000064000000}"/>
    <cellStyle name="Normální 7 2" xfId="96" xr:uid="{00000000-0005-0000-0000-000065000000}"/>
    <cellStyle name="Normální 7 2 2" xfId="122" xr:uid="{00000000-0005-0000-0000-000066000000}"/>
    <cellStyle name="Normální 7 3" xfId="75" xr:uid="{00000000-0005-0000-0000-000067000000}"/>
    <cellStyle name="Normální 7 4" xfId="104" xr:uid="{00000000-0005-0000-0000-000068000000}"/>
    <cellStyle name="Normální 7 5" xfId="54" xr:uid="{00000000-0005-0000-0000-000069000000}"/>
    <cellStyle name="Normální 8" xfId="34" xr:uid="{00000000-0005-0000-0000-00006A000000}"/>
    <cellStyle name="Normální 8 2" xfId="97" xr:uid="{00000000-0005-0000-0000-00006B000000}"/>
    <cellStyle name="Normální 8 2 2" xfId="123" xr:uid="{00000000-0005-0000-0000-00006C000000}"/>
    <cellStyle name="Normální 8 3" xfId="76" xr:uid="{00000000-0005-0000-0000-00006D000000}"/>
    <cellStyle name="Normální 8 4" xfId="105" xr:uid="{00000000-0005-0000-0000-00006E000000}"/>
    <cellStyle name="Normální 8 5" xfId="55" xr:uid="{00000000-0005-0000-0000-00006F000000}"/>
    <cellStyle name="Normální 9" xfId="35" xr:uid="{00000000-0005-0000-0000-000070000000}"/>
    <cellStyle name="normální_CCTV" xfId="36" xr:uid="{00000000-0005-0000-0000-000071000000}"/>
    <cellStyle name="normální_EZS" xfId="37" xr:uid="{00000000-0005-0000-0000-000072000000}"/>
    <cellStyle name="normální_Videotelefon" xfId="38" xr:uid="{00000000-0005-0000-0000-000073000000}"/>
    <cellStyle name="ODDIL" xfId="39" xr:uid="{00000000-0005-0000-0000-000074000000}"/>
    <cellStyle name="polozka" xfId="40" xr:uid="{00000000-0005-0000-0000-000075000000}"/>
    <cellStyle name="POLOŽKA" xfId="41" xr:uid="{00000000-0005-0000-0000-000076000000}"/>
    <cellStyle name="popis polozky" xfId="42" xr:uid="{00000000-0005-0000-0000-000077000000}"/>
    <cellStyle name="PopisSystému" xfId="43" xr:uid="{00000000-0005-0000-0000-000078000000}"/>
    <cellStyle name="Standaard_O3cofp7a" xfId="44" xr:uid="{00000000-0005-0000-0000-000079000000}"/>
    <cellStyle name="Standard_Block" xfId="45" xr:uid="{00000000-0005-0000-0000-00007A000000}"/>
    <cellStyle name="Styl 1" xfId="46" xr:uid="{00000000-0005-0000-0000-00007B000000}"/>
    <cellStyle name="TYP ŘÁDKU_1" xfId="47" xr:uid="{00000000-0005-0000-0000-00007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7"/>
  <sheetViews>
    <sheetView showZeros="0" tabSelected="1" showWhiteSpace="0" view="pageLayout" zoomScaleNormal="100" zoomScaleSheetLayoutView="100" workbookViewId="0">
      <selection sqref="A1:C1"/>
    </sheetView>
  </sheetViews>
  <sheetFormatPr defaultColWidth="9.140625" defaultRowHeight="12.75"/>
  <cols>
    <col min="1" max="1" width="3.28515625" style="2" customWidth="1"/>
    <col min="2" max="2" width="50.7109375" style="1" customWidth="1"/>
    <col min="3" max="3" width="35.7109375" style="3" customWidth="1"/>
    <col min="4" max="4" width="17.7109375" style="1" bestFit="1" customWidth="1"/>
    <col min="5" max="5" width="11.85546875" style="1" bestFit="1" customWidth="1"/>
    <col min="6" max="8" width="9.140625" style="1"/>
    <col min="9" max="9" width="10.140625" style="1" bestFit="1" customWidth="1"/>
    <col min="10" max="16384" width="9.140625" style="1"/>
  </cols>
  <sheetData>
    <row r="1" spans="1:9" ht="32.25" customHeight="1" thickTop="1">
      <c r="A1" s="120" t="s">
        <v>188</v>
      </c>
      <c r="B1" s="121"/>
      <c r="C1" s="122"/>
    </row>
    <row r="2" spans="1:9" ht="66.75" customHeight="1" thickBot="1">
      <c r="A2" s="117" t="s">
        <v>176</v>
      </c>
      <c r="B2" s="118"/>
      <c r="C2" s="119"/>
    </row>
    <row r="3" spans="1:9" ht="26.25" customHeight="1" thickTop="1">
      <c r="A3" s="131" t="s">
        <v>25</v>
      </c>
      <c r="B3" s="133" t="s">
        <v>26</v>
      </c>
      <c r="C3" s="135" t="s">
        <v>52</v>
      </c>
      <c r="D3" s="6"/>
    </row>
    <row r="4" spans="1:9" ht="24" customHeight="1" thickBot="1">
      <c r="A4" s="132"/>
      <c r="B4" s="134"/>
      <c r="C4" s="136"/>
    </row>
    <row r="5" spans="1:9" ht="30" customHeight="1">
      <c r="A5" s="128" t="s">
        <v>48</v>
      </c>
      <c r="B5" s="129"/>
      <c r="C5" s="130"/>
      <c r="D5" s="4"/>
      <c r="E5" s="4"/>
      <c r="F5" s="5"/>
    </row>
    <row r="6" spans="1:9" ht="30" customHeight="1">
      <c r="A6" s="125" t="s">
        <v>49</v>
      </c>
      <c r="B6" s="126"/>
      <c r="C6" s="127"/>
      <c r="D6" s="4"/>
      <c r="E6" s="4"/>
      <c r="F6" s="5"/>
    </row>
    <row r="7" spans="1:9" ht="30" customHeight="1">
      <c r="A7" s="30" t="s">
        <v>5</v>
      </c>
      <c r="B7" s="31" t="str">
        <f>PZTS!A5</f>
        <v>Poplachový zabezpečovací a tísňový systém (PZTS)</v>
      </c>
      <c r="C7" s="97">
        <f>PZTS!I38</f>
        <v>0</v>
      </c>
      <c r="D7" s="3"/>
    </row>
    <row r="8" spans="1:9" ht="30" customHeight="1">
      <c r="A8" s="30" t="s">
        <v>6</v>
      </c>
      <c r="B8" s="31" t="str">
        <f>EACS!A5</f>
        <v>Systém kontroly vstupů (EACS)</v>
      </c>
      <c r="C8" s="35">
        <f>EACS!I37</f>
        <v>0</v>
      </c>
      <c r="D8" s="3"/>
    </row>
    <row r="9" spans="1:9" ht="30" customHeight="1">
      <c r="A9" s="30" t="s">
        <v>7</v>
      </c>
      <c r="B9" s="31" t="str">
        <f>VSS!A5</f>
        <v>Dohledový videosystém (VSS)</v>
      </c>
      <c r="C9" s="35">
        <f>VSS!I31</f>
        <v>0</v>
      </c>
      <c r="D9" s="3"/>
    </row>
    <row r="10" spans="1:9" ht="30" customHeight="1">
      <c r="A10" s="30" t="s">
        <v>8</v>
      </c>
      <c r="B10" s="31" t="str">
        <f>Integrace!A5</f>
        <v xml:space="preserve">Systém integrace s grafickou nástavbou (Integrace) </v>
      </c>
      <c r="C10" s="35">
        <f>Integrace!I12</f>
        <v>0</v>
      </c>
      <c r="D10" s="3"/>
    </row>
    <row r="11" spans="1:9" ht="30" customHeight="1">
      <c r="A11" s="30" t="s">
        <v>9</v>
      </c>
      <c r="B11" s="31" t="str">
        <f>'Trasy STO'!A5</f>
        <v>Trasy pro uložení kabelů STO</v>
      </c>
      <c r="C11" s="35">
        <f>'Trasy STO'!I29</f>
        <v>0</v>
      </c>
      <c r="D11" s="3"/>
    </row>
    <row r="12" spans="1:9" ht="30" customHeight="1">
      <c r="A12" s="125" t="s">
        <v>50</v>
      </c>
      <c r="B12" s="126"/>
      <c r="C12" s="127"/>
      <c r="D12" s="4"/>
      <c r="E12" s="4"/>
      <c r="F12" s="5"/>
    </row>
    <row r="13" spans="1:9" ht="30" customHeight="1">
      <c r="A13" s="137" t="s">
        <v>45</v>
      </c>
      <c r="B13" s="138"/>
      <c r="C13" s="90">
        <f>SUM(C7:C11)</f>
        <v>0</v>
      </c>
      <c r="D13" s="3"/>
      <c r="E13" s="4"/>
      <c r="F13" s="4"/>
      <c r="G13" s="5"/>
    </row>
    <row r="14" spans="1:9" ht="30" customHeight="1">
      <c r="A14" s="139" t="s">
        <v>46</v>
      </c>
      <c r="B14" s="140"/>
      <c r="C14" s="36">
        <f>CEILING(C13*21%,0.5)</f>
        <v>0</v>
      </c>
      <c r="D14" s="7"/>
      <c r="E14" s="4"/>
      <c r="F14" s="4"/>
      <c r="G14" s="5"/>
    </row>
    <row r="15" spans="1:9" ht="30" customHeight="1" thickBot="1">
      <c r="A15" s="123" t="s">
        <v>47</v>
      </c>
      <c r="B15" s="124"/>
      <c r="C15" s="37">
        <f>C13+C14</f>
        <v>0</v>
      </c>
      <c r="D15" s="7"/>
      <c r="E15" s="4"/>
      <c r="F15" s="4"/>
      <c r="G15" s="5"/>
      <c r="I15" s="94"/>
    </row>
    <row r="16" spans="1:9" ht="13.5" thickTop="1">
      <c r="A16" s="8"/>
      <c r="B16" s="6"/>
      <c r="C16" s="5"/>
      <c r="D16" s="6"/>
    </row>
    <row r="17" spans="1:4">
      <c r="A17" s="8"/>
      <c r="B17" s="6"/>
      <c r="C17" s="5"/>
      <c r="D17" s="6"/>
    </row>
  </sheetData>
  <sheetProtection deleteRows="0" selectLockedCells="1"/>
  <mergeCells count="11">
    <mergeCell ref="A2:C2"/>
    <mergeCell ref="A1:C1"/>
    <mergeCell ref="A15:B15"/>
    <mergeCell ref="A6:C6"/>
    <mergeCell ref="A5:C5"/>
    <mergeCell ref="A12:C12"/>
    <mergeCell ref="A3:A4"/>
    <mergeCell ref="B3:B4"/>
    <mergeCell ref="C3:C4"/>
    <mergeCell ref="A13:B13"/>
    <mergeCell ref="A14:B14"/>
  </mergeCells>
  <printOptions horizontalCentered="1"/>
  <pageMargins left="0.39370078740157483" right="0.39370078740157483" top="1.0236220472440944" bottom="0.9055118110236221" header="0.31496062992125984" footer="0.39370078740157483"/>
  <pageSetup paperSize="9" orientation="portrait" r:id="rId1"/>
  <headerFooter scaleWithDoc="0" alignWithMargins="0">
    <oddFooter>&amp;RList: &amp;P
Počet listů: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38"/>
  <sheetViews>
    <sheetView view="pageBreakPreview" zoomScale="130" zoomScaleNormal="100" zoomScaleSheetLayoutView="130" workbookViewId="0">
      <selection activeCell="A37" sqref="A37"/>
    </sheetView>
  </sheetViews>
  <sheetFormatPr defaultColWidth="9.140625" defaultRowHeight="12.75"/>
  <cols>
    <col min="1" max="1" width="3.28515625" style="2" customWidth="1"/>
    <col min="2" max="2" width="28" style="1" customWidth="1"/>
    <col min="3" max="3" width="9.42578125" style="24" customWidth="1"/>
    <col min="4" max="4" width="3.7109375" style="2" customWidth="1"/>
    <col min="5" max="5" width="5.85546875" style="29" customWidth="1"/>
    <col min="6" max="6" width="13.28515625" style="27" customWidth="1"/>
    <col min="7" max="7" width="11.7109375" style="27" customWidth="1"/>
    <col min="8" max="8" width="10.140625" style="27" bestFit="1" customWidth="1"/>
    <col min="9" max="9" width="14" style="27" customWidth="1"/>
    <col min="10" max="10" width="41.5703125" style="1" customWidth="1"/>
    <col min="11" max="11" width="25.140625" style="1" customWidth="1"/>
    <col min="12" max="16384" width="9.140625" style="1"/>
  </cols>
  <sheetData>
    <row r="1" spans="1:13" ht="16.5" thickTop="1">
      <c r="A1" s="32"/>
      <c r="B1" s="33" t="s">
        <v>135</v>
      </c>
      <c r="C1" s="38"/>
      <c r="D1" s="39"/>
      <c r="E1" s="40"/>
      <c r="F1" s="41"/>
      <c r="G1" s="41"/>
      <c r="H1" s="41"/>
      <c r="I1" s="42"/>
      <c r="J1" s="22"/>
    </row>
    <row r="2" spans="1:13" ht="13.5" thickBot="1">
      <c r="A2" s="34"/>
      <c r="B2" s="11"/>
      <c r="C2" s="23"/>
      <c r="D2" s="10"/>
      <c r="E2" s="28"/>
      <c r="F2" s="26"/>
      <c r="G2" s="26"/>
      <c r="H2" s="26"/>
      <c r="I2" s="43"/>
    </row>
    <row r="3" spans="1:13" ht="13.5" thickTop="1">
      <c r="A3" s="149" t="s">
        <v>25</v>
      </c>
      <c r="B3" s="151" t="s">
        <v>26</v>
      </c>
      <c r="C3" s="153" t="s">
        <v>30</v>
      </c>
      <c r="D3" s="155" t="s">
        <v>0</v>
      </c>
      <c r="E3" s="144" t="s">
        <v>1</v>
      </c>
      <c r="F3" s="146" t="s">
        <v>4</v>
      </c>
      <c r="G3" s="147"/>
      <c r="H3" s="146" t="s">
        <v>21</v>
      </c>
      <c r="I3" s="148"/>
      <c r="J3" s="6"/>
    </row>
    <row r="4" spans="1:13" ht="13.5" thickBot="1">
      <c r="A4" s="150"/>
      <c r="B4" s="152"/>
      <c r="C4" s="154"/>
      <c r="D4" s="156"/>
      <c r="E4" s="145"/>
      <c r="F4" s="12" t="s">
        <v>2</v>
      </c>
      <c r="G4" s="12" t="s">
        <v>3</v>
      </c>
      <c r="H4" s="12" t="s">
        <v>2</v>
      </c>
      <c r="I4" s="13" t="s">
        <v>3</v>
      </c>
      <c r="J4" s="6"/>
    </row>
    <row r="5" spans="1:13">
      <c r="A5" s="141" t="s">
        <v>60</v>
      </c>
      <c r="B5" s="142"/>
      <c r="C5" s="142"/>
      <c r="D5" s="142"/>
      <c r="E5" s="142"/>
      <c r="F5" s="142"/>
      <c r="G5" s="142"/>
      <c r="H5" s="142"/>
      <c r="I5" s="143"/>
      <c r="J5" s="7"/>
      <c r="K5" s="4"/>
      <c r="L5" s="4"/>
      <c r="M5" s="5"/>
    </row>
    <row r="6" spans="1:13" s="49" customFormat="1" ht="33.75">
      <c r="A6" s="82" t="s">
        <v>5</v>
      </c>
      <c r="B6" s="114" t="s">
        <v>128</v>
      </c>
      <c r="C6" s="108" t="s">
        <v>129</v>
      </c>
      <c r="D6" s="109" t="s">
        <v>32</v>
      </c>
      <c r="E6" s="110">
        <v>4</v>
      </c>
      <c r="F6" s="111">
        <v>0</v>
      </c>
      <c r="G6" s="111">
        <f t="shared" ref="G6" si="0">E6*F6</f>
        <v>0</v>
      </c>
      <c r="H6" s="111">
        <v>0</v>
      </c>
      <c r="I6" s="112">
        <f t="shared" ref="I6" si="1">E6*H6</f>
        <v>0</v>
      </c>
      <c r="J6" s="46"/>
      <c r="K6" s="113"/>
      <c r="L6" s="113"/>
    </row>
    <row r="7" spans="1:13" s="49" customFormat="1" ht="33.75">
      <c r="A7" s="45" t="s">
        <v>6</v>
      </c>
      <c r="B7" s="95" t="s">
        <v>73</v>
      </c>
      <c r="C7" s="9" t="s">
        <v>70</v>
      </c>
      <c r="D7" s="25" t="s">
        <v>32</v>
      </c>
      <c r="E7" s="76">
        <v>6</v>
      </c>
      <c r="F7" s="111">
        <v>0</v>
      </c>
      <c r="G7" s="19">
        <f t="shared" ref="G7:G26" si="2">E7*F7</f>
        <v>0</v>
      </c>
      <c r="H7" s="111">
        <v>0</v>
      </c>
      <c r="I7" s="20">
        <f t="shared" ref="I7:I26" si="3">E7*H7</f>
        <v>0</v>
      </c>
      <c r="J7" s="46"/>
      <c r="K7" s="47"/>
      <c r="L7" s="47"/>
      <c r="M7" s="48"/>
    </row>
    <row r="8" spans="1:13" s="49" customFormat="1" ht="22.5">
      <c r="A8" s="45" t="s">
        <v>7</v>
      </c>
      <c r="B8" s="95" t="s">
        <v>71</v>
      </c>
      <c r="C8" s="9" t="s">
        <v>72</v>
      </c>
      <c r="D8" s="25" t="s">
        <v>32</v>
      </c>
      <c r="E8" s="76">
        <v>5</v>
      </c>
      <c r="F8" s="111">
        <v>0</v>
      </c>
      <c r="G8" s="19">
        <f t="shared" si="2"/>
        <v>0</v>
      </c>
      <c r="H8" s="111">
        <v>0</v>
      </c>
      <c r="I8" s="20">
        <f t="shared" si="3"/>
        <v>0</v>
      </c>
      <c r="J8" s="46"/>
      <c r="K8" s="47"/>
      <c r="L8" s="47"/>
      <c r="M8" s="48"/>
    </row>
    <row r="9" spans="1:13" s="49" customFormat="1" ht="45">
      <c r="A9" s="45" t="s">
        <v>8</v>
      </c>
      <c r="B9" s="95" t="s">
        <v>160</v>
      </c>
      <c r="C9" s="9" t="s">
        <v>57</v>
      </c>
      <c r="D9" s="25" t="s">
        <v>32</v>
      </c>
      <c r="E9" s="76">
        <v>5</v>
      </c>
      <c r="F9" s="111">
        <v>0</v>
      </c>
      <c r="G9" s="19">
        <f t="shared" si="2"/>
        <v>0</v>
      </c>
      <c r="H9" s="111">
        <v>0</v>
      </c>
      <c r="I9" s="20">
        <f t="shared" si="3"/>
        <v>0</v>
      </c>
      <c r="J9" s="46"/>
      <c r="K9" s="47"/>
      <c r="L9" s="47"/>
      <c r="M9" s="48"/>
    </row>
    <row r="10" spans="1:13" s="49" customFormat="1" ht="45">
      <c r="A10" s="45" t="s">
        <v>9</v>
      </c>
      <c r="B10" s="95" t="s">
        <v>161</v>
      </c>
      <c r="C10" s="9" t="s">
        <v>83</v>
      </c>
      <c r="D10" s="25" t="s">
        <v>32</v>
      </c>
      <c r="E10" s="76">
        <v>5</v>
      </c>
      <c r="F10" s="111">
        <v>0</v>
      </c>
      <c r="G10" s="19">
        <f t="shared" si="2"/>
        <v>0</v>
      </c>
      <c r="H10" s="111">
        <v>0</v>
      </c>
      <c r="I10" s="20">
        <f t="shared" si="3"/>
        <v>0</v>
      </c>
      <c r="J10" s="46"/>
      <c r="K10" s="47"/>
      <c r="L10" s="47"/>
      <c r="M10" s="48"/>
    </row>
    <row r="11" spans="1:13" s="49" customFormat="1" ht="22.5">
      <c r="A11" s="45" t="s">
        <v>10</v>
      </c>
      <c r="B11" s="95" t="s">
        <v>58</v>
      </c>
      <c r="C11" s="9" t="s">
        <v>59</v>
      </c>
      <c r="D11" s="25" t="s">
        <v>32</v>
      </c>
      <c r="E11" s="76">
        <v>1</v>
      </c>
      <c r="F11" s="111">
        <v>0</v>
      </c>
      <c r="G11" s="19">
        <f t="shared" si="2"/>
        <v>0</v>
      </c>
      <c r="H11" s="111">
        <v>0</v>
      </c>
      <c r="I11" s="20">
        <f t="shared" si="3"/>
        <v>0</v>
      </c>
      <c r="J11" s="46"/>
      <c r="K11" s="47"/>
      <c r="L11" s="47"/>
      <c r="M11" s="48"/>
    </row>
    <row r="12" spans="1:13" s="49" customFormat="1" ht="56.25">
      <c r="A12" s="45" t="s">
        <v>11</v>
      </c>
      <c r="B12" s="95" t="s">
        <v>66</v>
      </c>
      <c r="C12" s="9" t="s">
        <v>54</v>
      </c>
      <c r="D12" s="25" t="s">
        <v>32</v>
      </c>
      <c r="E12" s="76">
        <v>27</v>
      </c>
      <c r="F12" s="111">
        <v>0</v>
      </c>
      <c r="G12" s="19">
        <f t="shared" si="2"/>
        <v>0</v>
      </c>
      <c r="H12" s="111">
        <v>0</v>
      </c>
      <c r="I12" s="20">
        <f t="shared" si="3"/>
        <v>0</v>
      </c>
      <c r="J12" s="46"/>
      <c r="K12" s="47"/>
      <c r="L12" s="47"/>
      <c r="M12" s="48"/>
    </row>
    <row r="13" spans="1:13" s="49" customFormat="1" ht="56.25">
      <c r="A13" s="45" t="s">
        <v>12</v>
      </c>
      <c r="B13" s="95" t="s">
        <v>148</v>
      </c>
      <c r="C13" s="9" t="s">
        <v>69</v>
      </c>
      <c r="D13" s="25" t="s">
        <v>32</v>
      </c>
      <c r="E13" s="76">
        <v>6</v>
      </c>
      <c r="F13" s="111">
        <v>0</v>
      </c>
      <c r="G13" s="19">
        <f t="shared" si="2"/>
        <v>0</v>
      </c>
      <c r="H13" s="111">
        <v>0</v>
      </c>
      <c r="I13" s="20">
        <f t="shared" si="3"/>
        <v>0</v>
      </c>
      <c r="J13" s="46"/>
      <c r="K13" s="47"/>
      <c r="L13" s="47"/>
      <c r="M13" s="48"/>
    </row>
    <row r="14" spans="1:13" s="49" customFormat="1" ht="45">
      <c r="A14" s="45" t="s">
        <v>13</v>
      </c>
      <c r="B14" s="95" t="s">
        <v>67</v>
      </c>
      <c r="C14" s="9" t="s">
        <v>34</v>
      </c>
      <c r="D14" s="25" t="s">
        <v>32</v>
      </c>
      <c r="E14" s="76">
        <v>14</v>
      </c>
      <c r="F14" s="111">
        <v>0</v>
      </c>
      <c r="G14" s="19">
        <f t="shared" si="2"/>
        <v>0</v>
      </c>
      <c r="H14" s="111">
        <v>0</v>
      </c>
      <c r="I14" s="20">
        <f t="shared" si="3"/>
        <v>0</v>
      </c>
      <c r="J14" s="46"/>
      <c r="K14" s="47"/>
      <c r="L14" s="47"/>
      <c r="M14" s="48"/>
    </row>
    <row r="15" spans="1:13" s="49" customFormat="1" ht="56.25">
      <c r="A15" s="45" t="s">
        <v>14</v>
      </c>
      <c r="B15" s="95" t="s">
        <v>162</v>
      </c>
      <c r="C15" s="9" t="s">
        <v>84</v>
      </c>
      <c r="D15" s="25" t="s">
        <v>32</v>
      </c>
      <c r="E15" s="76">
        <v>1</v>
      </c>
      <c r="F15" s="111">
        <v>0</v>
      </c>
      <c r="G15" s="19">
        <f>E15*F15</f>
        <v>0</v>
      </c>
      <c r="H15" s="111">
        <v>0</v>
      </c>
      <c r="I15" s="20">
        <f>E15*H15</f>
        <v>0</v>
      </c>
      <c r="J15" s="46"/>
      <c r="K15" s="47"/>
      <c r="L15" s="47"/>
      <c r="M15" s="48"/>
    </row>
    <row r="16" spans="1:13" s="49" customFormat="1" ht="45">
      <c r="A16" s="45" t="s">
        <v>37</v>
      </c>
      <c r="B16" s="95" t="s">
        <v>163</v>
      </c>
      <c r="C16" s="9" t="s">
        <v>85</v>
      </c>
      <c r="D16" s="25" t="s">
        <v>32</v>
      </c>
      <c r="E16" s="76">
        <v>1</v>
      </c>
      <c r="F16" s="111">
        <v>0</v>
      </c>
      <c r="G16" s="19">
        <f>E16*F16</f>
        <v>0</v>
      </c>
      <c r="H16" s="111">
        <v>0</v>
      </c>
      <c r="I16" s="20">
        <f>E16*H16</f>
        <v>0</v>
      </c>
      <c r="J16" s="46"/>
      <c r="K16" s="47"/>
      <c r="L16" s="47"/>
      <c r="M16" s="48"/>
    </row>
    <row r="17" spans="1:13" s="49" customFormat="1" ht="33.75">
      <c r="A17" s="45" t="s">
        <v>15</v>
      </c>
      <c r="B17" s="95" t="s">
        <v>110</v>
      </c>
      <c r="C17" s="9" t="s">
        <v>111</v>
      </c>
      <c r="D17" s="25" t="s">
        <v>32</v>
      </c>
      <c r="E17" s="76">
        <v>4</v>
      </c>
      <c r="F17" s="111">
        <v>0</v>
      </c>
      <c r="G17" s="19">
        <f>E17*F17</f>
        <v>0</v>
      </c>
      <c r="H17" s="111">
        <v>0</v>
      </c>
      <c r="I17" s="20">
        <f>E17*H17</f>
        <v>0</v>
      </c>
      <c r="J17" s="46"/>
      <c r="K17" s="47"/>
      <c r="L17" s="47"/>
      <c r="M17" s="48"/>
    </row>
    <row r="18" spans="1:13" s="49" customFormat="1" ht="22.5">
      <c r="A18" s="82">
        <v>13</v>
      </c>
      <c r="B18" s="95" t="s">
        <v>168</v>
      </c>
      <c r="C18" s="69" t="s">
        <v>169</v>
      </c>
      <c r="D18" s="80" t="s">
        <v>32</v>
      </c>
      <c r="E18" s="76">
        <v>6</v>
      </c>
      <c r="F18" s="111">
        <v>0</v>
      </c>
      <c r="G18" s="77">
        <f t="shared" ref="G18:G19" si="4">E18*F18</f>
        <v>0</v>
      </c>
      <c r="H18" s="111">
        <v>0</v>
      </c>
      <c r="I18" s="78">
        <f t="shared" ref="I18:I19" si="5">E18*H18</f>
        <v>0</v>
      </c>
      <c r="J18" s="46"/>
      <c r="K18" s="47"/>
      <c r="L18" s="47"/>
      <c r="M18" s="48"/>
    </row>
    <row r="19" spans="1:13" s="49" customFormat="1">
      <c r="A19" s="82">
        <v>14</v>
      </c>
      <c r="B19" s="95" t="s">
        <v>173</v>
      </c>
      <c r="C19" s="69"/>
      <c r="D19" s="80" t="s">
        <v>65</v>
      </c>
      <c r="E19" s="76">
        <v>1</v>
      </c>
      <c r="F19" s="111">
        <v>0</v>
      </c>
      <c r="G19" s="77">
        <f t="shared" si="4"/>
        <v>0</v>
      </c>
      <c r="H19" s="111">
        <v>0</v>
      </c>
      <c r="I19" s="78">
        <f t="shared" si="5"/>
        <v>0</v>
      </c>
      <c r="J19" s="46"/>
      <c r="K19" s="47"/>
      <c r="L19" s="47"/>
      <c r="M19" s="48"/>
    </row>
    <row r="20" spans="1:13" s="49" customFormat="1" ht="33.75">
      <c r="A20" s="82">
        <v>15</v>
      </c>
      <c r="B20" s="95" t="s">
        <v>166</v>
      </c>
      <c r="C20" s="69" t="s">
        <v>167</v>
      </c>
      <c r="D20" s="80" t="s">
        <v>32</v>
      </c>
      <c r="E20" s="76">
        <v>75</v>
      </c>
      <c r="F20" s="111">
        <v>0</v>
      </c>
      <c r="G20" s="77">
        <f>E20*F20</f>
        <v>0</v>
      </c>
      <c r="H20" s="111">
        <v>0</v>
      </c>
      <c r="I20" s="78">
        <f>E20*H20</f>
        <v>0</v>
      </c>
      <c r="J20" s="46"/>
      <c r="K20" s="47"/>
      <c r="L20" s="47"/>
      <c r="M20" s="48"/>
    </row>
    <row r="21" spans="1:13" s="49" customFormat="1">
      <c r="A21" s="82" t="s">
        <v>19</v>
      </c>
      <c r="B21" s="95" t="s">
        <v>177</v>
      </c>
      <c r="C21" s="69" t="s">
        <v>59</v>
      </c>
      <c r="D21" s="80" t="s">
        <v>32</v>
      </c>
      <c r="E21" s="76">
        <v>3</v>
      </c>
      <c r="F21" s="111">
        <v>0</v>
      </c>
      <c r="G21" s="77">
        <f>E21*F21</f>
        <v>0</v>
      </c>
      <c r="H21" s="111">
        <v>0</v>
      </c>
      <c r="I21" s="78">
        <f>E21*H21</f>
        <v>0</v>
      </c>
      <c r="J21" s="46"/>
      <c r="K21" s="47"/>
      <c r="L21" s="47"/>
      <c r="M21" s="48"/>
    </row>
    <row r="22" spans="1:13" s="49" customFormat="1" ht="22.5">
      <c r="A22" s="82" t="s">
        <v>20</v>
      </c>
      <c r="B22" s="95" t="s">
        <v>178</v>
      </c>
      <c r="C22" s="69" t="s">
        <v>169</v>
      </c>
      <c r="D22" s="80" t="s">
        <v>32</v>
      </c>
      <c r="E22" s="76">
        <v>4</v>
      </c>
      <c r="F22" s="111">
        <v>0</v>
      </c>
      <c r="G22" s="77">
        <f t="shared" ref="G22:G23" si="6">E22*F22</f>
        <v>0</v>
      </c>
      <c r="H22" s="111">
        <v>0</v>
      </c>
      <c r="I22" s="78">
        <f t="shared" ref="I22:I23" si="7">E22*H22</f>
        <v>0</v>
      </c>
      <c r="J22" s="46"/>
      <c r="K22" s="47"/>
      <c r="L22" s="47"/>
      <c r="M22" s="48"/>
    </row>
    <row r="23" spans="1:13" s="49" customFormat="1">
      <c r="A23" s="82" t="s">
        <v>22</v>
      </c>
      <c r="B23" s="95" t="s">
        <v>179</v>
      </c>
      <c r="C23" s="69" t="s">
        <v>180</v>
      </c>
      <c r="D23" s="80" t="s">
        <v>32</v>
      </c>
      <c r="E23" s="76">
        <v>1</v>
      </c>
      <c r="F23" s="111">
        <v>0</v>
      </c>
      <c r="G23" s="77">
        <f t="shared" si="6"/>
        <v>0</v>
      </c>
      <c r="H23" s="111">
        <v>0</v>
      </c>
      <c r="I23" s="78">
        <f t="shared" si="7"/>
        <v>0</v>
      </c>
      <c r="J23" s="46"/>
      <c r="K23" s="47"/>
      <c r="L23" s="47"/>
      <c r="M23" s="48"/>
    </row>
    <row r="24" spans="1:13" s="49" customFormat="1" ht="22.5">
      <c r="A24" s="45" t="s">
        <v>23</v>
      </c>
      <c r="B24" s="95" t="s">
        <v>35</v>
      </c>
      <c r="C24" s="9" t="s">
        <v>136</v>
      </c>
      <c r="D24" s="25" t="s">
        <v>33</v>
      </c>
      <c r="E24" s="76">
        <v>120</v>
      </c>
      <c r="F24" s="111">
        <v>0</v>
      </c>
      <c r="G24" s="19">
        <f t="shared" si="2"/>
        <v>0</v>
      </c>
      <c r="H24" s="111">
        <v>0</v>
      </c>
      <c r="I24" s="20">
        <f t="shared" si="3"/>
        <v>0</v>
      </c>
      <c r="J24" s="46"/>
      <c r="K24" s="47"/>
      <c r="L24" s="47"/>
      <c r="M24" s="48"/>
    </row>
    <row r="25" spans="1:13" s="49" customFormat="1" ht="22.5">
      <c r="A25" s="45" t="s">
        <v>24</v>
      </c>
      <c r="B25" s="95" t="s">
        <v>39</v>
      </c>
      <c r="C25" s="9" t="s">
        <v>137</v>
      </c>
      <c r="D25" s="25" t="s">
        <v>33</v>
      </c>
      <c r="E25" s="76">
        <v>120</v>
      </c>
      <c r="F25" s="111">
        <v>0</v>
      </c>
      <c r="G25" s="19">
        <f t="shared" si="2"/>
        <v>0</v>
      </c>
      <c r="H25" s="111">
        <v>0</v>
      </c>
      <c r="I25" s="20">
        <f t="shared" si="3"/>
        <v>0</v>
      </c>
      <c r="J25" s="46"/>
      <c r="K25" s="47"/>
      <c r="L25" s="47"/>
      <c r="M25" s="48"/>
    </row>
    <row r="26" spans="1:13" s="48" customFormat="1" ht="22.5">
      <c r="A26" s="45" t="s">
        <v>38</v>
      </c>
      <c r="B26" s="95" t="s">
        <v>39</v>
      </c>
      <c r="C26" s="9" t="s">
        <v>138</v>
      </c>
      <c r="D26" s="25" t="s">
        <v>33</v>
      </c>
      <c r="E26" s="76">
        <v>650</v>
      </c>
      <c r="F26" s="111">
        <v>0</v>
      </c>
      <c r="G26" s="19">
        <f t="shared" si="2"/>
        <v>0</v>
      </c>
      <c r="H26" s="111">
        <v>0</v>
      </c>
      <c r="I26" s="20">
        <f t="shared" si="3"/>
        <v>0</v>
      </c>
      <c r="J26" s="50"/>
      <c r="K26" s="47"/>
      <c r="L26" s="47"/>
    </row>
    <row r="27" spans="1:13" s="3" customFormat="1" ht="34.5" thickBot="1">
      <c r="A27" s="45" t="s">
        <v>27</v>
      </c>
      <c r="B27" s="21" t="s">
        <v>123</v>
      </c>
      <c r="C27" s="9" t="s">
        <v>36</v>
      </c>
      <c r="D27" s="25" t="s">
        <v>31</v>
      </c>
      <c r="E27" s="76">
        <v>2</v>
      </c>
      <c r="F27" s="111">
        <v>0</v>
      </c>
      <c r="G27" s="19">
        <f>E27*F27</f>
        <v>0</v>
      </c>
      <c r="H27" s="111">
        <v>0</v>
      </c>
      <c r="I27" s="20">
        <f>E27*H27</f>
        <v>0</v>
      </c>
    </row>
    <row r="28" spans="1:13" s="3" customFormat="1" ht="13.5" thickBot="1">
      <c r="A28" s="53"/>
      <c r="B28" s="54" t="s">
        <v>55</v>
      </c>
      <c r="C28" s="55"/>
      <c r="D28" s="55"/>
      <c r="E28" s="55"/>
      <c r="F28" s="111">
        <v>0</v>
      </c>
      <c r="G28" s="56">
        <f>SUM(G4:G27)</f>
        <v>0</v>
      </c>
      <c r="H28" s="111">
        <v>0</v>
      </c>
      <c r="I28" s="57">
        <f>SUM(I4:I27)</f>
        <v>0</v>
      </c>
    </row>
    <row r="29" spans="1:13" s="3" customFormat="1" ht="22.5">
      <c r="A29" s="96" t="s">
        <v>28</v>
      </c>
      <c r="B29" s="21" t="s">
        <v>131</v>
      </c>
      <c r="C29" s="9" t="s">
        <v>36</v>
      </c>
      <c r="D29" s="25" t="s">
        <v>31</v>
      </c>
      <c r="E29" s="76">
        <v>1</v>
      </c>
      <c r="F29" s="111">
        <v>0</v>
      </c>
      <c r="G29" s="19">
        <f t="shared" ref="G29:G37" si="8">E29*F29</f>
        <v>0</v>
      </c>
      <c r="H29" s="111">
        <v>0</v>
      </c>
      <c r="I29" s="20">
        <f t="shared" ref="I29:I37" si="9">E29*H29</f>
        <v>0</v>
      </c>
    </row>
    <row r="30" spans="1:13" s="3" customFormat="1" ht="33.75">
      <c r="A30" s="96" t="s">
        <v>29</v>
      </c>
      <c r="B30" s="21" t="s">
        <v>99</v>
      </c>
      <c r="C30" s="9" t="s">
        <v>36</v>
      </c>
      <c r="D30" s="25" t="s">
        <v>31</v>
      </c>
      <c r="E30" s="76">
        <v>1</v>
      </c>
      <c r="F30" s="111">
        <v>0</v>
      </c>
      <c r="G30" s="19">
        <f t="shared" si="8"/>
        <v>0</v>
      </c>
      <c r="H30" s="111">
        <v>0</v>
      </c>
      <c r="I30" s="20">
        <f t="shared" si="9"/>
        <v>0</v>
      </c>
    </row>
    <row r="31" spans="1:13" s="48" customFormat="1">
      <c r="A31" s="96" t="s">
        <v>40</v>
      </c>
      <c r="B31" s="95" t="s">
        <v>126</v>
      </c>
      <c r="C31" s="98"/>
      <c r="D31" s="99" t="s">
        <v>31</v>
      </c>
      <c r="E31" s="100">
        <v>1</v>
      </c>
      <c r="F31" s="111">
        <v>0</v>
      </c>
      <c r="G31" s="63">
        <f t="shared" si="8"/>
        <v>0</v>
      </c>
      <c r="H31" s="111">
        <v>0</v>
      </c>
      <c r="I31" s="101">
        <f t="shared" si="9"/>
        <v>0</v>
      </c>
      <c r="J31" s="50"/>
      <c r="K31" s="47"/>
      <c r="L31" s="47"/>
    </row>
    <row r="32" spans="1:13" s="3" customFormat="1" ht="22.5">
      <c r="A32" s="96" t="s">
        <v>41</v>
      </c>
      <c r="B32" s="21" t="s">
        <v>42</v>
      </c>
      <c r="C32" s="9" t="s">
        <v>36</v>
      </c>
      <c r="D32" s="25" t="s">
        <v>31</v>
      </c>
      <c r="E32" s="76">
        <v>1</v>
      </c>
      <c r="F32" s="111">
        <v>0</v>
      </c>
      <c r="G32" s="19">
        <f>E32*F32</f>
        <v>0</v>
      </c>
      <c r="H32" s="111">
        <v>0</v>
      </c>
      <c r="I32" s="20">
        <f>E32*H32</f>
        <v>0</v>
      </c>
    </row>
    <row r="33" spans="1:9" s="3" customFormat="1" ht="33.75">
      <c r="A33" s="51" t="s">
        <v>130</v>
      </c>
      <c r="B33" s="21" t="s">
        <v>98</v>
      </c>
      <c r="C33" s="9" t="s">
        <v>36</v>
      </c>
      <c r="D33" s="25" t="s">
        <v>31</v>
      </c>
      <c r="E33" s="76">
        <v>1</v>
      </c>
      <c r="F33" s="111">
        <v>0</v>
      </c>
      <c r="G33" s="19">
        <f t="shared" si="8"/>
        <v>0</v>
      </c>
      <c r="H33" s="111">
        <v>0</v>
      </c>
      <c r="I33" s="20">
        <f t="shared" si="9"/>
        <v>0</v>
      </c>
    </row>
    <row r="34" spans="1:9" s="3" customFormat="1">
      <c r="A34" s="51" t="s">
        <v>156</v>
      </c>
      <c r="B34" s="21" t="s">
        <v>95</v>
      </c>
      <c r="C34" s="9" t="s">
        <v>36</v>
      </c>
      <c r="D34" s="25" t="s">
        <v>65</v>
      </c>
      <c r="E34" s="76">
        <v>10</v>
      </c>
      <c r="F34" s="111">
        <v>0</v>
      </c>
      <c r="G34" s="19">
        <f t="shared" si="8"/>
        <v>0</v>
      </c>
      <c r="H34" s="111">
        <v>0</v>
      </c>
      <c r="I34" s="20">
        <f t="shared" si="9"/>
        <v>0</v>
      </c>
    </row>
    <row r="35" spans="1:9" s="3" customFormat="1" ht="22.5">
      <c r="A35" s="51" t="s">
        <v>174</v>
      </c>
      <c r="B35" s="58" t="s">
        <v>143</v>
      </c>
      <c r="C35" s="9" t="s">
        <v>36</v>
      </c>
      <c r="D35" s="25" t="s">
        <v>65</v>
      </c>
      <c r="E35" s="76">
        <v>4</v>
      </c>
      <c r="F35" s="111">
        <v>0</v>
      </c>
      <c r="G35" s="19">
        <f t="shared" si="8"/>
        <v>0</v>
      </c>
      <c r="H35" s="111">
        <v>0</v>
      </c>
      <c r="I35" s="20">
        <f t="shared" si="9"/>
        <v>0</v>
      </c>
    </row>
    <row r="36" spans="1:9" s="3" customFormat="1" ht="22.5">
      <c r="A36" s="51" t="s">
        <v>175</v>
      </c>
      <c r="B36" s="21" t="s">
        <v>96</v>
      </c>
      <c r="C36" s="9" t="s">
        <v>36</v>
      </c>
      <c r="D36" s="25" t="s">
        <v>31</v>
      </c>
      <c r="E36" s="76">
        <v>1</v>
      </c>
      <c r="F36" s="111">
        <v>0</v>
      </c>
      <c r="G36" s="19">
        <f t="shared" si="8"/>
        <v>0</v>
      </c>
      <c r="H36" s="111">
        <v>0</v>
      </c>
      <c r="I36" s="20">
        <f t="shared" si="9"/>
        <v>0</v>
      </c>
    </row>
    <row r="37" spans="1:9">
      <c r="A37" s="51" t="s">
        <v>181</v>
      </c>
      <c r="B37" s="21" t="s">
        <v>97</v>
      </c>
      <c r="C37" s="9" t="s">
        <v>36</v>
      </c>
      <c r="D37" s="25" t="s">
        <v>65</v>
      </c>
      <c r="E37" s="76">
        <v>8</v>
      </c>
      <c r="F37" s="111">
        <v>0</v>
      </c>
      <c r="G37" s="19">
        <f t="shared" si="8"/>
        <v>0</v>
      </c>
      <c r="H37" s="111">
        <v>0</v>
      </c>
      <c r="I37" s="20">
        <f t="shared" si="9"/>
        <v>0</v>
      </c>
    </row>
    <row r="38" spans="1:9">
      <c r="A38" s="66"/>
      <c r="B38" s="68" t="s">
        <v>56</v>
      </c>
      <c r="C38" s="67"/>
      <c r="D38" s="67"/>
      <c r="E38" s="67"/>
      <c r="F38" s="64"/>
      <c r="G38" s="64"/>
      <c r="H38" s="64"/>
      <c r="I38" s="65">
        <f>SUM(G28,I28)+SUM(I29:I37,G29:G37)</f>
        <v>0</v>
      </c>
    </row>
  </sheetData>
  <mergeCells count="8">
    <mergeCell ref="A5:I5"/>
    <mergeCell ref="E3:E4"/>
    <mergeCell ref="F3:G3"/>
    <mergeCell ref="H3:I3"/>
    <mergeCell ref="A3:A4"/>
    <mergeCell ref="B3:B4"/>
    <mergeCell ref="C3:C4"/>
    <mergeCell ref="D3:D4"/>
  </mergeCells>
  <phoneticPr fontId="26" type="noConversion"/>
  <printOptions horizontalCentered="1"/>
  <pageMargins left="0.39370078740157483" right="0.39370078740157483" top="1.0236220472440944" bottom="0.9055118110236221" header="0.31496062992125984" footer="0.39370078740157483"/>
  <pageSetup paperSize="9" scale="97" fitToHeight="20" orientation="portrait" r:id="rId1"/>
  <headerFooter scaleWithDoc="0" alignWithMargins="0">
    <oddHeader>&amp;LÚpravy STO v rámci stavebních úprav objektu
Výrobní závod I, Růžová 6 č.p. 943
110 00 Praha 1&amp;C
Příloha č. 4 - VZ I - Výkaz výměr&amp;RPříloha č. 4
k Č.j.: D7/2021</oddHeader>
    <oddFooter>&amp;RList: &amp;P
Počet listů: &amp;N</oddFooter>
  </headerFooter>
  <colBreaks count="1" manualBreakCount="1">
    <brk id="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38"/>
  <sheetViews>
    <sheetView view="pageBreakPreview" zoomScale="130" zoomScaleNormal="100" zoomScaleSheetLayoutView="130" workbookViewId="0">
      <selection activeCell="B8" sqref="B8"/>
    </sheetView>
  </sheetViews>
  <sheetFormatPr defaultColWidth="9.140625" defaultRowHeight="12.75"/>
  <cols>
    <col min="1" max="1" width="3.28515625" style="2" customWidth="1"/>
    <col min="2" max="2" width="27.28515625" style="1" customWidth="1"/>
    <col min="3" max="3" width="13.42578125" style="24" customWidth="1"/>
    <col min="4" max="4" width="3.7109375" style="2" customWidth="1"/>
    <col min="5" max="5" width="5.7109375" style="29" customWidth="1"/>
    <col min="6" max="6" width="8.7109375" style="27" customWidth="1"/>
    <col min="7" max="7" width="11.42578125" style="27" customWidth="1"/>
    <col min="8" max="8" width="10.7109375" style="27" customWidth="1"/>
    <col min="9" max="9" width="14.28515625" style="27" customWidth="1"/>
    <col min="10" max="10" width="41.5703125" style="1" customWidth="1"/>
    <col min="11" max="11" width="25.140625" style="1" customWidth="1"/>
    <col min="12" max="16384" width="9.140625" style="1"/>
  </cols>
  <sheetData>
    <row r="1" spans="1:13" ht="30" customHeight="1" thickTop="1">
      <c r="A1" s="32"/>
      <c r="B1" s="33" t="s">
        <v>135</v>
      </c>
      <c r="C1" s="38"/>
      <c r="D1" s="39"/>
      <c r="E1" s="40"/>
      <c r="F1" s="41"/>
      <c r="G1" s="41"/>
      <c r="H1" s="41"/>
      <c r="I1" s="42"/>
      <c r="J1" s="22"/>
    </row>
    <row r="2" spans="1:13" ht="5.0999999999999996" customHeight="1" thickBot="1">
      <c r="A2" s="34"/>
      <c r="B2" s="11"/>
      <c r="C2" s="23"/>
      <c r="D2" s="10"/>
      <c r="E2" s="28"/>
      <c r="F2" s="26"/>
      <c r="G2" s="26"/>
      <c r="H2" s="26"/>
      <c r="I2" s="43"/>
    </row>
    <row r="3" spans="1:13" ht="20.100000000000001" customHeight="1" thickTop="1">
      <c r="A3" s="149" t="s">
        <v>25</v>
      </c>
      <c r="B3" s="151" t="s">
        <v>26</v>
      </c>
      <c r="C3" s="153" t="s">
        <v>30</v>
      </c>
      <c r="D3" s="155" t="s">
        <v>0</v>
      </c>
      <c r="E3" s="144" t="s">
        <v>1</v>
      </c>
      <c r="F3" s="146" t="s">
        <v>4</v>
      </c>
      <c r="G3" s="147"/>
      <c r="H3" s="146" t="s">
        <v>21</v>
      </c>
      <c r="I3" s="148"/>
      <c r="J3" s="6"/>
    </row>
    <row r="4" spans="1:13" ht="20.100000000000001" customHeight="1" thickBot="1">
      <c r="A4" s="150"/>
      <c r="B4" s="152"/>
      <c r="C4" s="154"/>
      <c r="D4" s="156"/>
      <c r="E4" s="145"/>
      <c r="F4" s="12" t="s">
        <v>2</v>
      </c>
      <c r="G4" s="12" t="s">
        <v>3</v>
      </c>
      <c r="H4" s="12" t="s">
        <v>2</v>
      </c>
      <c r="I4" s="13" t="s">
        <v>3</v>
      </c>
      <c r="J4" s="6"/>
    </row>
    <row r="5" spans="1:13" ht="30" customHeight="1">
      <c r="A5" s="141" t="s">
        <v>68</v>
      </c>
      <c r="B5" s="142"/>
      <c r="C5" s="142"/>
      <c r="D5" s="142"/>
      <c r="E5" s="142"/>
      <c r="F5" s="142"/>
      <c r="G5" s="142"/>
      <c r="H5" s="142"/>
      <c r="I5" s="143"/>
      <c r="J5" s="7"/>
      <c r="K5" s="4"/>
      <c r="L5" s="4"/>
      <c r="M5" s="5"/>
    </row>
    <row r="6" spans="1:13" s="49" customFormat="1" ht="22.5">
      <c r="A6" s="96" t="s">
        <v>5</v>
      </c>
      <c r="B6" s="95" t="s">
        <v>74</v>
      </c>
      <c r="C6" s="98" t="s">
        <v>75</v>
      </c>
      <c r="D6" s="99" t="s">
        <v>32</v>
      </c>
      <c r="E6" s="100">
        <v>1</v>
      </c>
      <c r="F6" s="63">
        <v>0</v>
      </c>
      <c r="G6" s="63">
        <f t="shared" ref="G6:G19" si="0">E6*F6</f>
        <v>0</v>
      </c>
      <c r="H6" s="63">
        <v>0</v>
      </c>
      <c r="I6" s="101">
        <f t="shared" ref="I6:I10" si="1">E6*H6</f>
        <v>0</v>
      </c>
      <c r="J6" s="46"/>
      <c r="K6" s="47"/>
      <c r="L6" s="47"/>
      <c r="M6" s="48"/>
    </row>
    <row r="7" spans="1:13" s="49" customFormat="1" ht="45">
      <c r="A7" s="96" t="s">
        <v>6</v>
      </c>
      <c r="B7" s="107" t="s">
        <v>182</v>
      </c>
      <c r="C7" s="98" t="s">
        <v>75</v>
      </c>
      <c r="D7" s="99" t="s">
        <v>32</v>
      </c>
      <c r="E7" s="100">
        <v>3</v>
      </c>
      <c r="F7" s="63">
        <v>0</v>
      </c>
      <c r="G7" s="63">
        <f t="shared" ref="G7" si="2">E7*F7</f>
        <v>0</v>
      </c>
      <c r="H7" s="63">
        <v>0</v>
      </c>
      <c r="I7" s="101">
        <f t="shared" ref="I7" si="3">E7*H7</f>
        <v>0</v>
      </c>
      <c r="J7" s="46"/>
      <c r="K7" s="47"/>
      <c r="L7" s="47"/>
      <c r="M7" s="48"/>
    </row>
    <row r="8" spans="1:13" s="49" customFormat="1" ht="22.5">
      <c r="A8" s="96" t="s">
        <v>7</v>
      </c>
      <c r="B8" s="107" t="s">
        <v>77</v>
      </c>
      <c r="C8" s="98" t="s">
        <v>76</v>
      </c>
      <c r="D8" s="99" t="s">
        <v>32</v>
      </c>
      <c r="E8" s="100">
        <v>4</v>
      </c>
      <c r="F8" s="63">
        <v>0</v>
      </c>
      <c r="G8" s="63">
        <f t="shared" si="0"/>
        <v>0</v>
      </c>
      <c r="H8" s="63">
        <v>0</v>
      </c>
      <c r="I8" s="101">
        <f t="shared" si="1"/>
        <v>0</v>
      </c>
      <c r="J8" s="46"/>
      <c r="K8" s="47"/>
      <c r="L8" s="47"/>
      <c r="M8" s="48"/>
    </row>
    <row r="9" spans="1:13" s="49" customFormat="1" ht="22.5">
      <c r="A9" s="96" t="s">
        <v>8</v>
      </c>
      <c r="B9" s="107" t="s">
        <v>151</v>
      </c>
      <c r="C9" s="98" t="s">
        <v>150</v>
      </c>
      <c r="D9" s="99" t="s">
        <v>32</v>
      </c>
      <c r="E9" s="100">
        <v>1</v>
      </c>
      <c r="F9" s="63">
        <v>0</v>
      </c>
      <c r="G9" s="63">
        <f t="shared" ref="G9" si="4">E9*F9</f>
        <v>0</v>
      </c>
      <c r="H9" s="63">
        <v>0</v>
      </c>
      <c r="I9" s="101">
        <f t="shared" ref="I9" si="5">E9*H9</f>
        <v>0</v>
      </c>
      <c r="J9" s="46"/>
      <c r="K9" s="47"/>
      <c r="L9" s="47"/>
      <c r="M9" s="48"/>
    </row>
    <row r="10" spans="1:13" s="49" customFormat="1" ht="22.5">
      <c r="A10" s="96" t="s">
        <v>9</v>
      </c>
      <c r="B10" s="107" t="s">
        <v>78</v>
      </c>
      <c r="C10" s="98" t="s">
        <v>79</v>
      </c>
      <c r="D10" s="99" t="s">
        <v>32</v>
      </c>
      <c r="E10" s="100">
        <v>6</v>
      </c>
      <c r="F10" s="63">
        <v>0</v>
      </c>
      <c r="G10" s="63">
        <f t="shared" si="0"/>
        <v>0</v>
      </c>
      <c r="H10" s="63">
        <v>0</v>
      </c>
      <c r="I10" s="101">
        <f t="shared" si="1"/>
        <v>0</v>
      </c>
      <c r="J10" s="46"/>
      <c r="K10" s="47"/>
      <c r="L10" s="47"/>
      <c r="M10" s="48"/>
    </row>
    <row r="11" spans="1:13" s="49" customFormat="1" ht="33.75">
      <c r="A11" s="96" t="s">
        <v>10</v>
      </c>
      <c r="B11" s="107" t="s">
        <v>183</v>
      </c>
      <c r="C11" s="98" t="s">
        <v>79</v>
      </c>
      <c r="D11" s="99" t="s">
        <v>32</v>
      </c>
      <c r="E11" s="100">
        <v>2</v>
      </c>
      <c r="F11" s="63">
        <v>0</v>
      </c>
      <c r="G11" s="63">
        <f t="shared" ref="G11" si="6">E11*F11</f>
        <v>0</v>
      </c>
      <c r="H11" s="63">
        <v>0</v>
      </c>
      <c r="I11" s="101">
        <f t="shared" ref="I11" si="7">E11*H11</f>
        <v>0</v>
      </c>
      <c r="J11" s="46"/>
      <c r="K11" s="47"/>
      <c r="L11" s="47"/>
      <c r="M11" s="48"/>
    </row>
    <row r="12" spans="1:13" s="49" customFormat="1" ht="33.75">
      <c r="A12" s="96" t="s">
        <v>11</v>
      </c>
      <c r="B12" s="107" t="s">
        <v>62</v>
      </c>
      <c r="C12" s="98" t="s">
        <v>61</v>
      </c>
      <c r="D12" s="99" t="s">
        <v>32</v>
      </c>
      <c r="E12" s="100">
        <v>6</v>
      </c>
      <c r="F12" s="63">
        <v>0</v>
      </c>
      <c r="G12" s="63">
        <f t="shared" si="0"/>
        <v>0</v>
      </c>
      <c r="H12" s="63">
        <v>0</v>
      </c>
      <c r="I12" s="101">
        <f t="shared" ref="I12:I19" si="8">E12*H12</f>
        <v>0</v>
      </c>
      <c r="J12" s="46"/>
      <c r="K12" s="47"/>
      <c r="L12" s="47"/>
      <c r="M12" s="48"/>
    </row>
    <row r="13" spans="1:13" s="49" customFormat="1" ht="33.75">
      <c r="A13" s="96" t="s">
        <v>12</v>
      </c>
      <c r="B13" s="107" t="s">
        <v>133</v>
      </c>
      <c r="C13" s="98" t="s">
        <v>132</v>
      </c>
      <c r="D13" s="99" t="s">
        <v>32</v>
      </c>
      <c r="E13" s="100">
        <v>1</v>
      </c>
      <c r="F13" s="63">
        <v>0</v>
      </c>
      <c r="G13" s="63">
        <f t="shared" si="0"/>
        <v>0</v>
      </c>
      <c r="H13" s="63">
        <v>0</v>
      </c>
      <c r="I13" s="101">
        <f t="shared" si="8"/>
        <v>0</v>
      </c>
      <c r="J13" s="46"/>
      <c r="K13" s="47"/>
      <c r="L13" s="47"/>
      <c r="M13" s="48"/>
    </row>
    <row r="14" spans="1:13" s="49" customFormat="1" ht="56.25">
      <c r="A14" s="96" t="s">
        <v>13</v>
      </c>
      <c r="B14" s="107" t="s">
        <v>184</v>
      </c>
      <c r="C14" s="98" t="s">
        <v>132</v>
      </c>
      <c r="D14" s="99" t="s">
        <v>32</v>
      </c>
      <c r="E14" s="100">
        <v>2</v>
      </c>
      <c r="F14" s="63">
        <v>0</v>
      </c>
      <c r="G14" s="63">
        <f t="shared" ref="G14" si="9">E14*F14</f>
        <v>0</v>
      </c>
      <c r="H14" s="63">
        <v>0</v>
      </c>
      <c r="I14" s="101">
        <f t="shared" ref="I14" si="10">E14*H14</f>
        <v>0</v>
      </c>
      <c r="J14" s="46"/>
      <c r="K14" s="47"/>
      <c r="L14" s="47"/>
      <c r="M14" s="48"/>
    </row>
    <row r="15" spans="1:13" s="93" customFormat="1" ht="22.5">
      <c r="A15" s="96" t="s">
        <v>14</v>
      </c>
      <c r="B15" s="107" t="s">
        <v>134</v>
      </c>
      <c r="C15" s="98" t="s">
        <v>139</v>
      </c>
      <c r="D15" s="99" t="s">
        <v>32</v>
      </c>
      <c r="E15" s="100">
        <v>3</v>
      </c>
      <c r="F15" s="63">
        <v>0</v>
      </c>
      <c r="G15" s="63">
        <f t="shared" si="0"/>
        <v>0</v>
      </c>
      <c r="H15" s="63">
        <v>0</v>
      </c>
      <c r="I15" s="101">
        <f t="shared" si="8"/>
        <v>0</v>
      </c>
      <c r="J15" s="91"/>
      <c r="K15" s="92"/>
      <c r="L15" s="92"/>
    </row>
    <row r="16" spans="1:13" s="49" customFormat="1" ht="45">
      <c r="A16" s="96" t="s">
        <v>37</v>
      </c>
      <c r="B16" s="107" t="s">
        <v>185</v>
      </c>
      <c r="C16" s="98" t="s">
        <v>80</v>
      </c>
      <c r="D16" s="99" t="s">
        <v>32</v>
      </c>
      <c r="E16" s="100">
        <v>3</v>
      </c>
      <c r="F16" s="63">
        <v>0</v>
      </c>
      <c r="G16" s="63">
        <f t="shared" si="0"/>
        <v>0</v>
      </c>
      <c r="H16" s="63">
        <v>0</v>
      </c>
      <c r="I16" s="101">
        <f t="shared" si="8"/>
        <v>0</v>
      </c>
      <c r="J16" s="46"/>
      <c r="K16" s="47"/>
      <c r="L16" s="47"/>
      <c r="M16" s="48"/>
    </row>
    <row r="17" spans="1:13" s="49" customFormat="1" ht="45">
      <c r="A17" s="96" t="s">
        <v>15</v>
      </c>
      <c r="B17" s="107" t="s">
        <v>186</v>
      </c>
      <c r="C17" s="98" t="s">
        <v>81</v>
      </c>
      <c r="D17" s="99" t="s">
        <v>32</v>
      </c>
      <c r="E17" s="100">
        <v>3</v>
      </c>
      <c r="F17" s="63">
        <v>0</v>
      </c>
      <c r="G17" s="63">
        <f t="shared" si="0"/>
        <v>0</v>
      </c>
      <c r="H17" s="63">
        <v>0</v>
      </c>
      <c r="I17" s="101">
        <f t="shared" si="8"/>
        <v>0</v>
      </c>
      <c r="J17" s="46"/>
      <c r="K17" s="47"/>
      <c r="L17" s="47"/>
      <c r="M17" s="48"/>
    </row>
    <row r="18" spans="1:13" s="49" customFormat="1" ht="45">
      <c r="A18" s="96" t="s">
        <v>16</v>
      </c>
      <c r="B18" s="107" t="s">
        <v>187</v>
      </c>
      <c r="C18" s="98" t="s">
        <v>82</v>
      </c>
      <c r="D18" s="99" t="s">
        <v>32</v>
      </c>
      <c r="E18" s="100">
        <v>3</v>
      </c>
      <c r="F18" s="63">
        <v>0</v>
      </c>
      <c r="G18" s="63">
        <f t="shared" si="0"/>
        <v>0</v>
      </c>
      <c r="H18" s="63">
        <v>0</v>
      </c>
      <c r="I18" s="101">
        <f t="shared" si="8"/>
        <v>0</v>
      </c>
      <c r="J18" s="46"/>
      <c r="K18" s="47"/>
      <c r="L18" s="47"/>
      <c r="M18" s="48"/>
    </row>
    <row r="19" spans="1:13" s="49" customFormat="1" ht="22.5">
      <c r="A19" s="96" t="s">
        <v>17</v>
      </c>
      <c r="B19" s="95" t="s">
        <v>101</v>
      </c>
      <c r="C19" s="98" t="s">
        <v>34</v>
      </c>
      <c r="D19" s="99" t="s">
        <v>32</v>
      </c>
      <c r="E19" s="100">
        <v>6</v>
      </c>
      <c r="F19" s="63">
        <v>0</v>
      </c>
      <c r="G19" s="63">
        <f t="shared" si="0"/>
        <v>0</v>
      </c>
      <c r="H19" s="63">
        <v>0</v>
      </c>
      <c r="I19" s="101">
        <f t="shared" si="8"/>
        <v>0</v>
      </c>
      <c r="J19" s="46"/>
      <c r="K19" s="47"/>
      <c r="L19" s="47"/>
      <c r="M19" s="48"/>
    </row>
    <row r="20" spans="1:13" s="49" customFormat="1">
      <c r="A20" s="96" t="s">
        <v>18</v>
      </c>
      <c r="B20" s="95" t="s">
        <v>94</v>
      </c>
      <c r="C20" s="98" t="s">
        <v>36</v>
      </c>
      <c r="D20" s="99" t="s">
        <v>32</v>
      </c>
      <c r="E20" s="100">
        <v>1</v>
      </c>
      <c r="F20" s="63">
        <v>0</v>
      </c>
      <c r="G20" s="63">
        <f t="shared" ref="G20:G25" si="11">E20*F20</f>
        <v>0</v>
      </c>
      <c r="H20" s="63">
        <v>0</v>
      </c>
      <c r="I20" s="101">
        <f t="shared" ref="I20:I25" si="12">E20*H20</f>
        <v>0</v>
      </c>
      <c r="J20" s="46"/>
      <c r="K20" s="47"/>
      <c r="L20" s="47"/>
      <c r="M20" s="48"/>
    </row>
    <row r="21" spans="1:13" s="48" customFormat="1">
      <c r="A21" s="96" t="s">
        <v>19</v>
      </c>
      <c r="B21" s="95" t="s">
        <v>35</v>
      </c>
      <c r="C21" s="98" t="s">
        <v>63</v>
      </c>
      <c r="D21" s="99" t="s">
        <v>33</v>
      </c>
      <c r="E21" s="100">
        <v>80</v>
      </c>
      <c r="F21" s="63">
        <v>0</v>
      </c>
      <c r="G21" s="63">
        <f t="shared" si="11"/>
        <v>0</v>
      </c>
      <c r="H21" s="63">
        <v>0</v>
      </c>
      <c r="I21" s="101">
        <f t="shared" si="12"/>
        <v>0</v>
      </c>
      <c r="J21" s="50"/>
      <c r="K21" s="47"/>
      <c r="L21" s="47"/>
    </row>
    <row r="22" spans="1:13" s="48" customFormat="1">
      <c r="A22" s="96" t="s">
        <v>20</v>
      </c>
      <c r="B22" s="95" t="s">
        <v>39</v>
      </c>
      <c r="C22" s="98" t="s">
        <v>137</v>
      </c>
      <c r="D22" s="99" t="s">
        <v>33</v>
      </c>
      <c r="E22" s="100">
        <v>460</v>
      </c>
      <c r="F22" s="63">
        <v>0</v>
      </c>
      <c r="G22" s="63">
        <f t="shared" si="11"/>
        <v>0</v>
      </c>
      <c r="H22" s="63">
        <v>0</v>
      </c>
      <c r="I22" s="101">
        <f t="shared" si="12"/>
        <v>0</v>
      </c>
      <c r="J22" s="50"/>
      <c r="K22" s="47"/>
      <c r="L22" s="47"/>
    </row>
    <row r="23" spans="1:13" s="48" customFormat="1">
      <c r="A23" s="96" t="s">
        <v>22</v>
      </c>
      <c r="B23" s="95" t="s">
        <v>39</v>
      </c>
      <c r="C23" s="98" t="s">
        <v>138</v>
      </c>
      <c r="D23" s="99" t="s">
        <v>33</v>
      </c>
      <c r="E23" s="100">
        <v>120</v>
      </c>
      <c r="F23" s="63">
        <v>0</v>
      </c>
      <c r="G23" s="63">
        <f t="shared" si="11"/>
        <v>0</v>
      </c>
      <c r="H23" s="63">
        <v>0</v>
      </c>
      <c r="I23" s="101">
        <f t="shared" si="12"/>
        <v>0</v>
      </c>
      <c r="J23" s="50"/>
      <c r="K23" s="47"/>
      <c r="L23" s="47"/>
    </row>
    <row r="24" spans="1:13" s="48" customFormat="1" ht="22.5">
      <c r="A24" s="96" t="s">
        <v>23</v>
      </c>
      <c r="B24" s="95" t="s">
        <v>171</v>
      </c>
      <c r="C24" s="98"/>
      <c r="D24" s="99" t="s">
        <v>65</v>
      </c>
      <c r="E24" s="100">
        <v>38</v>
      </c>
      <c r="F24" s="63">
        <v>0</v>
      </c>
      <c r="G24" s="63">
        <f t="shared" si="11"/>
        <v>0</v>
      </c>
      <c r="H24" s="63">
        <v>0</v>
      </c>
      <c r="I24" s="101">
        <f t="shared" si="12"/>
        <v>0</v>
      </c>
      <c r="J24" s="50"/>
      <c r="K24" s="47"/>
      <c r="L24" s="47"/>
    </row>
    <row r="25" spans="1:13" s="48" customFormat="1">
      <c r="A25" s="96" t="s">
        <v>24</v>
      </c>
      <c r="B25" s="95" t="s">
        <v>172</v>
      </c>
      <c r="C25" s="98"/>
      <c r="D25" s="99" t="s">
        <v>65</v>
      </c>
      <c r="E25" s="100">
        <v>18</v>
      </c>
      <c r="F25" s="63">
        <v>0</v>
      </c>
      <c r="G25" s="63">
        <f t="shared" si="11"/>
        <v>0</v>
      </c>
      <c r="H25" s="63">
        <v>0</v>
      </c>
      <c r="I25" s="101">
        <f t="shared" si="12"/>
        <v>0</v>
      </c>
      <c r="J25" s="50"/>
      <c r="K25" s="47"/>
      <c r="L25" s="47"/>
    </row>
    <row r="26" spans="1:13" s="48" customFormat="1" ht="34.5" thickBot="1">
      <c r="A26" s="96" t="s">
        <v>38</v>
      </c>
      <c r="B26" s="95" t="s">
        <v>123</v>
      </c>
      <c r="C26" s="98" t="s">
        <v>36</v>
      </c>
      <c r="D26" s="99" t="s">
        <v>31</v>
      </c>
      <c r="E26" s="100">
        <v>1</v>
      </c>
      <c r="F26" s="63">
        <v>0</v>
      </c>
      <c r="G26" s="63">
        <f>E26*F26</f>
        <v>0</v>
      </c>
      <c r="H26" s="63">
        <v>0</v>
      </c>
      <c r="I26" s="101">
        <f>H26*E26</f>
        <v>0</v>
      </c>
      <c r="J26" s="50"/>
      <c r="K26" s="47"/>
      <c r="L26" s="47"/>
    </row>
    <row r="27" spans="1:13" s="3" customFormat="1" ht="13.5" thickBot="1">
      <c r="A27" s="102"/>
      <c r="B27" s="103" t="s">
        <v>55</v>
      </c>
      <c r="C27" s="104"/>
      <c r="D27" s="104"/>
      <c r="E27" s="104"/>
      <c r="F27" s="63">
        <v>0</v>
      </c>
      <c r="G27" s="105">
        <f>SUM(G6:G26)</f>
        <v>0</v>
      </c>
      <c r="H27" s="63">
        <v>0</v>
      </c>
      <c r="I27" s="106">
        <f>SUM(I6:I26)</f>
        <v>0</v>
      </c>
    </row>
    <row r="28" spans="1:13" s="3" customFormat="1" ht="22.5">
      <c r="A28" s="96" t="s">
        <v>27</v>
      </c>
      <c r="B28" s="79" t="s">
        <v>154</v>
      </c>
      <c r="C28" s="69" t="s">
        <v>36</v>
      </c>
      <c r="D28" s="80" t="s">
        <v>31</v>
      </c>
      <c r="E28" s="76">
        <v>1</v>
      </c>
      <c r="F28" s="63">
        <v>0</v>
      </c>
      <c r="G28" s="77">
        <f t="shared" ref="G28" si="13">E28*F28</f>
        <v>0</v>
      </c>
      <c r="H28" s="63">
        <v>0</v>
      </c>
      <c r="I28" s="78">
        <f t="shared" ref="I28" si="14">E28*H28</f>
        <v>0</v>
      </c>
    </row>
    <row r="29" spans="1:13" s="3" customFormat="1" ht="33.75">
      <c r="A29" s="96" t="s">
        <v>28</v>
      </c>
      <c r="B29" s="95" t="s">
        <v>99</v>
      </c>
      <c r="C29" s="98" t="s">
        <v>36</v>
      </c>
      <c r="D29" s="99" t="s">
        <v>31</v>
      </c>
      <c r="E29" s="100">
        <v>1</v>
      </c>
      <c r="F29" s="63">
        <v>0</v>
      </c>
      <c r="G29" s="63">
        <f t="shared" ref="G29:G36" si="15">E29*F29</f>
        <v>0</v>
      </c>
      <c r="H29" s="63">
        <v>0</v>
      </c>
      <c r="I29" s="101">
        <f t="shared" ref="I29:I36" si="16">E29*H29</f>
        <v>0</v>
      </c>
    </row>
    <row r="30" spans="1:13" s="48" customFormat="1">
      <c r="A30" s="96" t="s">
        <v>29</v>
      </c>
      <c r="B30" s="95" t="s">
        <v>126</v>
      </c>
      <c r="C30" s="98"/>
      <c r="D30" s="99" t="s">
        <v>31</v>
      </c>
      <c r="E30" s="100">
        <v>1</v>
      </c>
      <c r="F30" s="63">
        <v>0</v>
      </c>
      <c r="G30" s="63">
        <f t="shared" si="15"/>
        <v>0</v>
      </c>
      <c r="H30" s="63">
        <v>0</v>
      </c>
      <c r="I30" s="101">
        <f t="shared" si="16"/>
        <v>0</v>
      </c>
      <c r="J30" s="50"/>
      <c r="K30" s="47"/>
      <c r="L30" s="47"/>
    </row>
    <row r="31" spans="1:13" s="3" customFormat="1">
      <c r="A31" s="96" t="s">
        <v>40</v>
      </c>
      <c r="B31" s="95" t="s">
        <v>100</v>
      </c>
      <c r="C31" s="98" t="s">
        <v>36</v>
      </c>
      <c r="D31" s="99" t="s">
        <v>65</v>
      </c>
      <c r="E31" s="100">
        <v>16</v>
      </c>
      <c r="F31" s="63">
        <v>0</v>
      </c>
      <c r="G31" s="63">
        <f t="shared" si="15"/>
        <v>0</v>
      </c>
      <c r="H31" s="63">
        <v>0</v>
      </c>
      <c r="I31" s="101">
        <f t="shared" si="16"/>
        <v>0</v>
      </c>
    </row>
    <row r="32" spans="1:13" s="3" customFormat="1" ht="33.75">
      <c r="A32" s="96" t="s">
        <v>41</v>
      </c>
      <c r="B32" s="95" t="s">
        <v>98</v>
      </c>
      <c r="C32" s="98" t="s">
        <v>36</v>
      </c>
      <c r="D32" s="99" t="s">
        <v>31</v>
      </c>
      <c r="E32" s="100">
        <v>1</v>
      </c>
      <c r="F32" s="63">
        <v>0</v>
      </c>
      <c r="G32" s="63">
        <f t="shared" si="15"/>
        <v>0</v>
      </c>
      <c r="H32" s="63">
        <v>0</v>
      </c>
      <c r="I32" s="101">
        <f t="shared" si="16"/>
        <v>0</v>
      </c>
    </row>
    <row r="33" spans="1:9" s="3" customFormat="1">
      <c r="A33" s="96" t="s">
        <v>130</v>
      </c>
      <c r="B33" s="95" t="s">
        <v>95</v>
      </c>
      <c r="C33" s="98" t="s">
        <v>36</v>
      </c>
      <c r="D33" s="99" t="s">
        <v>65</v>
      </c>
      <c r="E33" s="100">
        <v>6</v>
      </c>
      <c r="F33" s="63">
        <v>0</v>
      </c>
      <c r="G33" s="63">
        <f t="shared" si="15"/>
        <v>0</v>
      </c>
      <c r="H33" s="63">
        <v>0</v>
      </c>
      <c r="I33" s="101">
        <f t="shared" si="16"/>
        <v>0</v>
      </c>
    </row>
    <row r="34" spans="1:9" s="3" customFormat="1" ht="22.5">
      <c r="A34" s="96" t="s">
        <v>156</v>
      </c>
      <c r="B34" s="107" t="s">
        <v>143</v>
      </c>
      <c r="C34" s="98" t="s">
        <v>36</v>
      </c>
      <c r="D34" s="99" t="s">
        <v>65</v>
      </c>
      <c r="E34" s="100">
        <v>4</v>
      </c>
      <c r="F34" s="63">
        <v>0</v>
      </c>
      <c r="G34" s="63">
        <f t="shared" si="15"/>
        <v>0</v>
      </c>
      <c r="H34" s="63">
        <v>0</v>
      </c>
      <c r="I34" s="101">
        <f t="shared" si="16"/>
        <v>0</v>
      </c>
    </row>
    <row r="35" spans="1:9" s="3" customFormat="1" ht="22.5">
      <c r="A35" s="96" t="s">
        <v>174</v>
      </c>
      <c r="B35" s="95" t="s">
        <v>96</v>
      </c>
      <c r="C35" s="98" t="s">
        <v>36</v>
      </c>
      <c r="D35" s="99" t="s">
        <v>31</v>
      </c>
      <c r="E35" s="100">
        <v>1</v>
      </c>
      <c r="F35" s="63">
        <v>0</v>
      </c>
      <c r="G35" s="63">
        <f t="shared" si="15"/>
        <v>0</v>
      </c>
      <c r="H35" s="63">
        <v>0</v>
      </c>
      <c r="I35" s="101">
        <f t="shared" si="16"/>
        <v>0</v>
      </c>
    </row>
    <row r="36" spans="1:9" s="3" customFormat="1">
      <c r="A36" s="96" t="s">
        <v>175</v>
      </c>
      <c r="B36" s="95" t="s">
        <v>97</v>
      </c>
      <c r="C36" s="98" t="s">
        <v>36</v>
      </c>
      <c r="D36" s="99" t="s">
        <v>65</v>
      </c>
      <c r="E36" s="100">
        <v>8</v>
      </c>
      <c r="F36" s="63">
        <v>0</v>
      </c>
      <c r="G36" s="63">
        <f t="shared" si="15"/>
        <v>0</v>
      </c>
      <c r="H36" s="63">
        <v>0</v>
      </c>
      <c r="I36" s="101">
        <f t="shared" si="16"/>
        <v>0</v>
      </c>
    </row>
    <row r="37" spans="1:9" ht="13.5" thickBot="1">
      <c r="A37" s="14"/>
      <c r="B37" s="15" t="s">
        <v>56</v>
      </c>
      <c r="C37" s="16"/>
      <c r="D37" s="16"/>
      <c r="E37" s="16"/>
      <c r="F37" s="17"/>
      <c r="G37" s="17"/>
      <c r="H37" s="17"/>
      <c r="I37" s="44">
        <f>SUM(G27,I27)+SUM(I28:I36,G28:G36)</f>
        <v>0</v>
      </c>
    </row>
    <row r="38" spans="1:9" ht="13.5" thickTop="1"/>
  </sheetData>
  <mergeCells count="8">
    <mergeCell ref="H3:I3"/>
    <mergeCell ref="A5:I5"/>
    <mergeCell ref="A3:A4"/>
    <mergeCell ref="B3:B4"/>
    <mergeCell ref="C3:C4"/>
    <mergeCell ref="D3:D4"/>
    <mergeCell ref="E3:E4"/>
    <mergeCell ref="F3:G3"/>
  </mergeCells>
  <printOptions horizontalCentered="1"/>
  <pageMargins left="0.39370078740157483" right="0.39370078740157483" top="1.0236220472440944" bottom="0.9055118110236221" header="0.31496062992125984" footer="0.39370078740157483"/>
  <pageSetup paperSize="9" scale="98" fitToHeight="20" orientation="portrait" r:id="rId1"/>
  <headerFooter scaleWithDoc="0" alignWithMargins="0">
    <oddHeader>&amp;LÚpravy STO v rámci stavebních úprav objektu
Výrobní závod I, Růžová 6 č.p. 943
110 00 Praha 1&amp;C
Příloha č. 4 - VZ I - Výkaz výměr&amp;RPříloha č. 4
k Č.j.: D7/2021</oddHeader>
    <oddFooter>&amp;RList: &amp;P
Počet listů: &amp;N</oddFooter>
  </headerFooter>
  <rowBreaks count="1" manualBreakCount="1">
    <brk id="26" max="8" man="1"/>
  </rowBreaks>
  <colBreaks count="1" manualBreakCount="1">
    <brk id="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M32"/>
  <sheetViews>
    <sheetView view="pageBreakPreview" topLeftCell="A13" zoomScale="130" zoomScaleNormal="100" zoomScaleSheetLayoutView="130" workbookViewId="0">
      <selection activeCell="J17" sqref="J17"/>
    </sheetView>
  </sheetViews>
  <sheetFormatPr defaultColWidth="9.140625" defaultRowHeight="12.75"/>
  <cols>
    <col min="1" max="1" width="3.28515625" style="2" customWidth="1"/>
    <col min="2" max="2" width="25.5703125" style="1" customWidth="1"/>
    <col min="3" max="3" width="9.5703125" style="24" customWidth="1"/>
    <col min="4" max="4" width="3.7109375" style="2" customWidth="1"/>
    <col min="5" max="5" width="5.5703125" style="29" customWidth="1"/>
    <col min="6" max="6" width="9" style="27" customWidth="1"/>
    <col min="7" max="7" width="12.140625" style="27" customWidth="1"/>
    <col min="8" max="8" width="9.140625" style="27" customWidth="1"/>
    <col min="9" max="9" width="18" style="27" customWidth="1"/>
    <col min="10" max="10" width="41.5703125" style="1" customWidth="1"/>
    <col min="11" max="11" width="25.140625" style="1" customWidth="1"/>
    <col min="12" max="16384" width="9.140625" style="1"/>
  </cols>
  <sheetData>
    <row r="1" spans="1:13" ht="16.5" thickTop="1">
      <c r="A1" s="32"/>
      <c r="B1" s="33" t="s">
        <v>135</v>
      </c>
      <c r="C1" s="38"/>
      <c r="D1" s="39"/>
      <c r="E1" s="40"/>
      <c r="F1" s="41"/>
      <c r="G1" s="41"/>
      <c r="H1" s="41"/>
      <c r="I1" s="42"/>
      <c r="J1" s="22"/>
    </row>
    <row r="2" spans="1:13" ht="13.5" thickBot="1">
      <c r="A2" s="34"/>
      <c r="B2" s="11"/>
      <c r="C2" s="23"/>
      <c r="D2" s="10"/>
      <c r="E2" s="28"/>
      <c r="F2" s="26"/>
      <c r="G2" s="26"/>
      <c r="H2" s="26"/>
      <c r="I2" s="43"/>
    </row>
    <row r="3" spans="1:13" ht="13.5" customHeight="1" thickTop="1">
      <c r="A3" s="149" t="s">
        <v>25</v>
      </c>
      <c r="B3" s="151" t="s">
        <v>26</v>
      </c>
      <c r="C3" s="153" t="s">
        <v>30</v>
      </c>
      <c r="D3" s="155" t="s">
        <v>0</v>
      </c>
      <c r="E3" s="144" t="s">
        <v>1</v>
      </c>
      <c r="F3" s="146" t="s">
        <v>4</v>
      </c>
      <c r="G3" s="147"/>
      <c r="H3" s="146" t="s">
        <v>21</v>
      </c>
      <c r="I3" s="148"/>
      <c r="J3" s="6"/>
    </row>
    <row r="4" spans="1:13" ht="13.5" thickBot="1">
      <c r="A4" s="150"/>
      <c r="B4" s="152"/>
      <c r="C4" s="154"/>
      <c r="D4" s="156"/>
      <c r="E4" s="145"/>
      <c r="F4" s="70" t="s">
        <v>2</v>
      </c>
      <c r="G4" s="70" t="s">
        <v>3</v>
      </c>
      <c r="H4" s="70" t="s">
        <v>2</v>
      </c>
      <c r="I4" s="71" t="s">
        <v>3</v>
      </c>
      <c r="J4" s="6"/>
    </row>
    <row r="5" spans="1:13" ht="12.75" customHeight="1">
      <c r="A5" s="141" t="s">
        <v>86</v>
      </c>
      <c r="B5" s="142"/>
      <c r="C5" s="142"/>
      <c r="D5" s="142"/>
      <c r="E5" s="142"/>
      <c r="F5" s="142"/>
      <c r="G5" s="142"/>
      <c r="H5" s="142"/>
      <c r="I5" s="143"/>
      <c r="J5" s="7"/>
      <c r="K5" s="4"/>
      <c r="L5" s="4"/>
      <c r="M5" s="5"/>
    </row>
    <row r="6" spans="1:13" s="48" customFormat="1" ht="56.25">
      <c r="A6" s="96" t="s">
        <v>5</v>
      </c>
      <c r="B6" s="95" t="s">
        <v>164</v>
      </c>
      <c r="C6" s="98" t="s">
        <v>104</v>
      </c>
      <c r="D6" s="99" t="s">
        <v>32</v>
      </c>
      <c r="E6" s="100">
        <v>1</v>
      </c>
      <c r="F6" s="63">
        <v>0</v>
      </c>
      <c r="G6" s="63">
        <f t="shared" ref="G6:G18" si="0">E6*F6</f>
        <v>0</v>
      </c>
      <c r="H6" s="63">
        <v>0</v>
      </c>
      <c r="I6" s="101">
        <f t="shared" ref="I6:I18" si="1">E6*H6</f>
        <v>0</v>
      </c>
      <c r="J6" s="50"/>
      <c r="K6" s="47"/>
      <c r="L6" s="47"/>
    </row>
    <row r="7" spans="1:13" s="48" customFormat="1" ht="33.75">
      <c r="A7" s="96" t="s">
        <v>6</v>
      </c>
      <c r="B7" s="95" t="s">
        <v>88</v>
      </c>
      <c r="C7" s="98" t="s">
        <v>87</v>
      </c>
      <c r="D7" s="99" t="s">
        <v>32</v>
      </c>
      <c r="E7" s="100">
        <v>4</v>
      </c>
      <c r="F7" s="63">
        <v>0</v>
      </c>
      <c r="G7" s="63">
        <f t="shared" si="0"/>
        <v>0</v>
      </c>
      <c r="H7" s="63">
        <v>0</v>
      </c>
      <c r="I7" s="101">
        <f t="shared" si="1"/>
        <v>0</v>
      </c>
      <c r="J7" s="50"/>
      <c r="K7" s="47"/>
      <c r="L7" s="47"/>
    </row>
    <row r="8" spans="1:13" s="48" customFormat="1" ht="22.5">
      <c r="A8" s="96" t="s">
        <v>7</v>
      </c>
      <c r="B8" s="95" t="s">
        <v>93</v>
      </c>
      <c r="C8" s="98" t="s">
        <v>91</v>
      </c>
      <c r="D8" s="99" t="s">
        <v>32</v>
      </c>
      <c r="E8" s="100">
        <v>4</v>
      </c>
      <c r="F8" s="63">
        <v>0</v>
      </c>
      <c r="G8" s="63">
        <f t="shared" si="0"/>
        <v>0</v>
      </c>
      <c r="H8" s="63">
        <v>0</v>
      </c>
      <c r="I8" s="101">
        <f t="shared" si="1"/>
        <v>0</v>
      </c>
      <c r="J8" s="50"/>
      <c r="K8" s="47"/>
      <c r="L8" s="47"/>
    </row>
    <row r="9" spans="1:13" s="48" customFormat="1" ht="33.75">
      <c r="A9" s="96" t="s">
        <v>8</v>
      </c>
      <c r="B9" s="95" t="s">
        <v>89</v>
      </c>
      <c r="C9" s="98" t="s">
        <v>149</v>
      </c>
      <c r="D9" s="99" t="s">
        <v>32</v>
      </c>
      <c r="E9" s="100">
        <v>12</v>
      </c>
      <c r="F9" s="63">
        <v>0</v>
      </c>
      <c r="G9" s="63">
        <f t="shared" si="0"/>
        <v>0</v>
      </c>
      <c r="H9" s="63">
        <v>0</v>
      </c>
      <c r="I9" s="101">
        <f t="shared" si="1"/>
        <v>0</v>
      </c>
      <c r="J9" s="50"/>
      <c r="K9" s="47"/>
      <c r="L9" s="47"/>
    </row>
    <row r="10" spans="1:13" s="48" customFormat="1" ht="45">
      <c r="A10" s="96" t="s">
        <v>9</v>
      </c>
      <c r="B10" s="95" t="s">
        <v>152</v>
      </c>
      <c r="C10" s="98" t="s">
        <v>149</v>
      </c>
      <c r="D10" s="99" t="s">
        <v>32</v>
      </c>
      <c r="E10" s="100">
        <v>1</v>
      </c>
      <c r="F10" s="63">
        <v>0</v>
      </c>
      <c r="G10" s="63">
        <f t="shared" ref="G10:G11" si="2">E10*F10</f>
        <v>0</v>
      </c>
      <c r="H10" s="63">
        <v>0</v>
      </c>
      <c r="I10" s="101">
        <f t="shared" ref="I10" si="3">E10*H10</f>
        <v>0</v>
      </c>
      <c r="J10" s="50"/>
      <c r="K10" s="47"/>
      <c r="L10" s="47"/>
    </row>
    <row r="11" spans="1:13" s="48" customFormat="1" ht="56.25">
      <c r="A11" s="96" t="s">
        <v>10</v>
      </c>
      <c r="B11" s="115" t="s">
        <v>165</v>
      </c>
      <c r="C11" s="98" t="s">
        <v>153</v>
      </c>
      <c r="D11" s="99" t="s">
        <v>32</v>
      </c>
      <c r="E11" s="100">
        <v>1</v>
      </c>
      <c r="F11" s="63">
        <v>0</v>
      </c>
      <c r="G11" s="63">
        <f t="shared" si="2"/>
        <v>0</v>
      </c>
      <c r="H11" s="63">
        <v>0</v>
      </c>
      <c r="I11" s="101">
        <f>E11*H11</f>
        <v>0</v>
      </c>
      <c r="J11" s="50"/>
      <c r="K11" s="47"/>
      <c r="L11" s="47"/>
    </row>
    <row r="12" spans="1:13" s="48" customFormat="1">
      <c r="A12" s="96" t="s">
        <v>11</v>
      </c>
      <c r="B12" s="95" t="s">
        <v>92</v>
      </c>
      <c r="C12" s="98" t="s">
        <v>90</v>
      </c>
      <c r="D12" s="99" t="s">
        <v>32</v>
      </c>
      <c r="E12" s="100">
        <v>13</v>
      </c>
      <c r="F12" s="63">
        <v>0</v>
      </c>
      <c r="G12" s="63">
        <f t="shared" si="0"/>
        <v>0</v>
      </c>
      <c r="H12" s="63">
        <v>0</v>
      </c>
      <c r="I12" s="101">
        <f t="shared" si="1"/>
        <v>0</v>
      </c>
      <c r="J12" s="50"/>
      <c r="K12" s="47"/>
      <c r="L12" s="47"/>
    </row>
    <row r="13" spans="1:13" s="49" customFormat="1" ht="22.5">
      <c r="A13" s="82" t="s">
        <v>12</v>
      </c>
      <c r="B13" s="116" t="s">
        <v>157</v>
      </c>
      <c r="C13" s="108" t="s">
        <v>158</v>
      </c>
      <c r="D13" s="109" t="s">
        <v>32</v>
      </c>
      <c r="E13" s="110">
        <v>3</v>
      </c>
      <c r="F13" s="63">
        <v>0</v>
      </c>
      <c r="G13" s="111">
        <f t="shared" si="0"/>
        <v>0</v>
      </c>
      <c r="H13" s="63">
        <v>0</v>
      </c>
      <c r="I13" s="112">
        <f t="shared" si="1"/>
        <v>0</v>
      </c>
      <c r="J13" s="46"/>
      <c r="K13" s="47"/>
      <c r="L13" s="47"/>
      <c r="M13" s="48"/>
    </row>
    <row r="14" spans="1:13" s="48" customFormat="1">
      <c r="A14" s="82" t="s">
        <v>13</v>
      </c>
      <c r="B14" s="116" t="s">
        <v>159</v>
      </c>
      <c r="C14" s="108" t="s">
        <v>36</v>
      </c>
      <c r="D14" s="109" t="s">
        <v>32</v>
      </c>
      <c r="E14" s="110">
        <v>3</v>
      </c>
      <c r="F14" s="63">
        <v>0</v>
      </c>
      <c r="G14" s="111">
        <f t="shared" si="0"/>
        <v>0</v>
      </c>
      <c r="H14" s="63">
        <v>0</v>
      </c>
      <c r="I14" s="112">
        <f t="shared" si="1"/>
        <v>0</v>
      </c>
      <c r="J14" s="50"/>
      <c r="K14" s="47"/>
      <c r="L14" s="47"/>
    </row>
    <row r="15" spans="1:13" s="3" customFormat="1">
      <c r="A15" s="96" t="s">
        <v>14</v>
      </c>
      <c r="B15" s="95" t="s">
        <v>106</v>
      </c>
      <c r="C15" s="98" t="s">
        <v>105</v>
      </c>
      <c r="D15" s="99" t="s">
        <v>33</v>
      </c>
      <c r="E15" s="100">
        <v>1200</v>
      </c>
      <c r="F15" s="63">
        <v>0</v>
      </c>
      <c r="G15" s="63">
        <f>E15*F15</f>
        <v>0</v>
      </c>
      <c r="H15" s="63">
        <v>0</v>
      </c>
      <c r="I15" s="101">
        <f>E15*H15</f>
        <v>0</v>
      </c>
    </row>
    <row r="16" spans="1:13" s="3" customFormat="1">
      <c r="A16" s="96" t="s">
        <v>37</v>
      </c>
      <c r="B16" s="95" t="s">
        <v>113</v>
      </c>
      <c r="C16" s="98" t="s">
        <v>36</v>
      </c>
      <c r="D16" s="99" t="s">
        <v>32</v>
      </c>
      <c r="E16" s="100">
        <v>18</v>
      </c>
      <c r="F16" s="63">
        <v>0</v>
      </c>
      <c r="G16" s="63">
        <f t="shared" si="0"/>
        <v>0</v>
      </c>
      <c r="H16" s="63">
        <v>0</v>
      </c>
      <c r="I16" s="101">
        <f t="shared" si="1"/>
        <v>0</v>
      </c>
    </row>
    <row r="17" spans="1:12" s="3" customFormat="1" ht="22.5">
      <c r="A17" s="96" t="s">
        <v>15</v>
      </c>
      <c r="B17" s="95" t="s">
        <v>103</v>
      </c>
      <c r="C17" s="98" t="s">
        <v>102</v>
      </c>
      <c r="D17" s="99" t="s">
        <v>32</v>
      </c>
      <c r="E17" s="100">
        <v>36</v>
      </c>
      <c r="F17" s="63">
        <v>0</v>
      </c>
      <c r="G17" s="63">
        <f>E17*F17</f>
        <v>0</v>
      </c>
      <c r="H17" s="63">
        <v>0</v>
      </c>
      <c r="I17" s="101">
        <f>E17*H17</f>
        <v>0</v>
      </c>
    </row>
    <row r="18" spans="1:12" s="3" customFormat="1" ht="34.5" thickBot="1">
      <c r="A18" s="96" t="s">
        <v>16</v>
      </c>
      <c r="B18" s="95" t="s">
        <v>123</v>
      </c>
      <c r="C18" s="98" t="s">
        <v>36</v>
      </c>
      <c r="D18" s="99" t="s">
        <v>31</v>
      </c>
      <c r="E18" s="100">
        <v>1</v>
      </c>
      <c r="F18" s="63">
        <v>0</v>
      </c>
      <c r="G18" s="63">
        <f t="shared" si="0"/>
        <v>0</v>
      </c>
      <c r="H18" s="63">
        <v>0</v>
      </c>
      <c r="I18" s="101">
        <f t="shared" si="1"/>
        <v>0</v>
      </c>
    </row>
    <row r="19" spans="1:12" s="3" customFormat="1" ht="13.5" thickBot="1">
      <c r="A19" s="102"/>
      <c r="B19" s="103" t="s">
        <v>55</v>
      </c>
      <c r="C19" s="104"/>
      <c r="D19" s="104"/>
      <c r="E19" s="104"/>
      <c r="F19" s="63">
        <v>0</v>
      </c>
      <c r="G19" s="105">
        <f>SUM(G6:G18)</f>
        <v>0</v>
      </c>
      <c r="H19" s="63">
        <v>0</v>
      </c>
      <c r="I19" s="106">
        <f>SUM(I6:I18)</f>
        <v>0</v>
      </c>
    </row>
    <row r="20" spans="1:12" s="48" customFormat="1" ht="22.5">
      <c r="A20" s="96" t="s">
        <v>17</v>
      </c>
      <c r="B20" s="79" t="s">
        <v>155</v>
      </c>
      <c r="C20" s="69" t="s">
        <v>36</v>
      </c>
      <c r="D20" s="80" t="s">
        <v>31</v>
      </c>
      <c r="E20" s="76">
        <v>1</v>
      </c>
      <c r="F20" s="63">
        <v>0</v>
      </c>
      <c r="G20" s="77">
        <f t="shared" ref="G20" si="4">E20*F20</f>
        <v>0</v>
      </c>
      <c r="H20" s="63">
        <v>0</v>
      </c>
      <c r="I20" s="78">
        <f t="shared" ref="I20" si="5">E20*H20</f>
        <v>0</v>
      </c>
      <c r="J20" s="50"/>
      <c r="K20" s="47"/>
      <c r="L20" s="47"/>
    </row>
    <row r="21" spans="1:12" s="3" customFormat="1" ht="33.75">
      <c r="A21" s="96" t="s">
        <v>18</v>
      </c>
      <c r="B21" s="95" t="s">
        <v>99</v>
      </c>
      <c r="C21" s="98" t="s">
        <v>36</v>
      </c>
      <c r="D21" s="99" t="s">
        <v>31</v>
      </c>
      <c r="E21" s="100">
        <v>1</v>
      </c>
      <c r="F21" s="63">
        <v>0</v>
      </c>
      <c r="G21" s="63">
        <f t="shared" ref="G21:G30" si="6">E21*F21</f>
        <v>0</v>
      </c>
      <c r="H21" s="63">
        <v>0</v>
      </c>
      <c r="I21" s="101">
        <f t="shared" ref="I21:I30" si="7">E21*H21</f>
        <v>0</v>
      </c>
    </row>
    <row r="22" spans="1:12" s="3" customFormat="1" ht="33.75">
      <c r="A22" s="96" t="s">
        <v>17</v>
      </c>
      <c r="B22" s="95" t="s">
        <v>124</v>
      </c>
      <c r="C22" s="98" t="s">
        <v>36</v>
      </c>
      <c r="D22" s="99" t="s">
        <v>65</v>
      </c>
      <c r="E22" s="100">
        <v>8</v>
      </c>
      <c r="F22" s="63">
        <v>0</v>
      </c>
      <c r="G22" s="63">
        <f t="shared" si="6"/>
        <v>0</v>
      </c>
      <c r="H22" s="63">
        <v>0</v>
      </c>
      <c r="I22" s="101">
        <f t="shared" si="7"/>
        <v>0</v>
      </c>
    </row>
    <row r="23" spans="1:12" s="3" customFormat="1">
      <c r="A23" s="96" t="s">
        <v>20</v>
      </c>
      <c r="B23" s="95" t="s">
        <v>126</v>
      </c>
      <c r="C23" s="98"/>
      <c r="D23" s="99" t="s">
        <v>31</v>
      </c>
      <c r="E23" s="100">
        <v>1</v>
      </c>
      <c r="F23" s="63">
        <v>0</v>
      </c>
      <c r="G23" s="63">
        <f t="shared" si="6"/>
        <v>0</v>
      </c>
      <c r="H23" s="63">
        <v>0</v>
      </c>
      <c r="I23" s="101">
        <f t="shared" si="7"/>
        <v>0</v>
      </c>
    </row>
    <row r="24" spans="1:12" s="3" customFormat="1">
      <c r="A24" s="96" t="s">
        <v>22</v>
      </c>
      <c r="B24" s="95" t="s">
        <v>100</v>
      </c>
      <c r="C24" s="98" t="s">
        <v>36</v>
      </c>
      <c r="D24" s="99" t="s">
        <v>65</v>
      </c>
      <c r="E24" s="100">
        <v>8</v>
      </c>
      <c r="F24" s="63">
        <v>0</v>
      </c>
      <c r="G24" s="63">
        <f t="shared" si="6"/>
        <v>0</v>
      </c>
      <c r="H24" s="63">
        <v>0</v>
      </c>
      <c r="I24" s="101">
        <f t="shared" si="7"/>
        <v>0</v>
      </c>
    </row>
    <row r="25" spans="1:12" s="3" customFormat="1">
      <c r="A25" s="96" t="s">
        <v>23</v>
      </c>
      <c r="B25" s="95" t="s">
        <v>118</v>
      </c>
      <c r="C25" s="98" t="s">
        <v>36</v>
      </c>
      <c r="D25" s="99" t="s">
        <v>32</v>
      </c>
      <c r="E25" s="100">
        <v>18</v>
      </c>
      <c r="F25" s="63">
        <v>0</v>
      </c>
      <c r="G25" s="63">
        <f t="shared" si="6"/>
        <v>0</v>
      </c>
      <c r="H25" s="63">
        <v>0</v>
      </c>
      <c r="I25" s="101">
        <f t="shared" si="7"/>
        <v>0</v>
      </c>
    </row>
    <row r="26" spans="1:12" s="3" customFormat="1" ht="33.75">
      <c r="A26" s="96" t="s">
        <v>24</v>
      </c>
      <c r="B26" s="95" t="s">
        <v>98</v>
      </c>
      <c r="C26" s="98" t="s">
        <v>36</v>
      </c>
      <c r="D26" s="99" t="s">
        <v>31</v>
      </c>
      <c r="E26" s="100">
        <v>1</v>
      </c>
      <c r="F26" s="63">
        <v>0</v>
      </c>
      <c r="G26" s="63">
        <f t="shared" si="6"/>
        <v>0</v>
      </c>
      <c r="H26" s="63">
        <v>0</v>
      </c>
      <c r="I26" s="101">
        <f t="shared" si="7"/>
        <v>0</v>
      </c>
    </row>
    <row r="27" spans="1:12">
      <c r="A27" s="96" t="s">
        <v>38</v>
      </c>
      <c r="B27" s="95" t="s">
        <v>95</v>
      </c>
      <c r="C27" s="98" t="s">
        <v>36</v>
      </c>
      <c r="D27" s="99" t="s">
        <v>65</v>
      </c>
      <c r="E27" s="100">
        <v>6</v>
      </c>
      <c r="F27" s="63">
        <v>0</v>
      </c>
      <c r="G27" s="63">
        <f t="shared" si="6"/>
        <v>0</v>
      </c>
      <c r="H27" s="63">
        <v>0</v>
      </c>
      <c r="I27" s="101">
        <f t="shared" si="7"/>
        <v>0</v>
      </c>
    </row>
    <row r="28" spans="1:12" ht="22.5">
      <c r="A28" s="96" t="s">
        <v>27</v>
      </c>
      <c r="B28" s="107" t="s">
        <v>143</v>
      </c>
      <c r="C28" s="98" t="s">
        <v>36</v>
      </c>
      <c r="D28" s="99" t="s">
        <v>65</v>
      </c>
      <c r="E28" s="100">
        <v>4</v>
      </c>
      <c r="F28" s="63">
        <v>0</v>
      </c>
      <c r="G28" s="63">
        <f t="shared" si="6"/>
        <v>0</v>
      </c>
      <c r="H28" s="63">
        <v>0</v>
      </c>
      <c r="I28" s="101">
        <f t="shared" si="7"/>
        <v>0</v>
      </c>
    </row>
    <row r="29" spans="1:12" ht="22.5">
      <c r="A29" s="96" t="s">
        <v>28</v>
      </c>
      <c r="B29" s="95" t="s">
        <v>96</v>
      </c>
      <c r="C29" s="98" t="s">
        <v>36</v>
      </c>
      <c r="D29" s="99" t="s">
        <v>31</v>
      </c>
      <c r="E29" s="100">
        <v>1</v>
      </c>
      <c r="F29" s="63">
        <v>0</v>
      </c>
      <c r="G29" s="63">
        <f t="shared" si="6"/>
        <v>0</v>
      </c>
      <c r="H29" s="63">
        <v>0</v>
      </c>
      <c r="I29" s="101">
        <f t="shared" si="7"/>
        <v>0</v>
      </c>
    </row>
    <row r="30" spans="1:12">
      <c r="A30" s="96" t="s">
        <v>29</v>
      </c>
      <c r="B30" s="95" t="s">
        <v>97</v>
      </c>
      <c r="C30" s="98" t="s">
        <v>36</v>
      </c>
      <c r="D30" s="99" t="s">
        <v>65</v>
      </c>
      <c r="E30" s="100">
        <v>8</v>
      </c>
      <c r="F30" s="63">
        <v>0</v>
      </c>
      <c r="G30" s="63">
        <f t="shared" si="6"/>
        <v>0</v>
      </c>
      <c r="H30" s="63">
        <v>0</v>
      </c>
      <c r="I30" s="101">
        <f t="shared" si="7"/>
        <v>0</v>
      </c>
    </row>
    <row r="31" spans="1:12" ht="13.5" thickBot="1">
      <c r="A31" s="72"/>
      <c r="B31" s="73" t="s">
        <v>56</v>
      </c>
      <c r="C31" s="74"/>
      <c r="D31" s="74"/>
      <c r="E31" s="74"/>
      <c r="F31" s="75"/>
      <c r="G31" s="75"/>
      <c r="H31" s="75"/>
      <c r="I31" s="81">
        <f>SUM(G19,I19)+SUM(I20:I30,G20:G30)</f>
        <v>0</v>
      </c>
    </row>
    <row r="32" spans="1:12" ht="13.5" thickTop="1"/>
  </sheetData>
  <mergeCells count="8">
    <mergeCell ref="H3:I3"/>
    <mergeCell ref="A5:I5"/>
    <mergeCell ref="A3:A4"/>
    <mergeCell ref="B3:B4"/>
    <mergeCell ref="C3:C4"/>
    <mergeCell ref="D3:D4"/>
    <mergeCell ref="E3:E4"/>
    <mergeCell ref="F3:G3"/>
  </mergeCells>
  <printOptions horizontalCentered="1"/>
  <pageMargins left="0.39370078740157483" right="0.39370078740157483" top="1.0236220472440944" bottom="0.9055118110236221" header="0.31496062992125984" footer="0.39370078740157483"/>
  <pageSetup paperSize="9" fitToHeight="20" orientation="portrait" r:id="rId1"/>
  <headerFooter scaleWithDoc="0" alignWithMargins="0">
    <oddHeader>&amp;LÚpravy STO v rámci stavebních úprav objektu
Výrobní závod I, Růžová 6 č.p. 943
110 00 Praha 1&amp;C
Příloha č. 4 - VZ I - Výkaz výměr&amp;RPříloha č. 4
k Č.j.: D7/2021</oddHeader>
    <oddFooter>&amp;RList: &amp;P
Počet listů: &amp;N</oddFooter>
  </headerFooter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L13"/>
  <sheetViews>
    <sheetView view="pageBreakPreview" zoomScale="145" zoomScaleNormal="100" zoomScaleSheetLayoutView="145" workbookViewId="0">
      <selection activeCell="J15" sqref="J15"/>
    </sheetView>
  </sheetViews>
  <sheetFormatPr defaultColWidth="9.140625" defaultRowHeight="12.75"/>
  <cols>
    <col min="1" max="1" width="3.42578125" style="2" customWidth="1"/>
    <col min="2" max="2" width="25.7109375" style="1" customWidth="1"/>
    <col min="3" max="3" width="10.28515625" style="24" customWidth="1"/>
    <col min="4" max="4" width="3.140625" style="2" bestFit="1" customWidth="1"/>
    <col min="5" max="5" width="4.7109375" style="29" customWidth="1"/>
    <col min="6" max="6" width="8.7109375" style="29" customWidth="1"/>
    <col min="7" max="7" width="11.5703125" style="29" customWidth="1"/>
    <col min="8" max="8" width="9.140625" style="29" customWidth="1"/>
    <col min="9" max="9" width="12.140625" style="29" customWidth="1"/>
    <col min="10" max="10" width="16.85546875" style="1" customWidth="1"/>
    <col min="11" max="11" width="6.28515625" style="1" customWidth="1"/>
    <col min="12" max="12" width="9.140625" style="1"/>
    <col min="13" max="13" width="5.7109375" style="1" customWidth="1"/>
    <col min="14" max="14" width="9.140625" style="1"/>
    <col min="15" max="15" width="6.140625" style="1" customWidth="1"/>
    <col min="16" max="16" width="5.85546875" style="1" customWidth="1"/>
    <col min="17" max="16384" width="9.140625" style="1"/>
  </cols>
  <sheetData>
    <row r="1" spans="1:12" ht="16.5" thickTop="1">
      <c r="A1" s="32"/>
      <c r="B1" s="33" t="s">
        <v>135</v>
      </c>
      <c r="C1" s="38"/>
      <c r="D1" s="39"/>
      <c r="E1" s="40"/>
      <c r="F1" s="41"/>
      <c r="G1" s="41"/>
      <c r="H1" s="41"/>
      <c r="I1" s="42"/>
      <c r="J1" s="22"/>
    </row>
    <row r="2" spans="1:12" ht="13.5" thickBot="1">
      <c r="A2" s="34"/>
      <c r="B2" s="11"/>
      <c r="C2" s="23"/>
      <c r="D2" s="10"/>
      <c r="E2" s="28"/>
      <c r="F2" s="26"/>
      <c r="G2" s="26"/>
      <c r="H2" s="26"/>
      <c r="I2" s="43"/>
    </row>
    <row r="3" spans="1:12" ht="13.5" thickTop="1">
      <c r="A3" s="149" t="s">
        <v>25</v>
      </c>
      <c r="B3" s="151" t="s">
        <v>26</v>
      </c>
      <c r="C3" s="153" t="s">
        <v>30</v>
      </c>
      <c r="D3" s="155" t="s">
        <v>0</v>
      </c>
      <c r="E3" s="144" t="s">
        <v>1</v>
      </c>
      <c r="F3" s="146" t="s">
        <v>4</v>
      </c>
      <c r="G3" s="147"/>
      <c r="H3" s="146" t="s">
        <v>21</v>
      </c>
      <c r="I3" s="148"/>
    </row>
    <row r="4" spans="1:12" ht="13.5" thickBot="1">
      <c r="A4" s="150"/>
      <c r="B4" s="152"/>
      <c r="C4" s="154"/>
      <c r="D4" s="156"/>
      <c r="E4" s="145"/>
      <c r="F4" s="12" t="s">
        <v>2</v>
      </c>
      <c r="G4" s="12" t="s">
        <v>3</v>
      </c>
      <c r="H4" s="12" t="s">
        <v>2</v>
      </c>
      <c r="I4" s="13" t="s">
        <v>3</v>
      </c>
    </row>
    <row r="5" spans="1:12">
      <c r="A5" s="141" t="s">
        <v>112</v>
      </c>
      <c r="B5" s="142"/>
      <c r="C5" s="142"/>
      <c r="D5" s="142"/>
      <c r="E5" s="142"/>
      <c r="F5" s="142"/>
      <c r="G5" s="142"/>
      <c r="H5" s="142"/>
      <c r="I5" s="143"/>
      <c r="J5" s="62"/>
      <c r="K5" s="4"/>
      <c r="L5" s="5"/>
    </row>
    <row r="6" spans="1:12" s="49" customFormat="1" ht="57" thickBot="1">
      <c r="A6" s="51" t="s">
        <v>5</v>
      </c>
      <c r="B6" s="21" t="s">
        <v>107</v>
      </c>
      <c r="C6" s="9" t="s">
        <v>36</v>
      </c>
      <c r="D6" s="25" t="s">
        <v>32</v>
      </c>
      <c r="E6" s="18">
        <v>109</v>
      </c>
      <c r="F6" s="52">
        <v>0</v>
      </c>
      <c r="G6" s="19">
        <f t="shared" ref="G6" si="0">E6*F6</f>
        <v>0</v>
      </c>
      <c r="H6" s="19">
        <v>0</v>
      </c>
      <c r="I6" s="20">
        <f t="shared" ref="I6" si="1">E6*H6</f>
        <v>0</v>
      </c>
      <c r="J6" s="48"/>
    </row>
    <row r="7" spans="1:12" s="48" customFormat="1" ht="13.5" thickBot="1">
      <c r="A7" s="53"/>
      <c r="B7" s="54" t="s">
        <v>55</v>
      </c>
      <c r="C7" s="55"/>
      <c r="D7" s="55"/>
      <c r="E7" s="55"/>
      <c r="F7" s="56"/>
      <c r="G7" s="56">
        <f>SUM(G6:G6)</f>
        <v>0</v>
      </c>
      <c r="H7" s="77">
        <v>0</v>
      </c>
      <c r="I7" s="57">
        <f>SUM(I6:I6)</f>
        <v>0</v>
      </c>
    </row>
    <row r="8" spans="1:12">
      <c r="A8" s="45" t="s">
        <v>6</v>
      </c>
      <c r="B8" s="21" t="s">
        <v>147</v>
      </c>
      <c r="C8" s="9" t="s">
        <v>36</v>
      </c>
      <c r="D8" s="25" t="s">
        <v>108</v>
      </c>
      <c r="E8" s="18">
        <v>6</v>
      </c>
      <c r="F8" s="19">
        <v>0</v>
      </c>
      <c r="G8" s="19">
        <f t="shared" ref="G8:G11" si="2">E8*F8</f>
        <v>0</v>
      </c>
      <c r="H8" s="77">
        <v>0</v>
      </c>
      <c r="I8" s="20">
        <f t="shared" ref="I8:I11" si="3">E8*H8</f>
        <v>0</v>
      </c>
    </row>
    <row r="9" spans="1:12" ht="22.5">
      <c r="A9" s="45" t="s">
        <v>7</v>
      </c>
      <c r="B9" s="21" t="s">
        <v>109</v>
      </c>
      <c r="C9" s="9" t="s">
        <v>36</v>
      </c>
      <c r="D9" s="25" t="s">
        <v>31</v>
      </c>
      <c r="E9" s="18">
        <v>1</v>
      </c>
      <c r="F9" s="19">
        <v>0</v>
      </c>
      <c r="G9" s="19">
        <f t="shared" si="2"/>
        <v>0</v>
      </c>
      <c r="H9" s="77">
        <v>0</v>
      </c>
      <c r="I9" s="20">
        <f t="shared" si="3"/>
        <v>0</v>
      </c>
    </row>
    <row r="10" spans="1:12" ht="45">
      <c r="A10" s="45" t="s">
        <v>8</v>
      </c>
      <c r="B10" s="58" t="s">
        <v>127</v>
      </c>
      <c r="C10" s="9" t="s">
        <v>36</v>
      </c>
      <c r="D10" s="25" t="s">
        <v>31</v>
      </c>
      <c r="E10" s="18">
        <v>1</v>
      </c>
      <c r="F10" s="19">
        <v>0</v>
      </c>
      <c r="G10" s="19">
        <f t="shared" si="2"/>
        <v>0</v>
      </c>
      <c r="H10" s="77">
        <v>0</v>
      </c>
      <c r="I10" s="20">
        <f t="shared" si="3"/>
        <v>0</v>
      </c>
    </row>
    <row r="11" spans="1:12">
      <c r="A11" s="45" t="s">
        <v>9</v>
      </c>
      <c r="B11" s="21" t="s">
        <v>51</v>
      </c>
      <c r="C11" s="9" t="s">
        <v>36</v>
      </c>
      <c r="D11" s="25" t="s">
        <v>31</v>
      </c>
      <c r="E11" s="18">
        <v>1</v>
      </c>
      <c r="F11" s="61">
        <v>0</v>
      </c>
      <c r="G11" s="19">
        <f t="shared" si="2"/>
        <v>0</v>
      </c>
      <c r="H11" s="77">
        <v>0</v>
      </c>
      <c r="I11" s="20">
        <f t="shared" si="3"/>
        <v>0</v>
      </c>
    </row>
    <row r="12" spans="1:12" ht="13.5" thickBot="1">
      <c r="A12" s="14"/>
      <c r="B12" s="15" t="s">
        <v>56</v>
      </c>
      <c r="C12" s="16"/>
      <c r="D12" s="16"/>
      <c r="E12" s="16"/>
      <c r="F12" s="59"/>
      <c r="G12" s="59"/>
      <c r="H12" s="59"/>
      <c r="I12" s="60">
        <f>SUM(I8:I11)+G7+I7</f>
        <v>0</v>
      </c>
    </row>
    <row r="13" spans="1:12" ht="13.5" thickTop="1"/>
  </sheetData>
  <mergeCells count="8">
    <mergeCell ref="A5:I5"/>
    <mergeCell ref="A3:A4"/>
    <mergeCell ref="B3:B4"/>
    <mergeCell ref="C3:C4"/>
    <mergeCell ref="D3:D4"/>
    <mergeCell ref="E3:E4"/>
    <mergeCell ref="F3:G3"/>
    <mergeCell ref="H3:I3"/>
  </mergeCells>
  <printOptions horizontalCentered="1"/>
  <pageMargins left="0.39370078740157483" right="0.39370078740157483" top="1.0236220472440944" bottom="0.9055118110236221" header="0.31496062992125984" footer="0.39370078740157483"/>
  <pageSetup paperSize="9" fitToHeight="20" orientation="portrait" r:id="rId1"/>
  <headerFooter scaleWithDoc="0" alignWithMargins="0">
    <oddHeader>&amp;LÚpravy STO v rámci stavebních úprav objektu
Výrobní závod I, Růžová 6 č.p. 943
110 00 Praha 1&amp;C
Příloha č. 4 - VZ I - Výkaz výměr&amp;RPříloha č. 4
k Č.j.: D7/2021</oddHeader>
    <oddFooter>&amp;RList: &amp;P
Počet listů: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M30"/>
  <sheetViews>
    <sheetView view="pageBreakPreview" zoomScale="145" zoomScaleNormal="100" zoomScaleSheetLayoutView="145" workbookViewId="0">
      <selection activeCell="J19" sqref="J19"/>
    </sheetView>
  </sheetViews>
  <sheetFormatPr defaultColWidth="9.140625" defaultRowHeight="12.75"/>
  <cols>
    <col min="1" max="1" width="3.28515625" style="2" customWidth="1"/>
    <col min="2" max="2" width="32.5703125" style="1" customWidth="1"/>
    <col min="3" max="3" width="8.85546875" style="24" customWidth="1"/>
    <col min="4" max="4" width="3.7109375" style="2" customWidth="1"/>
    <col min="5" max="5" width="5.140625" style="29" customWidth="1"/>
    <col min="6" max="6" width="9.140625" style="27" customWidth="1"/>
    <col min="7" max="7" width="10" style="27" customWidth="1"/>
    <col min="8" max="8" width="9.140625" style="27"/>
    <col min="9" max="9" width="11.140625" style="27" customWidth="1"/>
    <col min="10" max="10" width="41.5703125" style="1" customWidth="1"/>
    <col min="11" max="11" width="25.140625" style="1" customWidth="1"/>
    <col min="12" max="16384" width="9.140625" style="1"/>
  </cols>
  <sheetData>
    <row r="1" spans="1:13" ht="16.5" thickTop="1">
      <c r="A1" s="32"/>
      <c r="B1" s="33" t="s">
        <v>135</v>
      </c>
      <c r="C1" s="38"/>
      <c r="D1" s="39"/>
      <c r="E1" s="40"/>
      <c r="F1" s="41"/>
      <c r="G1" s="41"/>
      <c r="H1" s="41"/>
      <c r="I1" s="42"/>
      <c r="J1" s="22"/>
    </row>
    <row r="2" spans="1:13" ht="13.5" thickBot="1">
      <c r="A2" s="34"/>
      <c r="B2" s="11"/>
      <c r="C2" s="23"/>
      <c r="D2" s="10"/>
      <c r="E2" s="28"/>
      <c r="F2" s="26"/>
      <c r="G2" s="26"/>
      <c r="H2" s="26"/>
      <c r="I2" s="43"/>
    </row>
    <row r="3" spans="1:13" ht="20.100000000000001" customHeight="1" thickTop="1">
      <c r="A3" s="149" t="s">
        <v>25</v>
      </c>
      <c r="B3" s="151" t="s">
        <v>26</v>
      </c>
      <c r="C3" s="153" t="s">
        <v>30</v>
      </c>
      <c r="D3" s="155" t="s">
        <v>0</v>
      </c>
      <c r="E3" s="144" t="s">
        <v>1</v>
      </c>
      <c r="F3" s="146" t="s">
        <v>4</v>
      </c>
      <c r="G3" s="147"/>
      <c r="H3" s="146" t="s">
        <v>21</v>
      </c>
      <c r="I3" s="148"/>
      <c r="J3" s="6"/>
    </row>
    <row r="4" spans="1:13" ht="20.100000000000001" customHeight="1" thickBot="1">
      <c r="A4" s="150"/>
      <c r="B4" s="152"/>
      <c r="C4" s="154"/>
      <c r="D4" s="156"/>
      <c r="E4" s="145"/>
      <c r="F4" s="70" t="s">
        <v>2</v>
      </c>
      <c r="G4" s="70" t="s">
        <v>3</v>
      </c>
      <c r="H4" s="70" t="s">
        <v>2</v>
      </c>
      <c r="I4" s="71" t="s">
        <v>3</v>
      </c>
      <c r="J4" s="6"/>
    </row>
    <row r="5" spans="1:13" ht="30" customHeight="1">
      <c r="A5" s="141" t="s">
        <v>125</v>
      </c>
      <c r="B5" s="142"/>
      <c r="C5" s="142"/>
      <c r="D5" s="142"/>
      <c r="E5" s="142"/>
      <c r="F5" s="142"/>
      <c r="G5" s="142"/>
      <c r="H5" s="142"/>
      <c r="I5" s="143"/>
      <c r="J5" s="7"/>
      <c r="K5" s="4"/>
      <c r="L5" s="4"/>
      <c r="M5" s="5"/>
    </row>
    <row r="6" spans="1:13" s="3" customFormat="1" ht="22.5">
      <c r="A6" s="96" t="s">
        <v>5</v>
      </c>
      <c r="B6" s="79" t="s">
        <v>114</v>
      </c>
      <c r="C6" s="69" t="s">
        <v>36</v>
      </c>
      <c r="D6" s="80" t="s">
        <v>31</v>
      </c>
      <c r="E6" s="76">
        <v>1</v>
      </c>
      <c r="F6" s="77">
        <v>0</v>
      </c>
      <c r="G6" s="77">
        <f t="shared" ref="G6:G22" si="0">E6*F6</f>
        <v>0</v>
      </c>
      <c r="H6" s="77">
        <v>0</v>
      </c>
      <c r="I6" s="78">
        <f t="shared" ref="I6:I14" si="1">E6*H6</f>
        <v>0</v>
      </c>
    </row>
    <row r="7" spans="1:13" s="3" customFormat="1" ht="33.75">
      <c r="A7" s="83" t="s">
        <v>6</v>
      </c>
      <c r="B7" s="79" t="s">
        <v>140</v>
      </c>
      <c r="C7" s="69" t="s">
        <v>36</v>
      </c>
      <c r="D7" s="80" t="s">
        <v>33</v>
      </c>
      <c r="E7" s="76">
        <v>200</v>
      </c>
      <c r="F7" s="77">
        <v>0</v>
      </c>
      <c r="G7" s="77">
        <f t="shared" si="0"/>
        <v>0</v>
      </c>
      <c r="H7" s="77">
        <v>0</v>
      </c>
      <c r="I7" s="78">
        <f t="shared" si="1"/>
        <v>0</v>
      </c>
    </row>
    <row r="8" spans="1:13" s="3" customFormat="1" ht="22.5">
      <c r="A8" s="83" t="s">
        <v>7</v>
      </c>
      <c r="B8" s="79" t="s">
        <v>141</v>
      </c>
      <c r="C8" s="69" t="s">
        <v>36</v>
      </c>
      <c r="D8" s="80" t="s">
        <v>33</v>
      </c>
      <c r="E8" s="76">
        <v>200</v>
      </c>
      <c r="F8" s="77">
        <v>0</v>
      </c>
      <c r="G8" s="77">
        <f>E8*F8</f>
        <v>0</v>
      </c>
      <c r="H8" s="77">
        <v>0</v>
      </c>
      <c r="I8" s="78">
        <f>E8*H8</f>
        <v>0</v>
      </c>
    </row>
    <row r="9" spans="1:13" s="3" customFormat="1" ht="22.5">
      <c r="A9" s="83" t="s">
        <v>8</v>
      </c>
      <c r="B9" s="79" t="s">
        <v>142</v>
      </c>
      <c r="C9" s="69" t="s">
        <v>36</v>
      </c>
      <c r="D9" s="80" t="s">
        <v>33</v>
      </c>
      <c r="E9" s="76">
        <v>200</v>
      </c>
      <c r="F9" s="77">
        <v>0</v>
      </c>
      <c r="G9" s="77">
        <f>E9*F9</f>
        <v>0</v>
      </c>
      <c r="H9" s="77">
        <v>0</v>
      </c>
      <c r="I9" s="78">
        <f>E9*H9</f>
        <v>0</v>
      </c>
    </row>
    <row r="10" spans="1:13" s="3" customFormat="1">
      <c r="A10" s="83" t="s">
        <v>9</v>
      </c>
      <c r="B10" s="79" t="s">
        <v>170</v>
      </c>
      <c r="C10" s="69"/>
      <c r="D10" s="80" t="s">
        <v>33</v>
      </c>
      <c r="E10" s="76">
        <v>520</v>
      </c>
      <c r="F10" s="77">
        <v>0</v>
      </c>
      <c r="G10" s="77">
        <f>E10*F10</f>
        <v>0</v>
      </c>
      <c r="H10" s="77">
        <v>0</v>
      </c>
      <c r="I10" s="78">
        <f>E10*H10</f>
        <v>0</v>
      </c>
    </row>
    <row r="11" spans="1:13" s="3" customFormat="1" ht="22.5">
      <c r="A11" s="83" t="s">
        <v>10</v>
      </c>
      <c r="B11" s="79" t="s">
        <v>116</v>
      </c>
      <c r="C11" s="69" t="s">
        <v>36</v>
      </c>
      <c r="D11" s="80" t="s">
        <v>33</v>
      </c>
      <c r="E11" s="76">
        <v>60</v>
      </c>
      <c r="F11" s="77">
        <v>0</v>
      </c>
      <c r="G11" s="77">
        <f t="shared" si="0"/>
        <v>0</v>
      </c>
      <c r="H11" s="77">
        <v>0</v>
      </c>
      <c r="I11" s="78">
        <f t="shared" si="1"/>
        <v>0</v>
      </c>
    </row>
    <row r="12" spans="1:13" s="3" customFormat="1" ht="22.5">
      <c r="A12" s="83" t="s">
        <v>11</v>
      </c>
      <c r="B12" s="79" t="s">
        <v>43</v>
      </c>
      <c r="C12" s="69" t="s">
        <v>36</v>
      </c>
      <c r="D12" s="80" t="s">
        <v>33</v>
      </c>
      <c r="E12" s="76">
        <v>60</v>
      </c>
      <c r="F12" s="77">
        <v>0</v>
      </c>
      <c r="G12" s="77">
        <f t="shared" si="0"/>
        <v>0</v>
      </c>
      <c r="H12" s="77">
        <v>0</v>
      </c>
      <c r="I12" s="78">
        <f t="shared" si="1"/>
        <v>0</v>
      </c>
    </row>
    <row r="13" spans="1:13" s="3" customFormat="1" ht="22.5">
      <c r="A13" s="83" t="s">
        <v>12</v>
      </c>
      <c r="B13" s="79" t="s">
        <v>53</v>
      </c>
      <c r="C13" s="69" t="s">
        <v>36</v>
      </c>
      <c r="D13" s="80" t="s">
        <v>33</v>
      </c>
      <c r="E13" s="76">
        <v>120</v>
      </c>
      <c r="F13" s="77">
        <v>0</v>
      </c>
      <c r="G13" s="77">
        <f t="shared" si="0"/>
        <v>0</v>
      </c>
      <c r="H13" s="77">
        <v>0</v>
      </c>
      <c r="I13" s="78">
        <f t="shared" si="1"/>
        <v>0</v>
      </c>
    </row>
    <row r="14" spans="1:13" s="3" customFormat="1" ht="22.5">
      <c r="A14" s="83" t="s">
        <v>13</v>
      </c>
      <c r="B14" s="79" t="s">
        <v>44</v>
      </c>
      <c r="C14" s="69" t="s">
        <v>36</v>
      </c>
      <c r="D14" s="80" t="s">
        <v>33</v>
      </c>
      <c r="E14" s="76">
        <v>200</v>
      </c>
      <c r="F14" s="77">
        <v>0</v>
      </c>
      <c r="G14" s="77">
        <f t="shared" si="0"/>
        <v>0</v>
      </c>
      <c r="H14" s="77">
        <v>0</v>
      </c>
      <c r="I14" s="78">
        <f t="shared" si="1"/>
        <v>0</v>
      </c>
    </row>
    <row r="15" spans="1:13" s="3" customFormat="1" ht="22.5">
      <c r="A15" s="83" t="s">
        <v>14</v>
      </c>
      <c r="B15" s="79" t="s">
        <v>146</v>
      </c>
      <c r="C15" s="69" t="s">
        <v>36</v>
      </c>
      <c r="D15" s="80" t="s">
        <v>33</v>
      </c>
      <c r="E15" s="76">
        <v>600</v>
      </c>
      <c r="F15" s="77">
        <v>0</v>
      </c>
      <c r="G15" s="77">
        <f>F15*E15</f>
        <v>0</v>
      </c>
      <c r="H15" s="77">
        <v>0</v>
      </c>
      <c r="I15" s="78">
        <f>H15*E15</f>
        <v>0</v>
      </c>
    </row>
    <row r="16" spans="1:13" s="3" customFormat="1" ht="22.5">
      <c r="A16" s="83" t="s">
        <v>37</v>
      </c>
      <c r="B16" s="79" t="s">
        <v>144</v>
      </c>
      <c r="C16" s="69" t="s">
        <v>36</v>
      </c>
      <c r="D16" s="80" t="s">
        <v>33</v>
      </c>
      <c r="E16" s="76">
        <v>120</v>
      </c>
      <c r="F16" s="77">
        <v>0</v>
      </c>
      <c r="G16" s="77">
        <f>F16*E16</f>
        <v>0</v>
      </c>
      <c r="H16" s="77">
        <v>0</v>
      </c>
      <c r="I16" s="78">
        <f>H16*E16</f>
        <v>0</v>
      </c>
    </row>
    <row r="17" spans="1:12" s="3" customFormat="1" ht="22.5">
      <c r="A17" s="83" t="s">
        <v>15</v>
      </c>
      <c r="B17" s="79" t="s">
        <v>145</v>
      </c>
      <c r="C17" s="69" t="s">
        <v>36</v>
      </c>
      <c r="D17" s="80" t="s">
        <v>33</v>
      </c>
      <c r="E17" s="76">
        <v>80</v>
      </c>
      <c r="F17" s="77">
        <v>0</v>
      </c>
      <c r="G17" s="77">
        <f>F17*E17</f>
        <v>0</v>
      </c>
      <c r="H17" s="77">
        <v>0</v>
      </c>
      <c r="I17" s="78">
        <f>H17*E17</f>
        <v>0</v>
      </c>
    </row>
    <row r="18" spans="1:12" s="3" customFormat="1" ht="22.5">
      <c r="A18" s="83" t="s">
        <v>16</v>
      </c>
      <c r="B18" s="79" t="s">
        <v>115</v>
      </c>
      <c r="C18" s="69" t="s">
        <v>36</v>
      </c>
      <c r="D18" s="80" t="s">
        <v>32</v>
      </c>
      <c r="E18" s="76">
        <v>12</v>
      </c>
      <c r="F18" s="77">
        <v>0</v>
      </c>
      <c r="G18" s="77">
        <f>E18*F18</f>
        <v>0</v>
      </c>
      <c r="H18" s="77">
        <v>0</v>
      </c>
      <c r="I18" s="78">
        <f>E18*H18</f>
        <v>0</v>
      </c>
    </row>
    <row r="19" spans="1:12" s="3" customFormat="1" ht="22.5">
      <c r="A19" s="83" t="s">
        <v>17</v>
      </c>
      <c r="B19" s="79" t="s">
        <v>117</v>
      </c>
      <c r="C19" s="69" t="s">
        <v>36</v>
      </c>
      <c r="D19" s="80" t="s">
        <v>32</v>
      </c>
      <c r="E19" s="76">
        <v>6</v>
      </c>
      <c r="F19" s="77">
        <v>0</v>
      </c>
      <c r="G19" s="77">
        <f t="shared" si="0"/>
        <v>0</v>
      </c>
      <c r="H19" s="77">
        <v>0</v>
      </c>
      <c r="I19" s="78">
        <f t="shared" ref="I19:I22" si="2">E19*H19</f>
        <v>0</v>
      </c>
    </row>
    <row r="20" spans="1:12" s="48" customFormat="1" ht="22.5">
      <c r="A20" s="96" t="s">
        <v>18</v>
      </c>
      <c r="B20" s="79" t="s">
        <v>121</v>
      </c>
      <c r="C20" s="84" t="s">
        <v>36</v>
      </c>
      <c r="D20" s="80" t="s">
        <v>122</v>
      </c>
      <c r="E20" s="76">
        <v>40</v>
      </c>
      <c r="F20" s="77">
        <v>0</v>
      </c>
      <c r="G20" s="77">
        <f t="shared" si="0"/>
        <v>0</v>
      </c>
      <c r="H20" s="77">
        <v>0</v>
      </c>
      <c r="I20" s="78">
        <f t="shared" si="2"/>
        <v>0</v>
      </c>
      <c r="J20" s="50"/>
      <c r="K20" s="47"/>
      <c r="L20" s="47"/>
    </row>
    <row r="21" spans="1:12" s="3" customFormat="1">
      <c r="A21" s="83" t="s">
        <v>19</v>
      </c>
      <c r="B21" s="79" t="s">
        <v>64</v>
      </c>
      <c r="C21" s="69" t="s">
        <v>36</v>
      </c>
      <c r="D21" s="80" t="s">
        <v>65</v>
      </c>
      <c r="E21" s="76">
        <v>33</v>
      </c>
      <c r="F21" s="77">
        <v>0</v>
      </c>
      <c r="G21" s="77">
        <f t="shared" si="0"/>
        <v>0</v>
      </c>
      <c r="H21" s="77">
        <v>0</v>
      </c>
      <c r="I21" s="78">
        <f t="shared" si="2"/>
        <v>0</v>
      </c>
    </row>
    <row r="22" spans="1:12" s="3" customFormat="1" ht="34.5" thickBot="1">
      <c r="A22" s="83" t="s">
        <v>20</v>
      </c>
      <c r="B22" s="79" t="s">
        <v>123</v>
      </c>
      <c r="C22" s="69" t="s">
        <v>36</v>
      </c>
      <c r="D22" s="80" t="s">
        <v>31</v>
      </c>
      <c r="E22" s="76">
        <v>1</v>
      </c>
      <c r="F22" s="77">
        <v>0</v>
      </c>
      <c r="G22" s="77">
        <f t="shared" si="0"/>
        <v>0</v>
      </c>
      <c r="H22" s="77">
        <v>0</v>
      </c>
      <c r="I22" s="78">
        <f t="shared" si="2"/>
        <v>0</v>
      </c>
    </row>
    <row r="23" spans="1:12" s="3" customFormat="1" ht="13.5" thickBot="1">
      <c r="A23" s="85"/>
      <c r="B23" s="86" t="s">
        <v>55</v>
      </c>
      <c r="C23" s="87"/>
      <c r="D23" s="87"/>
      <c r="E23" s="87"/>
      <c r="F23" s="77">
        <v>0</v>
      </c>
      <c r="G23" s="88">
        <f>SUM(G4:G22)</f>
        <v>0</v>
      </c>
      <c r="H23" s="77">
        <v>0</v>
      </c>
      <c r="I23" s="89">
        <f>SUM(I4:I22)</f>
        <v>0</v>
      </c>
    </row>
    <row r="24" spans="1:12" s="3" customFormat="1" ht="33.75">
      <c r="A24" s="83" t="s">
        <v>22</v>
      </c>
      <c r="B24" s="79" t="s">
        <v>99</v>
      </c>
      <c r="C24" s="69" t="s">
        <v>36</v>
      </c>
      <c r="D24" s="80" t="s">
        <v>31</v>
      </c>
      <c r="E24" s="76">
        <v>1</v>
      </c>
      <c r="F24" s="77">
        <v>0</v>
      </c>
      <c r="G24" s="77">
        <f t="shared" ref="G24:G28" si="3">E24*F24</f>
        <v>0</v>
      </c>
      <c r="H24" s="77">
        <v>0</v>
      </c>
      <c r="I24" s="78">
        <f t="shared" ref="I24:I28" si="4">E24*H24</f>
        <v>0</v>
      </c>
    </row>
    <row r="25" spans="1:12" s="48" customFormat="1">
      <c r="A25" s="82" t="s">
        <v>23</v>
      </c>
      <c r="B25" s="79" t="s">
        <v>120</v>
      </c>
      <c r="C25" s="69" t="s">
        <v>36</v>
      </c>
      <c r="D25" s="80" t="s">
        <v>31</v>
      </c>
      <c r="E25" s="76">
        <v>1</v>
      </c>
      <c r="F25" s="77">
        <v>0</v>
      </c>
      <c r="G25" s="77">
        <f t="shared" si="3"/>
        <v>0</v>
      </c>
      <c r="H25" s="77">
        <v>0</v>
      </c>
      <c r="I25" s="78">
        <f t="shared" si="4"/>
        <v>0</v>
      </c>
      <c r="J25" s="50"/>
      <c r="K25" s="47"/>
      <c r="L25" s="47"/>
    </row>
    <row r="26" spans="1:12" s="48" customFormat="1" ht="22.5">
      <c r="A26" s="82" t="s">
        <v>24</v>
      </c>
      <c r="B26" s="79" t="s">
        <v>119</v>
      </c>
      <c r="C26" s="69" t="s">
        <v>36</v>
      </c>
      <c r="D26" s="80" t="s">
        <v>31</v>
      </c>
      <c r="E26" s="76">
        <v>1</v>
      </c>
      <c r="F26" s="77">
        <v>0</v>
      </c>
      <c r="G26" s="77">
        <f t="shared" si="3"/>
        <v>0</v>
      </c>
      <c r="H26" s="77">
        <v>0</v>
      </c>
      <c r="I26" s="78">
        <f t="shared" si="4"/>
        <v>0</v>
      </c>
      <c r="J26" s="50"/>
      <c r="K26" s="47"/>
      <c r="L26" s="47"/>
    </row>
    <row r="27" spans="1:12" s="3" customFormat="1" ht="22.5">
      <c r="A27" s="82" t="s">
        <v>38</v>
      </c>
      <c r="B27" s="79" t="s">
        <v>98</v>
      </c>
      <c r="C27" s="69" t="s">
        <v>36</v>
      </c>
      <c r="D27" s="80" t="s">
        <v>31</v>
      </c>
      <c r="E27" s="76">
        <v>1</v>
      </c>
      <c r="F27" s="77">
        <v>0</v>
      </c>
      <c r="G27" s="77">
        <f t="shared" si="3"/>
        <v>0</v>
      </c>
      <c r="H27" s="77">
        <v>0</v>
      </c>
      <c r="I27" s="78">
        <f t="shared" si="4"/>
        <v>0</v>
      </c>
    </row>
    <row r="28" spans="1:12" s="3" customFormat="1" ht="22.5">
      <c r="A28" s="82" t="s">
        <v>27</v>
      </c>
      <c r="B28" s="79" t="s">
        <v>96</v>
      </c>
      <c r="C28" s="69" t="s">
        <v>36</v>
      </c>
      <c r="D28" s="80" t="s">
        <v>31</v>
      </c>
      <c r="E28" s="76">
        <v>1</v>
      </c>
      <c r="F28" s="77">
        <v>0</v>
      </c>
      <c r="G28" s="77">
        <f t="shared" si="3"/>
        <v>0</v>
      </c>
      <c r="H28" s="77">
        <v>0</v>
      </c>
      <c r="I28" s="78">
        <f t="shared" si="4"/>
        <v>0</v>
      </c>
    </row>
    <row r="29" spans="1:12" ht="13.5" thickBot="1">
      <c r="A29" s="72"/>
      <c r="B29" s="73" t="s">
        <v>56</v>
      </c>
      <c r="C29" s="74"/>
      <c r="D29" s="74"/>
      <c r="E29" s="74"/>
      <c r="F29" s="75"/>
      <c r="G29" s="75"/>
      <c r="H29" s="75"/>
      <c r="I29" s="81">
        <f>SUM(G23,I23)+SUM(I24:I28,G24:G28)</f>
        <v>0</v>
      </c>
    </row>
    <row r="30" spans="1:12" ht="13.5" thickTop="1"/>
  </sheetData>
  <mergeCells count="8">
    <mergeCell ref="H3:I3"/>
    <mergeCell ref="A5:I5"/>
    <mergeCell ref="A3:A4"/>
    <mergeCell ref="B3:B4"/>
    <mergeCell ref="C3:C4"/>
    <mergeCell ref="D3:D4"/>
    <mergeCell ref="E3:E4"/>
    <mergeCell ref="F3:G3"/>
  </mergeCells>
  <printOptions horizontalCentered="1"/>
  <pageMargins left="0.39370078740157483" right="0.39370078740157483" top="1.0236220472440944" bottom="0.9055118110236221" header="0.31496062992125984" footer="0.39370078740157483"/>
  <pageSetup paperSize="9" fitToHeight="20" orientation="portrait" r:id="rId1"/>
  <headerFooter scaleWithDoc="0" alignWithMargins="0">
    <oddHeader>&amp;LÚpravy STO v rámci stavebních úprav objektu
Výrobní závod I, Růžová 6 č.p. 943
110 00 Praha 1&amp;C
Příloha č. 4 - VZ I - Výkaz výměr&amp;RPříloha č. 4
k Č.j.: D7/2021</oddHeader>
    <oddFooter>&amp;RList: &amp;P
Počet listů: &amp;N</oddFooter>
  </headerFooter>
  <colBreaks count="1" manualBreakCount="1">
    <brk id="9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oubor DMS" ma:contentTypeID="0x010100617DA10A36FE5747AD151C4F74B1AC96005D754A2D668C1A4DA6900D66D8D3114F" ma:contentTypeVersion="8" ma:contentTypeDescription="Vytvoří nový dokument" ma:contentTypeScope="" ma:versionID="9ca284f01976b079886d6dabff016fdf">
  <xsd:schema xmlns:xsd="http://www.w3.org/2001/XMLSchema" xmlns:xs="http://www.w3.org/2001/XMLSchema" xmlns:p="http://schemas.microsoft.com/office/2006/metadata/properties" xmlns:ns2="b246a3c9-e8b6-4373-bafd-ef843f8c6aef" targetNamespace="http://schemas.microsoft.com/office/2006/metadata/properties" ma:root="true" ma:fieldsID="f85052d12e7ce8950999ffd46e5111ce" ns2:_="">
    <xsd:import namespace="b246a3c9-e8b6-4373-bafd-ef843f8c6aef"/>
    <xsd:element name="properties">
      <xsd:complexType>
        <xsd:sequence>
          <xsd:element name="documentManagement">
            <xsd:complexType>
              <xsd:all>
                <xsd:element ref="ns2:Podrobnosti" minOccurs="0"/>
                <xsd:element ref="ns2:SIPFileSec" minOccurs="0"/>
                <xsd:element ref="ns2:Znacka" minOccurs="0"/>
                <xsd:element ref="ns2:IDExt" minOccurs="0"/>
                <xsd:element ref="ns2:CarovyKod" minOccurs="0"/>
                <xsd:element ref="ns2:HashAlgorithm" minOccurs="0"/>
                <xsd:element ref="ns2:HashInit" minOccurs="0"/>
                <xsd:element ref="ns2:HashValue" minOccurs="0"/>
                <xsd:element ref="ns2:JID" minOccurs="0"/>
                <xsd:element ref="ns2:CisloJednaci" minOccurs="0"/>
                <xsd:element ref="ns2:NazevDokumentu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46a3c9-e8b6-4373-bafd-ef843f8c6aef" elementFormDefault="qualified">
    <xsd:import namespace="http://schemas.microsoft.com/office/2006/documentManagement/types"/>
    <xsd:import namespace="http://schemas.microsoft.com/office/infopath/2007/PartnerControls"/>
    <xsd:element name="Podrobnosti" ma:index="8" nillable="true" ma:displayName="Podrobnosti" ma:description="" ma:internalName="Podrobnosti">
      <xsd:simpleType>
        <xsd:restriction base="dms:Note"/>
      </xsd:simpleType>
    </xsd:element>
    <xsd:element name="SIPFileSec" ma:index="9" nillable="true" ma:displayName="SIPFileSec" ma:default="Input" ma:format="Dropdown" ma:internalName="SIPFileSec">
      <xsd:simpleType>
        <xsd:restriction base="dms:Choice">
          <xsd:enumeration value="Original"/>
          <xsd:enumeration value="Input"/>
          <xsd:enumeration value="Digitized"/>
          <xsd:enumeration value="Preview"/>
          <xsd:enumeration value="Migrated"/>
        </xsd:restriction>
      </xsd:simpleType>
    </xsd:element>
    <xsd:element name="Znacka" ma:index="10" nillable="true" ma:displayName="Značka" ma:format="Dropdown" ma:internalName="Znacka">
      <xsd:simpleType>
        <xsd:restriction base="dms:Choice">
          <xsd:enumeration value="Hlavní"/>
          <xsd:enumeration value="Příloha"/>
        </xsd:restriction>
      </xsd:simpleType>
    </xsd:element>
    <xsd:element name="IDExt" ma:index="11" nillable="true" ma:displayName="IDExt" ma:internalName="IDExt">
      <xsd:simpleType>
        <xsd:restriction base="dms:Text"/>
      </xsd:simpleType>
    </xsd:element>
    <xsd:element name="CarovyKod" ma:index="12" nillable="true" ma:displayName="Čárový kód" ma:indexed="true" ma:internalName="CarovyKod">
      <xsd:simpleType>
        <xsd:restriction base="dms:Text">
          <xsd:maxLength value="255"/>
        </xsd:restriction>
      </xsd:simpleType>
    </xsd:element>
    <xsd:element name="HashAlgorithm" ma:index="13" nillable="true" ma:displayName="HashAlgorithm" ma:description="" ma:internalName="HashAlgorithm">
      <xsd:simpleType>
        <xsd:restriction base="dms:Text">
          <xsd:maxLength value="255"/>
        </xsd:restriction>
      </xsd:simpleType>
    </xsd:element>
    <xsd:element name="HashInit" ma:index="14" nillable="true" ma:displayName="HashInit" ma:description="" ma:internalName="HashInit">
      <xsd:simpleType>
        <xsd:restriction base="dms:Text">
          <xsd:maxLength value="255"/>
        </xsd:restriction>
      </xsd:simpleType>
    </xsd:element>
    <xsd:element name="HashValue" ma:index="15" nillable="true" ma:displayName="HashValue" ma:description="" ma:internalName="HashValue">
      <xsd:simpleType>
        <xsd:restriction base="dms:Text">
          <xsd:maxLength value="255"/>
        </xsd:restriction>
      </xsd:simpleType>
    </xsd:element>
    <xsd:element name="JID" ma:index="16" nillable="true" ma:displayName="JID" ma:decimals="0" ma:internalName="JID">
      <xsd:simpleType>
        <xsd:restriction base="dms:Text"/>
      </xsd:simpleType>
    </xsd:element>
    <xsd:element name="CisloJednaci" ma:index="17" nillable="true" ma:displayName="Číslo jednací" ma:description="" ma:internalName="CisloJednaci">
      <xsd:simpleType>
        <xsd:restriction base="dms:Text">
          <xsd:maxLength value="255"/>
        </xsd:restriction>
      </xsd:simpleType>
    </xsd:element>
    <xsd:element name="NazevDokumentu" ma:index="18" nillable="true" ma:displayName="Název dokumentu" ma:description="" ma:internalName="NazevDokumentu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arovyKod xmlns="b246a3c9-e8b6-4373-bafd-ef843f8c6aef" xsi:nil="true"/>
    <HashInit xmlns="b246a3c9-e8b6-4373-bafd-ef843f8c6aef" xsi:nil="true"/>
    <SIPFileSec xmlns="b246a3c9-e8b6-4373-bafd-ef843f8c6aef">Input</SIPFileSec>
    <Podrobnosti xmlns="b246a3c9-e8b6-4373-bafd-ef843f8c6aef" xsi:nil="true"/>
    <HashAlgorithm xmlns="b246a3c9-e8b6-4373-bafd-ef843f8c6aef" xsi:nil="true"/>
    <CisloJednaci xmlns="b246a3c9-e8b6-4373-bafd-ef843f8c6aef">STC/005300/ÚSB/2022/4</CisloJednaci>
    <NazevDokumentu xmlns="b246a3c9-e8b6-4373-bafd-ef843f8c6aef">Referátník _SKZO</NazevDokumentu>
    <Znacka xmlns="b246a3c9-e8b6-4373-bafd-ef843f8c6aef" xsi:nil="true"/>
    <HashValue xmlns="b246a3c9-e8b6-4373-bafd-ef843f8c6aef" xsi:nil="true"/>
    <JID xmlns="b246a3c9-e8b6-4373-bafd-ef843f8c6aef">R_STCSPS_0039604</JID>
    <IDExt xmlns="b246a3c9-e8b6-4373-bafd-ef843f8c6aef" xsi:nil="true"/>
  </documentManagement>
</p:properties>
</file>

<file path=customXml/itemProps1.xml><?xml version="1.0" encoding="utf-8"?>
<ds:datastoreItem xmlns:ds="http://schemas.openxmlformats.org/officeDocument/2006/customXml" ds:itemID="{423C5023-AC63-41A5-8D7B-EF7ECC44B6E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246a3c9-e8b6-4373-bafd-ef843f8c6a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F12C511-BDE9-4A3A-A981-8C44C5166BB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3BD7B92-52C0-4F66-AE37-CF85FAD26953}">
  <ds:schemaRefs>
    <ds:schemaRef ds:uri="http://schemas.microsoft.com/office/2006/metadata/properties"/>
    <ds:schemaRef ds:uri="http://schemas.microsoft.com/office/infopath/2007/PartnerControls"/>
    <ds:schemaRef ds:uri="b246a3c9-e8b6-4373-bafd-ef843f8c6ae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</vt:lpstr>
      <vt:lpstr>PZTS</vt:lpstr>
      <vt:lpstr>EACS</vt:lpstr>
      <vt:lpstr>VSS</vt:lpstr>
      <vt:lpstr>Integrace</vt:lpstr>
      <vt:lpstr>Trasy STO</vt:lpstr>
      <vt:lpstr>EACS!Názvy_tisku</vt:lpstr>
      <vt:lpstr>Integrace!Názvy_tisku</vt:lpstr>
      <vt:lpstr>PZTS!Názvy_tisku</vt:lpstr>
      <vt:lpstr>Rekapitulace!Názvy_tisku</vt:lpstr>
      <vt:lpstr>'Trasy STO'!Názvy_tisku</vt:lpstr>
      <vt:lpstr>VSS!Názvy_tisku</vt:lpstr>
      <vt:lpstr>EACS!Oblast_tisku</vt:lpstr>
      <vt:lpstr>Integrace!Oblast_tisku</vt:lpstr>
      <vt:lpstr>PZTS!Oblast_tisku</vt:lpstr>
      <vt:lpstr>Rekapitulace!Oblast_tisku</vt:lpstr>
      <vt:lpstr>'Trasy STO'!Oblast_tisku</vt:lpstr>
      <vt:lpstr>VSS!Oblast_tisku</vt:lpstr>
    </vt:vector>
  </TitlesOfParts>
  <Company>fsc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Bezpečnostní projekt příloha04</dc:title>
  <dc:subject>PVS</dc:subject>
  <dc:creator>Ing. Jiří Plíšek</dc:creator>
  <cp:lastModifiedBy>Vyskočilová Magdaléna</cp:lastModifiedBy>
  <cp:lastPrinted>2022-03-01T14:41:19Z</cp:lastPrinted>
  <dcterms:created xsi:type="dcterms:W3CDTF">2004-11-05T08:27:47Z</dcterms:created>
  <dcterms:modified xsi:type="dcterms:W3CDTF">2022-06-23T06:46:25Z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0x010100617DA10A36FE5747AD151C4F74B1AC96005D754A2D668C1A4DA6900D66D8D3114F</vt:lpwstr>
  </property>
</Properties>
</file>