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36616" yWindow="65416" windowWidth="29040" windowHeight="15840" activeTab="0"/>
  </bookViews>
  <sheets>
    <sheet name="Model tender evaluatio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<sst xmlns="http://schemas.openxmlformats.org/spreadsheetml/2006/main" count="30" uniqueCount="26">
  <si>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r>
      <t>Supply of Contact Chip Modules //</t>
    </r>
    <r>
      <rPr>
        <b/>
        <sz val="11"/>
        <color theme="1" tint="0.49998000264167786"/>
        <rFont val="Calibri"/>
        <family val="2"/>
        <scheme val="minor"/>
      </rPr>
      <t xml:space="preserve"> Dodávky kontaktních čipových modulů</t>
    </r>
  </si>
  <si>
    <t>Public contract:</t>
  </si>
  <si>
    <t>No.</t>
  </si>
  <si>
    <t>Date:</t>
  </si>
  <si>
    <t>PARTIAL EVALUATION - Lowest unit tender price + advantage of solution "IAS Classic v5.2 on MultiApp V5.0"</t>
  </si>
  <si>
    <t>Determined weight:</t>
  </si>
  <si>
    <t>1. Unit tender price</t>
  </si>
  <si>
    <t>2. Solution "IAS Classic v5.2 on MultiApp V5.0" (YES/NO)</t>
  </si>
  <si>
    <t>YES</t>
  </si>
  <si>
    <t>NO</t>
  </si>
  <si>
    <t>Supplier 1</t>
  </si>
  <si>
    <t>Supplier 2</t>
  </si>
  <si>
    <t>Supplier 3</t>
  </si>
  <si>
    <t>Received tenders:</t>
  </si>
  <si>
    <t>Order of received tenders:</t>
  </si>
  <si>
    <t>Supplier</t>
  </si>
  <si>
    <t>Unit tender Price</t>
  </si>
  <si>
    <t>Solution "IAS Classic v5.2 on MultiApp V5.0" (YES/NO)</t>
  </si>
  <si>
    <t>Evaluation:</t>
  </si>
  <si>
    <t>Number of points of: Solution "IAS Classic v5.2 on MultiApp V5.0" (YES/NO)</t>
  </si>
  <si>
    <t>Number of points of: Unit tender price</t>
  </si>
  <si>
    <t>TOTAL POINTS:</t>
  </si>
  <si>
    <t>Order of preference of tenders:</t>
  </si>
  <si>
    <t>The most advantageous of the received tenders:</t>
  </si>
  <si>
    <t>STC/012188/ÚSV/2021</t>
  </si>
  <si>
    <t>Evaluation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</si>
</sst>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Kč&quot;_-;\-* #,##0\ &quot;Kč&quot;_-;_-* &quot;-&quot;??\ &quot;Kč&quot;_-;_-@_-"/>
    <numFmt numFmtId="165" formatCode="_-* #,##0.00\ [$€-1]_-;\-* #,##0.00\ [$€-1]_-;_-* &quot;-&quot;??\ [$€-1]_-;_-@_-"/>
    <numFmt numFmtId="166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vertical="center"/>
      <protection hidden="1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0" fillId="5" borderId="7" xfId="0" applyNumberFormat="1" applyFill="1" applyBorder="1" applyAlignment="1" applyProtection="1">
      <alignment horizontal="center" vertical="center"/>
      <protection hidden="1"/>
    </xf>
    <xf numFmtId="2" fontId="0" fillId="4" borderId="7" xfId="0" applyNumberFormat="1" applyFill="1" applyBorder="1" applyAlignment="1" applyProtection="1">
      <alignment horizontal="center" vertical="center"/>
      <protection hidden="1"/>
    </xf>
    <xf numFmtId="0" fontId="0" fillId="6" borderId="12" xfId="0" applyFill="1" applyBorder="1" applyAlignment="1" applyProtection="1">
      <alignment horizontal="center" vertical="center"/>
      <protection hidden="1"/>
    </xf>
    <xf numFmtId="2" fontId="0" fillId="5" borderId="3" xfId="0" applyNumberFormat="1" applyFill="1" applyBorder="1" applyAlignment="1" applyProtection="1">
      <alignment horizontal="center" vertical="center"/>
      <protection hidden="1"/>
    </xf>
    <xf numFmtId="2" fontId="0" fillId="4" borderId="3" xfId="0" applyNumberFormat="1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2" fontId="0" fillId="5" borderId="8" xfId="0" applyNumberFormat="1" applyFill="1" applyBorder="1" applyAlignment="1" applyProtection="1">
      <alignment horizontal="center" vertical="center"/>
      <protection hidden="1"/>
    </xf>
    <xf numFmtId="2" fontId="0" fillId="4" borderId="8" xfId="0" applyNumberFormat="1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7" borderId="15" xfId="0" applyFont="1" applyFill="1" applyBorder="1" applyAlignment="1" applyProtection="1">
      <alignment vertical="center"/>
      <protection hidden="1"/>
    </xf>
    <xf numFmtId="0" fontId="3" fillId="7" borderId="16" xfId="0" applyFont="1" applyFill="1" applyBorder="1" applyProtection="1">
      <protection hidden="1"/>
    </xf>
    <xf numFmtId="0" fontId="3" fillId="7" borderId="17" xfId="0" applyFont="1" applyFill="1" applyBorder="1" applyProtection="1">
      <protection hidden="1"/>
    </xf>
    <xf numFmtId="14" fontId="2" fillId="0" borderId="18" xfId="0" applyNumberFormat="1" applyFont="1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165" fontId="0" fillId="0" borderId="21" xfId="0" applyNumberFormat="1" applyBorder="1" applyAlignment="1" applyProtection="1">
      <alignment horizontal="right"/>
      <protection locked="0"/>
    </xf>
    <xf numFmtId="165" fontId="0" fillId="8" borderId="7" xfId="0" applyNumberFormat="1" applyFill="1" applyBorder="1" applyAlignment="1">
      <alignment horizontal="left" vertical="center" wrapText="1"/>
    </xf>
    <xf numFmtId="165" fontId="0" fillId="8" borderId="3" xfId="0" applyNumberFormat="1" applyFill="1" applyBorder="1" applyAlignment="1">
      <alignment horizontal="left" vertical="center" wrapText="1"/>
    </xf>
    <xf numFmtId="165" fontId="0" fillId="8" borderId="8" xfId="0" applyNumberFormat="1" applyFill="1" applyBorder="1" applyAlignment="1">
      <alignment horizontal="left" vertical="center" wrapText="1"/>
    </xf>
    <xf numFmtId="166" fontId="0" fillId="0" borderId="22" xfId="0" applyNumberFormat="1" applyBorder="1" applyProtection="1">
      <protection hidden="1"/>
    </xf>
    <xf numFmtId="166" fontId="0" fillId="0" borderId="14" xfId="0" applyNumberFormat="1" applyBorder="1" applyProtection="1"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" fillId="9" borderId="23" xfId="0" applyFont="1" applyFill="1" applyBorder="1" applyAlignment="1" applyProtection="1">
      <alignment wrapText="1"/>
      <protection hidden="1"/>
    </xf>
    <xf numFmtId="0" fontId="2" fillId="9" borderId="24" xfId="0" applyFont="1" applyFill="1" applyBorder="1" applyAlignment="1" applyProtection="1">
      <alignment horizontal="left" vertical="top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10" borderId="25" xfId="0" applyFont="1" applyFill="1" applyBorder="1" applyAlignment="1" applyProtection="1">
      <alignment horizontal="left"/>
      <protection hidden="1"/>
    </xf>
    <xf numFmtId="0" fontId="2" fillId="10" borderId="23" xfId="0" applyFont="1" applyFill="1" applyBorder="1" applyAlignment="1" applyProtection="1">
      <alignment horizontal="left"/>
      <protection hidden="1"/>
    </xf>
    <xf numFmtId="0" fontId="2" fillId="10" borderId="24" xfId="0" applyFont="1" applyFill="1" applyBorder="1" applyAlignment="1" applyProtection="1">
      <alignment horizontal="left"/>
      <protection hidden="1"/>
    </xf>
    <xf numFmtId="0" fontId="2" fillId="4" borderId="26" xfId="0" applyFont="1" applyFill="1" applyBorder="1" applyAlignment="1" applyProtection="1">
      <alignment horizontal="left"/>
      <protection hidden="1"/>
    </xf>
    <xf numFmtId="0" fontId="2" fillId="4" borderId="27" xfId="0" applyFont="1" applyFill="1" applyBorder="1" applyAlignment="1" applyProtection="1">
      <alignment horizontal="left"/>
      <protection hidden="1"/>
    </xf>
    <xf numFmtId="0" fontId="2" fillId="4" borderId="28" xfId="0" applyFont="1" applyFill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2" fillId="10" borderId="15" xfId="0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Alignment="1" applyProtection="1">
      <alignment horizontal="left"/>
      <protection hidden="1"/>
    </xf>
    <xf numFmtId="0" fontId="2" fillId="10" borderId="17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 topLeftCell="A1">
      <selection activeCell="G14" sqref="G14"/>
    </sheetView>
  </sheetViews>
  <sheetFormatPr defaultColWidth="8.7109375" defaultRowHeight="15"/>
  <cols>
    <col min="1" max="1" width="16.7109375" style="1" customWidth="1"/>
    <col min="2" max="2" width="29.140625" style="1" customWidth="1"/>
    <col min="3" max="3" width="22.8515625" style="1" customWidth="1"/>
    <col min="4" max="4" width="44.8515625" style="1" customWidth="1"/>
    <col min="5" max="5" width="15.8515625" style="1" customWidth="1"/>
    <col min="6" max="6" width="13.421875" style="1" customWidth="1"/>
    <col min="7" max="7" width="23.8515625" style="1" bestFit="1" customWidth="1"/>
    <col min="8" max="16384" width="8.7109375" style="1" customWidth="1"/>
  </cols>
  <sheetData>
    <row r="1" spans="1:6" ht="23.25" customHeight="1" thickBot="1">
      <c r="A1" s="35" t="s">
        <v>25</v>
      </c>
      <c r="B1" s="36"/>
      <c r="C1" s="36"/>
      <c r="D1" s="36"/>
      <c r="E1" s="36"/>
      <c r="F1" s="37"/>
    </row>
    <row r="2" ht="15.75" thickBot="1">
      <c r="A2" s="2"/>
    </row>
    <row r="3" spans="1:4" ht="42" customHeight="1">
      <c r="A3" s="20" t="s">
        <v>1</v>
      </c>
      <c r="B3" s="53" t="s">
        <v>0</v>
      </c>
      <c r="C3" s="53"/>
      <c r="D3" s="54"/>
    </row>
    <row r="4" spans="1:4" ht="15">
      <c r="A4" s="3" t="s">
        <v>2</v>
      </c>
      <c r="B4" s="55" t="s">
        <v>24</v>
      </c>
      <c r="C4" s="55"/>
      <c r="D4" s="56"/>
    </row>
    <row r="5" spans="1:4" ht="15.75" thickBot="1">
      <c r="A5" s="4" t="s">
        <v>3</v>
      </c>
      <c r="B5" s="38"/>
      <c r="C5" s="39"/>
      <c r="D5" s="40"/>
    </row>
    <row r="6" ht="15">
      <c r="A6" s="2"/>
    </row>
    <row r="7" spans="1:4" ht="14.1" customHeight="1" thickBot="1">
      <c r="A7" s="5"/>
      <c r="B7" s="5"/>
      <c r="C7" s="7"/>
      <c r="D7" s="6"/>
    </row>
    <row r="8" spans="1:4" ht="15.75" thickBot="1">
      <c r="A8" s="60" t="s">
        <v>4</v>
      </c>
      <c r="B8" s="61"/>
      <c r="C8" s="61"/>
      <c r="D8" s="62"/>
    </row>
    <row r="9" spans="1:4" ht="30.75" thickBot="1">
      <c r="A9" s="63"/>
      <c r="B9" s="64"/>
      <c r="C9" s="51" t="s">
        <v>23</v>
      </c>
      <c r="D9" s="52" t="s">
        <v>5</v>
      </c>
    </row>
    <row r="10" spans="1:4" ht="15">
      <c r="A10" s="65" t="s">
        <v>6</v>
      </c>
      <c r="B10" s="66"/>
      <c r="C10" s="41">
        <f>MIN(C15:C17)</f>
        <v>0.1</v>
      </c>
      <c r="D10" s="45">
        <v>0.895</v>
      </c>
    </row>
    <row r="11" spans="1:4" ht="27.6" customHeight="1" thickBot="1">
      <c r="A11" s="67" t="s">
        <v>7</v>
      </c>
      <c r="B11" s="68"/>
      <c r="C11" s="21" t="s">
        <v>8</v>
      </c>
      <c r="D11" s="46">
        <v>0.105</v>
      </c>
    </row>
    <row r="12" spans="1:4" ht="15.75" thickBot="1">
      <c r="A12" s="5"/>
      <c r="B12" s="5"/>
      <c r="C12" s="7"/>
      <c r="D12" s="6"/>
    </row>
    <row r="13" spans="1:5" ht="15.75" thickBot="1">
      <c r="A13" s="69" t="s">
        <v>13</v>
      </c>
      <c r="B13" s="70"/>
      <c r="C13" s="70"/>
      <c r="D13" s="71"/>
      <c r="E13" s="5"/>
    </row>
    <row r="14" spans="1:5" s="9" customFormat="1" ht="28.5" customHeight="1" thickBot="1">
      <c r="A14" s="14" t="s">
        <v>14</v>
      </c>
      <c r="B14" s="15" t="s">
        <v>15</v>
      </c>
      <c r="C14" s="15" t="s">
        <v>16</v>
      </c>
      <c r="D14" s="47" t="s">
        <v>17</v>
      </c>
      <c r="E14" s="8"/>
    </row>
    <row r="15" spans="1:8" ht="15">
      <c r="A15" s="22">
        <v>1</v>
      </c>
      <c r="B15" s="18" t="s">
        <v>10</v>
      </c>
      <c r="C15" s="42">
        <v>0.3</v>
      </c>
      <c r="D15" s="48" t="s">
        <v>8</v>
      </c>
      <c r="E15" s="10"/>
      <c r="H15" s="11"/>
    </row>
    <row r="16" spans="1:8" ht="15">
      <c r="A16" s="23">
        <v>2</v>
      </c>
      <c r="B16" s="13" t="s">
        <v>11</v>
      </c>
      <c r="C16" s="43">
        <v>0.1</v>
      </c>
      <c r="D16" s="49" t="s">
        <v>9</v>
      </c>
      <c r="E16" s="10"/>
      <c r="H16" s="11"/>
    </row>
    <row r="17" spans="1:8" ht="15.75" thickBot="1">
      <c r="A17" s="24">
        <v>3</v>
      </c>
      <c r="B17" s="19" t="s">
        <v>12</v>
      </c>
      <c r="C17" s="44">
        <v>0.2</v>
      </c>
      <c r="D17" s="50" t="s">
        <v>9</v>
      </c>
      <c r="E17" s="10"/>
      <c r="H17" s="11"/>
    </row>
    <row r="18" spans="1:8" ht="15.75" thickBot="1">
      <c r="A18" s="12"/>
      <c r="B18" s="12"/>
      <c r="C18" s="12"/>
      <c r="D18" s="12"/>
      <c r="H18" s="11"/>
    </row>
    <row r="19" spans="1:8" ht="15.75" thickBot="1">
      <c r="A19" s="57" t="s">
        <v>18</v>
      </c>
      <c r="B19" s="58"/>
      <c r="C19" s="58"/>
      <c r="D19" s="58"/>
      <c r="E19" s="58"/>
      <c r="F19" s="59"/>
      <c r="H19" s="11"/>
    </row>
    <row r="20" spans="1:6" ht="47.45" customHeight="1" thickBot="1">
      <c r="A20" s="14" t="s">
        <v>14</v>
      </c>
      <c r="B20" s="15" t="s">
        <v>15</v>
      </c>
      <c r="C20" s="15" t="s">
        <v>20</v>
      </c>
      <c r="D20" s="15" t="s">
        <v>19</v>
      </c>
      <c r="E20" s="16" t="s">
        <v>21</v>
      </c>
      <c r="F20" s="17" t="s">
        <v>22</v>
      </c>
    </row>
    <row r="21" spans="1:6" ht="14.25" customHeight="1">
      <c r="A21" s="22">
        <f>A15</f>
        <v>1</v>
      </c>
      <c r="B21" s="18" t="str">
        <f>B15</f>
        <v>Supplier 1</v>
      </c>
      <c r="C21" s="25">
        <f>100*($C$10/C15)*$D$10</f>
        <v>29.833333333333336</v>
      </c>
      <c r="D21" s="25">
        <f>IF(D15=C11,D11*100,0)</f>
        <v>10.5</v>
      </c>
      <c r="E21" s="26">
        <f>SUM(C21:D21)</f>
        <v>40.333333333333336</v>
      </c>
      <c r="F21" s="27">
        <f>RANK(E21,$E$21:$E$23,0)</f>
        <v>3</v>
      </c>
    </row>
    <row r="22" spans="1:6" ht="14.25" customHeight="1">
      <c r="A22" s="23">
        <f aca="true" t="shared" si="0" ref="A22:B23">A16</f>
        <v>2</v>
      </c>
      <c r="B22" s="13" t="str">
        <f t="shared" si="0"/>
        <v>Supplier 2</v>
      </c>
      <c r="C22" s="28">
        <f>100*($C$10/C16)*$D$10</f>
        <v>89.5</v>
      </c>
      <c r="D22" s="28">
        <f aca="true" t="shared" si="1" ref="D22:D23">IF(D16=C12,D12*100,0)</f>
        <v>0</v>
      </c>
      <c r="E22" s="29">
        <f aca="true" t="shared" si="2" ref="E22:E23">SUM(C22:D22)</f>
        <v>89.5</v>
      </c>
      <c r="F22" s="30">
        <f>RANK(E22,$E$21:$E$23,0)</f>
        <v>1</v>
      </c>
    </row>
    <row r="23" spans="1:6" ht="15.75" thickBot="1">
      <c r="A23" s="24">
        <f t="shared" si="0"/>
        <v>3</v>
      </c>
      <c r="B23" s="19" t="str">
        <f t="shared" si="0"/>
        <v>Supplier 3</v>
      </c>
      <c r="C23" s="31">
        <f>100*($C$10/C17)*$D$10</f>
        <v>44.75</v>
      </c>
      <c r="D23" s="31">
        <f t="shared" si="1"/>
        <v>0</v>
      </c>
      <c r="E23" s="32">
        <f t="shared" si="2"/>
        <v>44.75</v>
      </c>
      <c r="F23" s="33">
        <f>RANK(E23,$E$21:$E$23,0)</f>
        <v>2</v>
      </c>
    </row>
    <row r="24" spans="1:6" ht="15">
      <c r="A24" s="34"/>
      <c r="B24" s="34"/>
      <c r="C24" s="34"/>
      <c r="D24" s="34"/>
      <c r="E24" s="34"/>
      <c r="F24" s="34"/>
    </row>
  </sheetData>
  <mergeCells count="8">
    <mergeCell ref="B3:D3"/>
    <mergeCell ref="B4:D4"/>
    <mergeCell ref="A19:F19"/>
    <mergeCell ref="A8:D8"/>
    <mergeCell ref="A9:B9"/>
    <mergeCell ref="A10:B10"/>
    <mergeCell ref="A11:B11"/>
    <mergeCell ref="A13:D13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Řeháčková</dc:creator>
  <cp:keywords/>
  <dc:description/>
  <cp:lastModifiedBy>Šenoldová Zuzana</cp:lastModifiedBy>
  <cp:lastPrinted>2019-11-21T07:47:10Z</cp:lastPrinted>
  <dcterms:created xsi:type="dcterms:W3CDTF">2019-10-10T09:53:08Z</dcterms:created>
  <dcterms:modified xsi:type="dcterms:W3CDTF">2023-05-25T13:11:23Z</dcterms:modified>
  <cp:category/>
  <cp:version/>
  <cp:contentType/>
  <cp:contentStatus/>
</cp:coreProperties>
</file>