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lepý rozpočet" sheetId="1" r:id="rId1"/>
  </sheets>
  <calcPr calcId="114210"/>
</workbook>
</file>

<file path=xl/calcChain.xml><?xml version="1.0" encoding="utf-8"?>
<calcChain xmlns="http://schemas.openxmlformats.org/spreadsheetml/2006/main">
  <c r="G110" i="1"/>
  <c r="G109"/>
  <c r="G108"/>
  <c r="G105"/>
  <c r="G104"/>
  <c r="G103"/>
  <c r="G102"/>
  <c r="G101"/>
  <c r="G100"/>
  <c r="G99"/>
  <c r="G98"/>
  <c r="G95"/>
  <c r="G94"/>
  <c r="G93"/>
  <c r="G91"/>
  <c r="E90"/>
  <c r="E92"/>
  <c r="G92"/>
  <c r="G89"/>
  <c r="G88"/>
  <c r="G87"/>
  <c r="G86"/>
  <c r="G85"/>
  <c r="G84"/>
  <c r="G83"/>
  <c r="G82"/>
  <c r="G81"/>
  <c r="G80"/>
  <c r="G77"/>
  <c r="G76"/>
  <c r="G75"/>
  <c r="G74"/>
  <c r="G72"/>
  <c r="E71"/>
  <c r="E73"/>
  <c r="G73"/>
  <c r="G70"/>
  <c r="G69"/>
  <c r="G68"/>
  <c r="G67"/>
  <c r="G66"/>
  <c r="G65"/>
  <c r="G64"/>
  <c r="G63"/>
  <c r="G62"/>
  <c r="G61"/>
  <c r="G58"/>
  <c r="G57"/>
  <c r="G56"/>
  <c r="G55"/>
  <c r="G54"/>
  <c r="G53"/>
  <c r="G52"/>
  <c r="G51"/>
  <c r="G48"/>
  <c r="E47"/>
  <c r="G47"/>
  <c r="G46"/>
  <c r="G45"/>
  <c r="G44"/>
  <c r="G43"/>
  <c r="G40"/>
  <c r="G39"/>
  <c r="G38"/>
  <c r="G37"/>
  <c r="G36"/>
  <c r="G35"/>
  <c r="G34"/>
  <c r="G33"/>
  <c r="G30"/>
  <c r="E29"/>
  <c r="G29"/>
  <c r="G28"/>
  <c r="G27"/>
  <c r="G26"/>
  <c r="G25"/>
  <c r="E24"/>
  <c r="G24"/>
  <c r="G23"/>
  <c r="G22"/>
  <c r="G21"/>
  <c r="G20"/>
  <c r="G17"/>
  <c r="G16"/>
  <c r="G15"/>
  <c r="G14"/>
  <c r="G13"/>
  <c r="G12"/>
  <c r="G9"/>
  <c r="G8"/>
  <c r="G7"/>
  <c r="G6"/>
  <c r="G5"/>
  <c r="G78"/>
  <c r="G124"/>
  <c r="G71"/>
  <c r="G31"/>
  <c r="G120"/>
  <c r="G49"/>
  <c r="G122"/>
  <c r="G18"/>
  <c r="G119"/>
  <c r="G106"/>
  <c r="G126"/>
  <c r="G111"/>
  <c r="G127"/>
  <c r="G10"/>
  <c r="G41"/>
  <c r="G121"/>
  <c r="G59"/>
  <c r="G123"/>
  <c r="G90"/>
  <c r="G96"/>
  <c r="G118"/>
  <c r="D113"/>
  <c r="G114"/>
  <c r="G115"/>
  <c r="G125"/>
</calcChain>
</file>

<file path=xl/sharedStrings.xml><?xml version="1.0" encoding="utf-8"?>
<sst xmlns="http://schemas.openxmlformats.org/spreadsheetml/2006/main" count="306" uniqueCount="138">
  <si>
    <t>Pol.</t>
  </si>
  <si>
    <t>Kód CPV</t>
  </si>
  <si>
    <t>NÁKLADY NA NAVRHOVANÉ SANAČNÍ PRÁCE - SKLÁDKA SUDŮ STYRENOVÝCH SMOL V K.Ú. NELAHOZEVES</t>
  </si>
  <si>
    <t>Název výkonu</t>
  </si>
  <si>
    <t xml:space="preserve">Jednotka  </t>
  </si>
  <si>
    <t>Počet jednotek</t>
  </si>
  <si>
    <t>Jednotková cena</t>
  </si>
  <si>
    <t>Cena celkem (Kč)</t>
  </si>
  <si>
    <t>1 Přípravné práce</t>
  </si>
  <si>
    <t>71351200-5</t>
  </si>
  <si>
    <t>Vypracování realizačního projektu, jeho projednání, převzetí staveniště</t>
  </si>
  <si>
    <t>hod</t>
  </si>
  <si>
    <t>71300000-1</t>
  </si>
  <si>
    <t>Inženýrská činnost a kompletační činnost, podklady pro DOSS</t>
  </si>
  <si>
    <t xml:space="preserve">45100000-8  </t>
  </si>
  <si>
    <t>Zařízení staveniště - zřízení, likvidace</t>
  </si>
  <si>
    <t>soubor</t>
  </si>
  <si>
    <t>Projednání přístupu na skládku</t>
  </si>
  <si>
    <t>Zpevnění, úprava příjezdových ploch pro techniku</t>
  </si>
  <si>
    <t>m</t>
  </si>
  <si>
    <t>Celkem za přípravné práce:</t>
  </si>
  <si>
    <t>2 Práce předcházející sanačním pracím</t>
  </si>
  <si>
    <t xml:space="preserve">90732300-0 </t>
  </si>
  <si>
    <r>
      <rPr>
        <sz val="11"/>
        <rFont val="Calibri"/>
        <family val="2"/>
        <charset val="238"/>
      </rPr>
      <t>Kácení</t>
    </r>
    <r>
      <rPr>
        <sz val="11"/>
        <rFont val="Calibri"/>
        <family val="2"/>
        <charset val="238"/>
      </rPr>
      <t xml:space="preserve"> ruderálního porostu, keřů a stromů z tělesa skládky</t>
    </r>
  </si>
  <si>
    <t>m2</t>
  </si>
  <si>
    <r>
      <rPr>
        <sz val="11"/>
        <rFont val="Calibri"/>
        <family val="2"/>
        <charset val="238"/>
      </rPr>
      <t>Kácení</t>
    </r>
    <r>
      <rPr>
        <sz val="11"/>
        <rFont val="Calibri"/>
        <family val="2"/>
        <charset val="238"/>
      </rPr>
      <t xml:space="preserve"> ruderálního porostu, keřů a stromů v jv. předpolí skládkového tělesa</t>
    </r>
  </si>
  <si>
    <r>
      <rPr>
        <sz val="11"/>
        <rFont val="Calibri"/>
        <family val="2"/>
        <charset val="238"/>
      </rPr>
      <t>Kácení ruderálního porostu, keřů a stromů - deponie 1</t>
    </r>
  </si>
  <si>
    <t>Sběr biologického odpadu, štěpkování</t>
  </si>
  <si>
    <t>t</t>
  </si>
  <si>
    <t>Terénní úpravy pro vytvoření přístupu v jv. části skládky</t>
  </si>
  <si>
    <t>Terénní úpravy pro vytvoření deponie 1</t>
  </si>
  <si>
    <t>Celkem za předsanační práce:</t>
  </si>
  <si>
    <t>3 Sanace nesaturované zóny</t>
  </si>
  <si>
    <t>Těžba zeminy ve skládkovém tělese</t>
  </si>
  <si>
    <t>m3</t>
  </si>
  <si>
    <t>Ruční dokopávky v okolí sudů</t>
  </si>
  <si>
    <t>Manipulace se sudy v rámci odtěžování skládkového tělesa</t>
  </si>
  <si>
    <t>ks</t>
  </si>
  <si>
    <t>Nakládka zemin nad izolací</t>
  </si>
  <si>
    <t>Nakládka zemin ze zásypu, podsypu (stará + nová skládka)</t>
  </si>
  <si>
    <t>Nakládka těsnící folie hydrofol</t>
  </si>
  <si>
    <t>Nakládka geotextilie</t>
  </si>
  <si>
    <t>Vodorovný přesun zemin nad izolací na deponii 1</t>
  </si>
  <si>
    <t>t.km</t>
  </si>
  <si>
    <t>Vodorovný přesun zemin nad izolací na deponii 2</t>
  </si>
  <si>
    <t>Vodorovný přesun zemin - nekontaminovaných</t>
  </si>
  <si>
    <t>71315300-2</t>
  </si>
  <si>
    <t>Geodetické zaměření rozsahu těžby</t>
  </si>
  <si>
    <t>Celkem sanace nesaturované zóny:</t>
  </si>
  <si>
    <t>4 Rekultivace</t>
  </si>
  <si>
    <t xml:space="preserve">90722300-7  </t>
  </si>
  <si>
    <t>Vodorovný přesun zemin v rámci finální terénní rekultivace</t>
  </si>
  <si>
    <t>Terénní úpravy v rámci rekultivace, vč. rozprostření zeminy - skládka</t>
  </si>
  <si>
    <t>Terénní úpravy v rámci rekultivace, vč. rozprostření zeminy - jv. část</t>
  </si>
  <si>
    <t>Uvedení terénu deponie 1 do původního stavu</t>
  </si>
  <si>
    <t>Založení trávníku výsevem v rámci biologické rekultivace</t>
  </si>
  <si>
    <t>Hutnění zásypového materiálu</t>
  </si>
  <si>
    <t>Kontrola zhutnění - zhutnitelnost (Proctor standart)</t>
  </si>
  <si>
    <t>Kontrola zhutnění - míra zhutnění</t>
  </si>
  <si>
    <t>Celkem rekultivace:</t>
  </si>
  <si>
    <t>5 Odstranění odpadů</t>
  </si>
  <si>
    <t>90500000-2</t>
  </si>
  <si>
    <t>Odstranění biologicky rozložitelného odpadu (20 02 01) vč.  manipulace s odpadem a odvozu na příslušné zařízení pro nakládání s ostatním odpadem</t>
  </si>
  <si>
    <t>Odstranění těsnící folie hydrofol (1300 g/m2) vč.  manipulace s odpadem a odvozu na příslušné zařízení pro nakládání s nebezpečným odpadem (odpad 17 02 04)</t>
  </si>
  <si>
    <t>Odstranění geotextilie (600 g/m2) včetně manipulace s odpadem a odvozu na příslušné zařízení pro nakládání s nebezpečným odpadem (odpad 17 06 03)</t>
  </si>
  <si>
    <t>Odstranění kontaminované obsypové zeminy včetně manipulace a odvozu na příslušné zařízení pro nakládání s nebezpečným odpadem S-NO  (odpad 17 05 03)</t>
  </si>
  <si>
    <t>Odstranění zeminy  nekontaminované na S-OO (odpad 17 05 04)</t>
  </si>
  <si>
    <t>Odstranění styrenových smol včetně manipulace se sudy a odvozu na příslušné zařízení pro nakládání s nebezpečným odpadem (odpad 07 02 08)</t>
  </si>
  <si>
    <t>Celkem odstranění odpadů:</t>
  </si>
  <si>
    <t>6 Sanační monitoring nesaturované zóny</t>
  </si>
  <si>
    <t>71351100-4</t>
  </si>
  <si>
    <t>Odběry směsných vzorků zemin tělesa skládky</t>
  </si>
  <si>
    <t>71900000-7</t>
  </si>
  <si>
    <t>Laboratorní stanovení - vodní výluh IIa dle Vyhlášky 294/2005 Sb.</t>
  </si>
  <si>
    <t>Laboratorní stanovení - ekotoxicita dle tab. 10.2 dle Vyhlášky 294/2005 Sb.</t>
  </si>
  <si>
    <t>Laboratorní poplatky (převzetí, evidence a skartace vzorku, vystavení protokolu)</t>
  </si>
  <si>
    <t>71351910-5</t>
  </si>
  <si>
    <t>Přeprava vzorků do laboratoře</t>
  </si>
  <si>
    <t>km</t>
  </si>
  <si>
    <t>Zpracování etapových zpráv sanačního monitoringu nesaturované zóny</t>
  </si>
  <si>
    <t>zpráva</t>
  </si>
  <si>
    <t>Roční zprávy sanačního monitoringu nesaturované zóny</t>
  </si>
  <si>
    <t>Závěrečná zpráva sanačního monitoringu nesaturované zóny</t>
  </si>
  <si>
    <t>Celkem za sanační monitoring nesatur. zóny:</t>
  </si>
  <si>
    <t>7. Sanační monitoring saturované zóny a povrchových vod</t>
  </si>
  <si>
    <t>Dynamické odběry vzorků podzemní vody</t>
  </si>
  <si>
    <t>Laboratorní stanovení  NEL v podzemní vodě</t>
  </si>
  <si>
    <t>Laboratorní stanovení BTEXs v podzemní vodě</t>
  </si>
  <si>
    <t>Laboratorní stanovení PAU v podzemní vodě</t>
  </si>
  <si>
    <t>Laboratorní stanovení  chloridů v podzemní vodě</t>
  </si>
  <si>
    <t>Statické odběry vzorků povrchové vody</t>
  </si>
  <si>
    <t>Laboratorní stanovení  NEL v povrchové vodě</t>
  </si>
  <si>
    <t>Laboratorní stanovení BTEXs v povrchové vodě</t>
  </si>
  <si>
    <t>Laboratorní stanovení PAU v povrchové vodě</t>
  </si>
  <si>
    <t>Laboratorní stanovení chloridů v povrchové vodě</t>
  </si>
  <si>
    <t>Sledování HPV na objektech</t>
  </si>
  <si>
    <t>Terénní měření pH, teplota, vodivosti, ORP</t>
  </si>
  <si>
    <t>Přeprava pracovníků na odběry, vzorků do laboratoře</t>
  </si>
  <si>
    <t>Zpracování etapových zpráv sanačního monitoringu saturované zóny</t>
  </si>
  <si>
    <t>Roční zprávy sanačního monitoringu saturované zóny</t>
  </si>
  <si>
    <t>Závěrečná zpráva sanačního monitoringu saturované zóny</t>
  </si>
  <si>
    <t>Celkem za sanační monitoring satur. zóny:</t>
  </si>
  <si>
    <t>8. Postsanační monitoring saturované zóny a povrchových vod</t>
  </si>
  <si>
    <t>Laboratorní stanovení  NEL v podzemní a vodě</t>
  </si>
  <si>
    <t>Laboratorní stanovení  NEL v povrchové a vodě</t>
  </si>
  <si>
    <t>Laboratorní stanovení  chloridů v povrchové vodě</t>
  </si>
  <si>
    <t>Terénní měření pH, teplota, vodivost, ORP</t>
  </si>
  <si>
    <t>Roční zprávy postsanačního monitoringu</t>
  </si>
  <si>
    <t>Závěrečná zpráva postsanačního monitoringu</t>
  </si>
  <si>
    <t>Celkem za postsanační monitoring:</t>
  </si>
  <si>
    <t>9. Sled a řízení prací, koordinace a vyhodnocení</t>
  </si>
  <si>
    <t>79421000-1</t>
  </si>
  <si>
    <t>Sled a řízení prací</t>
  </si>
  <si>
    <t>Vedoucí projektu</t>
  </si>
  <si>
    <t>71251000-2</t>
  </si>
  <si>
    <t>Technologický dozor</t>
  </si>
  <si>
    <t>Odpadář (hodnotitel odpadů)</t>
  </si>
  <si>
    <t>Specialista zpracování dat</t>
  </si>
  <si>
    <t>Kontrolní dny</t>
  </si>
  <si>
    <t>Doprava osob na lokalitu</t>
  </si>
  <si>
    <t>Doplnění databáze SEKM</t>
  </si>
  <si>
    <t>Celkem za sled, řízení, koordinaci:</t>
  </si>
  <si>
    <t>Cena prací celkem (bez DPH)</t>
  </si>
  <si>
    <t>DPH 21 %</t>
  </si>
  <si>
    <t xml:space="preserve">Cena prací celkem vč. DPH </t>
  </si>
  <si>
    <t>CELKOVÁ REKAPITULACE</t>
  </si>
  <si>
    <t>5 Likvidace odpadů</t>
  </si>
  <si>
    <t>7 Sanační monitoring saturované zóny</t>
  </si>
  <si>
    <t>8 Postsanační monitoring saturované zóny</t>
  </si>
  <si>
    <t>9 Sled a řízení prací, koordinace, vyhodnocení</t>
  </si>
  <si>
    <t>76300000-6</t>
  </si>
  <si>
    <t>Příprava a likvidace pracoviště</t>
  </si>
  <si>
    <t>Likvidace vrtů (odstranění zhlaví, odkopání a odříznutí zárubnice, zásyp inertním materiálem, výplň směsí, urovnání</t>
  </si>
  <si>
    <t>bm</t>
  </si>
  <si>
    <t>Sled, řízení likvidačních prací</t>
  </si>
  <si>
    <t>Celkem za likvidaci vrtů:</t>
  </si>
  <si>
    <t>10. Likvidace vrtů</t>
  </si>
  <si>
    <t>10 Likvidace vrtů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</si>
</sst>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Verdana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8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left" indent="1"/>
    </xf>
    <xf numFmtId="0" fontId="2" fillId="2" borderId="13" xfId="0" applyFont="1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0" borderId="11" xfId="0" applyBorder="1" applyAlignment="1">
      <alignment horizontal="left" indent="1"/>
    </xf>
    <xf numFmtId="0" fontId="5" fillId="0" borderId="7" xfId="0" applyFont="1" applyBorder="1"/>
    <xf numFmtId="0" fontId="5" fillId="0" borderId="16" xfId="0" applyFont="1" applyBorder="1" applyAlignment="1">
      <alignment horizontal="left" indent="1"/>
    </xf>
    <xf numFmtId="0" fontId="5" fillId="0" borderId="17" xfId="0" applyFont="1" applyBorder="1" applyAlignment="1">
      <alignment horizontal="right" indent="1"/>
    </xf>
    <xf numFmtId="164" fontId="0" fillId="0" borderId="7" xfId="0" applyNumberFormat="1" applyBorder="1" applyAlignment="1">
      <alignment horizontal="right" indent="1"/>
    </xf>
    <xf numFmtId="0" fontId="5" fillId="0" borderId="11" xfId="0" applyFont="1" applyBorder="1"/>
    <xf numFmtId="0" fontId="5" fillId="0" borderId="18" xfId="0" applyFont="1" applyBorder="1" applyAlignment="1">
      <alignment horizontal="left" indent="1"/>
    </xf>
    <xf numFmtId="0" fontId="5" fillId="0" borderId="19" xfId="0" applyFont="1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0" fontId="0" fillId="2" borderId="12" xfId="0" applyFill="1" applyBorder="1" applyAlignment="1">
      <alignment horizontal="center"/>
    </xf>
    <xf numFmtId="0" fontId="5" fillId="0" borderId="11" xfId="0" applyFont="1" applyBorder="1" applyAlignment="1">
      <alignment horizontal="left" indent="1"/>
    </xf>
    <xf numFmtId="164" fontId="5" fillId="0" borderId="11" xfId="0" applyNumberFormat="1" applyFont="1" applyBorder="1" applyAlignment="1">
      <alignment horizontal="right" indent="1"/>
    </xf>
    <xf numFmtId="0" fontId="5" fillId="0" borderId="0" xfId="0" applyFont="1"/>
    <xf numFmtId="0" fontId="5" fillId="0" borderId="20" xfId="0" applyFont="1" applyBorder="1"/>
    <xf numFmtId="0" fontId="5" fillId="0" borderId="21" xfId="0" applyFont="1" applyBorder="1" applyAlignment="1">
      <alignment horizontal="left" indent="1"/>
    </xf>
    <xf numFmtId="0" fontId="5" fillId="0" borderId="22" xfId="0" applyFont="1" applyBorder="1" applyAlignment="1">
      <alignment horizontal="right" indent="1"/>
    </xf>
    <xf numFmtId="164" fontId="5" fillId="0" borderId="20" xfId="0" applyNumberFormat="1" applyFont="1" applyBorder="1" applyAlignment="1">
      <alignment horizontal="right" indent="1"/>
    </xf>
    <xf numFmtId="0" fontId="1" fillId="0" borderId="8" xfId="0" applyFont="1" applyBorder="1"/>
    <xf numFmtId="0" fontId="6" fillId="2" borderId="9" xfId="0" applyFont="1" applyFill="1" applyBorder="1" applyAlignment="1">
      <alignment horizontal="left" indent="1"/>
    </xf>
    <xf numFmtId="0" fontId="7" fillId="2" borderId="9" xfId="0" applyFont="1" applyFill="1" applyBorder="1" applyAlignment="1">
      <alignment horizontal="right" indent="1"/>
    </xf>
    <xf numFmtId="3" fontId="2" fillId="2" borderId="9" xfId="0" applyNumberFormat="1" applyFont="1" applyFill="1" applyBorder="1" applyAlignment="1">
      <alignment horizontal="right" indent="1"/>
    </xf>
    <xf numFmtId="164" fontId="2" fillId="2" borderId="8" xfId="0" applyNumberFormat="1" applyFont="1" applyFill="1" applyBorder="1" applyAlignment="1">
      <alignment horizontal="right" indent="1"/>
    </xf>
    <xf numFmtId="0" fontId="8" fillId="3" borderId="11" xfId="0" applyFont="1" applyFill="1" applyBorder="1" applyAlignment="1">
      <alignment horizontal="left" wrapText="1" indent="1"/>
    </xf>
    <xf numFmtId="0" fontId="3" fillId="4" borderId="6" xfId="0" applyFont="1" applyFill="1" applyBorder="1"/>
    <xf numFmtId="0" fontId="5" fillId="0" borderId="23" xfId="0" applyFont="1" applyBorder="1"/>
    <xf numFmtId="3" fontId="0" fillId="0" borderId="24" xfId="0" applyNumberFormat="1" applyBorder="1" applyAlignment="1">
      <alignment horizontal="left" indent="1"/>
    </xf>
    <xf numFmtId="3" fontId="5" fillId="0" borderId="17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right" indent="1"/>
    </xf>
    <xf numFmtId="0" fontId="5" fillId="0" borderId="25" xfId="0" applyFont="1" applyBorder="1"/>
    <xf numFmtId="3" fontId="0" fillId="0" borderId="18" xfId="0" applyNumberFormat="1" applyBorder="1" applyAlignment="1">
      <alignment horizontal="left" indent="1"/>
    </xf>
    <xf numFmtId="3" fontId="5" fillId="0" borderId="19" xfId="0" applyNumberFormat="1" applyFont="1" applyBorder="1" applyAlignment="1">
      <alignment horizontal="right" indent="1"/>
    </xf>
    <xf numFmtId="3" fontId="5" fillId="0" borderId="18" xfId="0" applyNumberFormat="1" applyFont="1" applyBorder="1" applyAlignment="1">
      <alignment horizontal="left" indent="1"/>
    </xf>
    <xf numFmtId="0" fontId="0" fillId="0" borderId="25" xfId="0" applyBorder="1"/>
    <xf numFmtId="0" fontId="0" fillId="0" borderId="26" xfId="0" applyBorder="1" applyAlignment="1">
      <alignment horizontal="left" indent="1"/>
    </xf>
    <xf numFmtId="0" fontId="0" fillId="0" borderId="27" xfId="0" applyBorder="1"/>
    <xf numFmtId="3" fontId="0" fillId="0" borderId="28" xfId="0" applyNumberFormat="1" applyBorder="1" applyAlignment="1">
      <alignment horizontal="left" indent="1"/>
    </xf>
    <xf numFmtId="3" fontId="5" fillId="0" borderId="14" xfId="0" applyNumberFormat="1" applyFont="1" applyBorder="1" applyAlignment="1">
      <alignment horizontal="right" indent="1"/>
    </xf>
    <xf numFmtId="164" fontId="5" fillId="0" borderId="26" xfId="0" applyNumberFormat="1" applyFont="1" applyBorder="1" applyAlignment="1">
      <alignment horizontal="right" indent="1"/>
    </xf>
    <xf numFmtId="3" fontId="2" fillId="4" borderId="29" xfId="0" applyNumberFormat="1" applyFont="1" applyFill="1" applyBorder="1" applyAlignment="1">
      <alignment horizontal="left" indent="1"/>
    </xf>
    <xf numFmtId="3" fontId="0" fillId="4" borderId="9" xfId="0" applyNumberForma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indent="1"/>
    </xf>
    <xf numFmtId="164" fontId="2" fillId="4" borderId="8" xfId="0" applyNumberFormat="1" applyFont="1" applyFill="1" applyBorder="1" applyAlignment="1">
      <alignment horizontal="right" indent="1"/>
    </xf>
    <xf numFmtId="0" fontId="3" fillId="5" borderId="6" xfId="0" applyFont="1" applyFill="1" applyBorder="1"/>
    <xf numFmtId="0" fontId="0" fillId="0" borderId="23" xfId="0" applyBorder="1"/>
    <xf numFmtId="3" fontId="0" fillId="0" borderId="16" xfId="0" applyNumberFormat="1" applyBorder="1" applyAlignment="1">
      <alignment horizontal="left" indent="1"/>
    </xf>
    <xf numFmtId="3" fontId="0" fillId="0" borderId="17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19" xfId="0" applyNumberFormat="1" applyFill="1" applyBorder="1" applyAlignment="1">
      <alignment horizontal="right" indent="1"/>
    </xf>
    <xf numFmtId="3" fontId="0" fillId="0" borderId="30" xfId="0" applyNumberFormat="1" applyFill="1" applyBorder="1" applyAlignment="1">
      <alignment horizontal="right" indent="1"/>
    </xf>
    <xf numFmtId="3" fontId="5" fillId="0" borderId="19" xfId="0" applyNumberFormat="1" applyFont="1" applyFill="1" applyBorder="1" applyAlignment="1">
      <alignment horizontal="right" indent="1"/>
    </xf>
    <xf numFmtId="0" fontId="5" fillId="0" borderId="31" xfId="0" applyFont="1" applyBorder="1" applyAlignment="1">
      <alignment horizontal="right" wrapText="1" indent="1"/>
    </xf>
    <xf numFmtId="0" fontId="5" fillId="0" borderId="32" xfId="0" applyFont="1" applyBorder="1"/>
    <xf numFmtId="3" fontId="5" fillId="0" borderId="21" xfId="0" applyNumberFormat="1" applyFont="1" applyBorder="1" applyAlignment="1">
      <alignment horizontal="left" indent="1"/>
    </xf>
    <xf numFmtId="3" fontId="5" fillId="0" borderId="22" xfId="0" applyNumberFormat="1" applyFont="1" applyFill="1" applyBorder="1" applyAlignment="1">
      <alignment horizontal="right" indent="1"/>
    </xf>
    <xf numFmtId="164" fontId="0" fillId="0" borderId="20" xfId="0" applyNumberFormat="1" applyBorder="1" applyAlignment="1">
      <alignment horizontal="right" indent="1"/>
    </xf>
    <xf numFmtId="0" fontId="1" fillId="0" borderId="13" xfId="0" applyFont="1" applyBorder="1"/>
    <xf numFmtId="3" fontId="6" fillId="5" borderId="29" xfId="0" applyNumberFormat="1" applyFont="1" applyFill="1" applyBorder="1" applyAlignment="1">
      <alignment horizontal="left" indent="1"/>
    </xf>
    <xf numFmtId="3" fontId="0" fillId="5" borderId="0" xfId="0" applyNumberFormat="1" applyFill="1" applyBorder="1" applyAlignment="1">
      <alignment horizontal="right" indent="1"/>
    </xf>
    <xf numFmtId="164" fontId="2" fillId="5" borderId="13" xfId="0" applyNumberFormat="1" applyFont="1" applyFill="1" applyBorder="1" applyAlignment="1">
      <alignment horizontal="right" indent="1"/>
    </xf>
    <xf numFmtId="0" fontId="2" fillId="6" borderId="6" xfId="0" applyFont="1" applyFill="1" applyBorder="1"/>
    <xf numFmtId="0" fontId="0" fillId="0" borderId="33" xfId="0" applyBorder="1" applyAlignment="1">
      <alignment wrapText="1"/>
    </xf>
    <xf numFmtId="3" fontId="2" fillId="6" borderId="34" xfId="0" applyNumberFormat="1" applyFont="1" applyFill="1" applyBorder="1" applyAlignment="1">
      <alignment horizontal="left" indent="1"/>
    </xf>
    <xf numFmtId="3" fontId="0" fillId="6" borderId="9" xfId="0" applyNumberFormat="1" applyFill="1" applyBorder="1" applyAlignment="1">
      <alignment horizontal="right" indent="1"/>
    </xf>
    <xf numFmtId="164" fontId="2" fillId="6" borderId="8" xfId="0" applyNumberFormat="1" applyFont="1" applyFill="1" applyBorder="1" applyAlignment="1">
      <alignment horizontal="right" indent="1"/>
    </xf>
    <xf numFmtId="0" fontId="3" fillId="7" borderId="6" xfId="0" applyFont="1" applyFill="1" applyBorder="1"/>
    <xf numFmtId="0" fontId="5" fillId="0" borderId="12" xfId="0" applyFont="1" applyBorder="1" applyAlignment="1">
      <alignment horizontal="left" indent="1"/>
    </xf>
    <xf numFmtId="0" fontId="5" fillId="0" borderId="23" xfId="0" applyFont="1" applyBorder="1" applyAlignment="1">
      <alignment wrapText="1"/>
    </xf>
    <xf numFmtId="3" fontId="5" fillId="0" borderId="31" xfId="0" applyNumberFormat="1" applyFont="1" applyFill="1" applyBorder="1" applyAlignment="1">
      <alignment horizontal="right" indent="1"/>
    </xf>
    <xf numFmtId="3" fontId="0" fillId="0" borderId="35" xfId="0" applyNumberFormat="1" applyBorder="1" applyAlignment="1">
      <alignment horizontal="left" indent="1"/>
    </xf>
    <xf numFmtId="0" fontId="0" fillId="0" borderId="25" xfId="0" applyBorder="1" applyAlignment="1">
      <alignment wrapText="1"/>
    </xf>
    <xf numFmtId="0" fontId="0" fillId="0" borderId="18" xfId="0" applyBorder="1" applyAlignment="1">
      <alignment horizontal="left" wrapText="1" indent="1"/>
    </xf>
    <xf numFmtId="0" fontId="0" fillId="0" borderId="31" xfId="0" applyBorder="1" applyAlignment="1">
      <alignment horizontal="right" wrapText="1" indent="1"/>
    </xf>
    <xf numFmtId="164" fontId="0" fillId="0" borderId="11" xfId="0" applyNumberFormat="1" applyBorder="1" applyAlignment="1">
      <alignment horizontal="right" wrapText="1" indent="1"/>
    </xf>
    <xf numFmtId="0" fontId="0" fillId="0" borderId="19" xfId="0" applyBorder="1" applyAlignment="1">
      <alignment horizontal="right" wrapText="1" indent="1"/>
    </xf>
    <xf numFmtId="0" fontId="0" fillId="0" borderId="8" xfId="0" applyBorder="1" applyAlignment="1">
      <alignment wrapText="1"/>
    </xf>
    <xf numFmtId="3" fontId="2" fillId="7" borderId="34" xfId="0" applyNumberFormat="1" applyFont="1" applyFill="1" applyBorder="1" applyAlignment="1">
      <alignment horizontal="left" indent="1"/>
    </xf>
    <xf numFmtId="164" fontId="0" fillId="7" borderId="9" xfId="0" applyNumberFormat="1" applyFill="1" applyBorder="1" applyAlignment="1">
      <alignment horizontal="right" indent="1"/>
    </xf>
    <xf numFmtId="3" fontId="0" fillId="7" borderId="9" xfId="0" applyNumberForma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" fontId="3" fillId="8" borderId="6" xfId="0" applyNumberFormat="1" applyFont="1" applyFill="1" applyBorder="1"/>
    <xf numFmtId="0" fontId="0" fillId="0" borderId="13" xfId="0" applyBorder="1"/>
    <xf numFmtId="3" fontId="0" fillId="0" borderId="36" xfId="0" applyNumberFormat="1" applyBorder="1" applyAlignment="1">
      <alignment horizontal="left" indent="1"/>
    </xf>
    <xf numFmtId="3" fontId="0" fillId="0" borderId="37" xfId="0" applyNumberFormat="1" applyBorder="1" applyAlignment="1">
      <alignment horizontal="right" indent="1"/>
    </xf>
    <xf numFmtId="164" fontId="5" fillId="0" borderId="12" xfId="0" applyNumberFormat="1" applyFont="1" applyBorder="1" applyAlignment="1">
      <alignment horizontal="right" indent="1"/>
    </xf>
    <xf numFmtId="0" fontId="5" fillId="0" borderId="13" xfId="0" applyFont="1" applyBorder="1"/>
    <xf numFmtId="3" fontId="5" fillId="0" borderId="38" xfId="0" applyNumberFormat="1" applyFont="1" applyBorder="1" applyAlignment="1">
      <alignment horizontal="left" indent="1"/>
    </xf>
    <xf numFmtId="0" fontId="5" fillId="0" borderId="39" xfId="0" applyFont="1" applyBorder="1"/>
    <xf numFmtId="3" fontId="0" fillId="0" borderId="38" xfId="0" applyNumberFormat="1" applyBorder="1" applyAlignment="1">
      <alignment horizontal="left" indent="1"/>
    </xf>
    <xf numFmtId="3" fontId="0" fillId="0" borderId="14" xfId="0" applyNumberFormat="1" applyFill="1" applyBorder="1" applyAlignment="1">
      <alignment horizontal="right" indent="1"/>
    </xf>
    <xf numFmtId="0" fontId="0" fillId="0" borderId="20" xfId="0" applyBorder="1"/>
    <xf numFmtId="3" fontId="0" fillId="0" borderId="21" xfId="0" applyNumberFormat="1" applyBorder="1" applyAlignment="1">
      <alignment horizontal="left" indent="1"/>
    </xf>
    <xf numFmtId="3" fontId="0" fillId="0" borderId="22" xfId="0" applyNumberFormat="1" applyFill="1" applyBorder="1" applyAlignment="1">
      <alignment horizontal="right" indent="1"/>
    </xf>
    <xf numFmtId="0" fontId="0" fillId="0" borderId="6" xfId="0" applyBorder="1"/>
    <xf numFmtId="3" fontId="2" fillId="8" borderId="34" xfId="0" applyNumberFormat="1" applyFont="1" applyFill="1" applyBorder="1" applyAlignment="1">
      <alignment horizontal="left" indent="1"/>
    </xf>
    <xf numFmtId="3" fontId="0" fillId="8" borderId="9" xfId="0" applyNumberFormat="1" applyFill="1" applyBorder="1" applyAlignment="1">
      <alignment horizontal="right" indent="1"/>
    </xf>
    <xf numFmtId="164" fontId="2" fillId="8" borderId="8" xfId="0" applyNumberFormat="1" applyFont="1" applyFill="1" applyBorder="1" applyAlignment="1">
      <alignment horizontal="right" indent="1"/>
    </xf>
    <xf numFmtId="0" fontId="8" fillId="0" borderId="11" xfId="0" applyFont="1" applyBorder="1" applyAlignment="1">
      <alignment horizontal="left" indent="1"/>
    </xf>
    <xf numFmtId="0" fontId="3" fillId="9" borderId="6" xfId="0" applyFont="1" applyFill="1" applyBorder="1"/>
    <xf numFmtId="3" fontId="0" fillId="0" borderId="14" xfId="0" applyNumberFormat="1" applyBorder="1" applyAlignment="1">
      <alignment horizontal="right" indent="1"/>
    </xf>
    <xf numFmtId="3" fontId="0" fillId="0" borderId="30" xfId="0" applyNumberFormat="1" applyBorder="1" applyAlignment="1">
      <alignment horizontal="right" indent="1"/>
    </xf>
    <xf numFmtId="0" fontId="5" fillId="0" borderId="27" xfId="0" applyFont="1" applyBorder="1"/>
    <xf numFmtId="3" fontId="5" fillId="0" borderId="28" xfId="0" applyNumberFormat="1" applyFont="1" applyBorder="1" applyAlignment="1">
      <alignment horizontal="left" indent="1"/>
    </xf>
    <xf numFmtId="3" fontId="5" fillId="0" borderId="30" xfId="0" applyNumberFormat="1" applyFont="1" applyBorder="1" applyAlignment="1">
      <alignment horizontal="right" indent="1"/>
    </xf>
    <xf numFmtId="164" fontId="0" fillId="0" borderId="26" xfId="0" applyNumberFormat="1" applyBorder="1" applyAlignment="1">
      <alignment horizontal="right" indent="1"/>
    </xf>
    <xf numFmtId="3" fontId="5" fillId="0" borderId="30" xfId="0" applyNumberFormat="1" applyFont="1" applyFill="1" applyBorder="1" applyAlignment="1">
      <alignment horizontal="right" indent="1"/>
    </xf>
    <xf numFmtId="0" fontId="5" fillId="0" borderId="26" xfId="0" applyFont="1" applyBorder="1" applyAlignment="1">
      <alignment horizontal="left" indent="1"/>
    </xf>
    <xf numFmtId="0" fontId="1" fillId="0" borderId="4" xfId="0" applyFont="1" applyBorder="1"/>
    <xf numFmtId="3" fontId="6" fillId="9" borderId="40" xfId="0" applyNumberFormat="1" applyFont="1" applyFill="1" applyBorder="1" applyAlignment="1">
      <alignment horizontal="left" indent="1"/>
    </xf>
    <xf numFmtId="3" fontId="1" fillId="9" borderId="5" xfId="0" applyNumberFormat="1" applyFont="1" applyFill="1" applyBorder="1" applyAlignment="1">
      <alignment horizontal="right" indent="1"/>
    </xf>
    <xf numFmtId="3" fontId="0" fillId="9" borderId="5" xfId="0" applyNumberFormat="1" applyFill="1" applyBorder="1" applyAlignment="1">
      <alignment horizontal="right" indent="1"/>
    </xf>
    <xf numFmtId="164" fontId="2" fillId="9" borderId="6" xfId="0" applyNumberFormat="1" applyFont="1" applyFill="1" applyBorder="1" applyAlignment="1">
      <alignment horizontal="right" indent="1"/>
    </xf>
    <xf numFmtId="0" fontId="3" fillId="8" borderId="6" xfId="0" applyFont="1" applyFill="1" applyBorder="1"/>
    <xf numFmtId="0" fontId="0" fillId="0" borderId="24" xfId="0" applyBorder="1"/>
    <xf numFmtId="0" fontId="0" fillId="0" borderId="39" xfId="0" applyBorder="1"/>
    <xf numFmtId="0" fontId="0" fillId="0" borderId="0" xfId="0" applyBorder="1"/>
    <xf numFmtId="0" fontId="0" fillId="0" borderId="41" xfId="0" applyBorder="1"/>
    <xf numFmtId="0" fontId="5" fillId="0" borderId="42" xfId="0" applyFont="1" applyBorder="1"/>
    <xf numFmtId="0" fontId="5" fillId="0" borderId="0" xfId="0" applyFont="1" applyBorder="1"/>
    <xf numFmtId="0" fontId="5" fillId="0" borderId="43" xfId="0" applyFont="1" applyBorder="1"/>
    <xf numFmtId="3" fontId="5" fillId="0" borderId="22" xfId="0" applyNumberFormat="1" applyFont="1" applyBorder="1" applyAlignment="1">
      <alignment horizontal="right" indent="1"/>
    </xf>
    <xf numFmtId="0" fontId="1" fillId="0" borderId="9" xfId="0" applyFont="1" applyBorder="1"/>
    <xf numFmtId="3" fontId="6" fillId="8" borderId="34" xfId="0" applyNumberFormat="1" applyFont="1" applyFill="1" applyBorder="1" applyAlignment="1">
      <alignment horizontal="left" indent="1"/>
    </xf>
    <xf numFmtId="3" fontId="1" fillId="8" borderId="9" xfId="0" applyNumberFormat="1" applyFont="1" applyFill="1" applyBorder="1" applyAlignment="1">
      <alignment horizontal="right" indent="1"/>
    </xf>
    <xf numFmtId="0" fontId="3" fillId="10" borderId="6" xfId="0" applyFont="1" applyFill="1" applyBorder="1"/>
    <xf numFmtId="0" fontId="5" fillId="0" borderId="3" xfId="0" applyFont="1" applyBorder="1"/>
    <xf numFmtId="3" fontId="5" fillId="0" borderId="36" xfId="0" applyNumberFormat="1" applyFont="1" applyBorder="1" applyAlignment="1">
      <alignment horizontal="left" indent="1"/>
    </xf>
    <xf numFmtId="3" fontId="5" fillId="0" borderId="37" xfId="0" applyNumberFormat="1" applyFont="1" applyFill="1" applyBorder="1" applyAlignment="1">
      <alignment horizontal="right" indent="1"/>
    </xf>
    <xf numFmtId="164" fontId="0" fillId="0" borderId="44" xfId="0" applyNumberFormat="1" applyBorder="1" applyAlignment="1">
      <alignment horizontal="right" indent="1"/>
    </xf>
    <xf numFmtId="3" fontId="5" fillId="0" borderId="14" xfId="0" applyNumberFormat="1" applyFont="1" applyFill="1" applyBorder="1" applyAlignment="1">
      <alignment horizontal="right" indent="1"/>
    </xf>
    <xf numFmtId="164" fontId="0" fillId="0" borderId="45" xfId="0" applyNumberFormat="1" applyBorder="1" applyAlignment="1">
      <alignment horizontal="right" indent="1"/>
    </xf>
    <xf numFmtId="3" fontId="5" fillId="0" borderId="46" xfId="0" applyNumberFormat="1" applyFont="1" applyBorder="1" applyAlignment="1">
      <alignment horizontal="left" indent="1"/>
    </xf>
    <xf numFmtId="3" fontId="6" fillId="10" borderId="9" xfId="0" applyNumberFormat="1" applyFont="1" applyFill="1" applyBorder="1" applyAlignment="1">
      <alignment horizontal="left" indent="1"/>
    </xf>
    <xf numFmtId="3" fontId="1" fillId="10" borderId="9" xfId="0" applyNumberFormat="1" applyFont="1" applyFill="1" applyBorder="1" applyAlignment="1">
      <alignment horizontal="right" indent="1"/>
    </xf>
    <xf numFmtId="3" fontId="0" fillId="10" borderId="9" xfId="0" applyNumberFormat="1" applyFill="1" applyBorder="1" applyAlignment="1">
      <alignment horizontal="right" indent="1"/>
    </xf>
    <xf numFmtId="164" fontId="2" fillId="10" borderId="8" xfId="0" applyNumberFormat="1" applyFont="1" applyFill="1" applyBorder="1" applyAlignment="1">
      <alignment horizontal="right" indent="1"/>
    </xf>
    <xf numFmtId="0" fontId="0" fillId="0" borderId="45" xfId="0" applyBorder="1" applyAlignment="1">
      <alignment horizontal="left" indent="1"/>
    </xf>
    <xf numFmtId="0" fontId="3" fillId="0" borderId="5" xfId="0" applyFont="1" applyBorder="1"/>
    <xf numFmtId="0" fontId="3" fillId="0" borderId="9" xfId="0" applyFont="1" applyBorder="1"/>
    <xf numFmtId="4" fontId="3" fillId="10" borderId="34" xfId="0" applyNumberFormat="1" applyFont="1" applyFill="1" applyBorder="1" applyAlignment="1">
      <alignment horizontal="right" indent="1"/>
    </xf>
    <xf numFmtId="4" fontId="3" fillId="10" borderId="9" xfId="0" applyNumberFormat="1" applyFont="1" applyFill="1" applyBorder="1" applyAlignment="1">
      <alignment horizontal="right" indent="1"/>
    </xf>
    <xf numFmtId="4" fontId="3" fillId="10" borderId="8" xfId="0" applyNumberFormat="1" applyFont="1" applyFill="1" applyBorder="1" applyAlignment="1">
      <alignment horizontal="right" indent="1"/>
    </xf>
    <xf numFmtId="0" fontId="0" fillId="0" borderId="29" xfId="0" applyBorder="1" applyAlignment="1">
      <alignment horizontal="left" indent="1"/>
    </xf>
    <xf numFmtId="0" fontId="0" fillId="0" borderId="1" xfId="0" applyBorder="1"/>
    <xf numFmtId="0" fontId="0" fillId="0" borderId="29" xfId="0" applyBorder="1"/>
    <xf numFmtId="0" fontId="0" fillId="2" borderId="29" xfId="0" applyFill="1" applyBorder="1"/>
    <xf numFmtId="164" fontId="0" fillId="2" borderId="13" xfId="0" applyNumberFormat="1" applyFill="1" applyBorder="1" applyAlignment="1">
      <alignment horizontal="right" indent="1"/>
    </xf>
    <xf numFmtId="0" fontId="0" fillId="4" borderId="29" xfId="0" applyFill="1" applyBorder="1"/>
    <xf numFmtId="0" fontId="0" fillId="4" borderId="0" xfId="0" applyFill="1" applyBorder="1"/>
    <xf numFmtId="164" fontId="0" fillId="4" borderId="13" xfId="0" applyNumberFormat="1" applyFill="1" applyBorder="1" applyAlignment="1">
      <alignment horizontal="right" indent="1"/>
    </xf>
    <xf numFmtId="0" fontId="0" fillId="5" borderId="29" xfId="0" applyFill="1" applyBorder="1"/>
    <xf numFmtId="0" fontId="0" fillId="5" borderId="0" xfId="0" applyFill="1" applyBorder="1"/>
    <xf numFmtId="164" fontId="0" fillId="5" borderId="13" xfId="0" applyNumberFormat="1" applyFill="1" applyBorder="1" applyAlignment="1">
      <alignment horizontal="right" indent="1"/>
    </xf>
    <xf numFmtId="0" fontId="0" fillId="6" borderId="29" xfId="0" applyFill="1" applyBorder="1"/>
    <xf numFmtId="0" fontId="0" fillId="6" borderId="0" xfId="0" applyFill="1" applyBorder="1"/>
    <xf numFmtId="164" fontId="0" fillId="6" borderId="13" xfId="0" applyNumberFormat="1" applyFill="1" applyBorder="1" applyAlignment="1">
      <alignment horizontal="right" indent="1"/>
    </xf>
    <xf numFmtId="0" fontId="0" fillId="7" borderId="29" xfId="0" applyFill="1" applyBorder="1"/>
    <xf numFmtId="0" fontId="0" fillId="7" borderId="0" xfId="0" applyFill="1" applyBorder="1"/>
    <xf numFmtId="164" fontId="0" fillId="7" borderId="13" xfId="0" applyNumberFormat="1" applyFill="1" applyBorder="1" applyAlignment="1">
      <alignment horizontal="right" indent="1"/>
    </xf>
    <xf numFmtId="3" fontId="3" fillId="0" borderId="0" xfId="0" applyNumberFormat="1" applyFont="1" applyFill="1" applyBorder="1" applyAlignment="1"/>
    <xf numFmtId="0" fontId="0" fillId="8" borderId="29" xfId="0" applyFill="1" applyBorder="1"/>
    <xf numFmtId="0" fontId="0" fillId="8" borderId="0" xfId="0" applyFill="1" applyBorder="1"/>
    <xf numFmtId="164" fontId="0" fillId="8" borderId="13" xfId="0" applyNumberFormat="1" applyFill="1" applyBorder="1" applyAlignment="1">
      <alignment horizontal="right" indent="1"/>
    </xf>
    <xf numFmtId="0" fontId="0" fillId="9" borderId="29" xfId="0" applyFill="1" applyBorder="1"/>
    <xf numFmtId="0" fontId="0" fillId="9" borderId="0" xfId="0" applyFill="1" applyBorder="1"/>
    <xf numFmtId="164" fontId="0" fillId="9" borderId="13" xfId="0" applyNumberFormat="1" applyFill="1" applyBorder="1" applyAlignment="1">
      <alignment horizontal="right" indent="1"/>
    </xf>
    <xf numFmtId="0" fontId="0" fillId="0" borderId="34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4" fontId="3" fillId="10" borderId="40" xfId="0" applyNumberFormat="1" applyFont="1" applyFill="1" applyBorder="1" applyAlignment="1">
      <alignment horizontal="right" indent="1"/>
    </xf>
    <xf numFmtId="4" fontId="3" fillId="10" borderId="5" xfId="0" applyNumberFormat="1" applyFont="1" applyFill="1" applyBorder="1" applyAlignment="1">
      <alignment horizontal="right" indent="1"/>
    </xf>
    <xf numFmtId="4" fontId="3" fillId="10" borderId="6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3" fontId="0" fillId="0" borderId="13" xfId="0" applyNumberFormat="1" applyFill="1" applyBorder="1" applyAlignment="1">
      <alignment horizontal="right" indent="1"/>
    </xf>
    <xf numFmtId="0" fontId="5" fillId="0" borderId="11" xfId="0" applyFont="1" applyBorder="1" applyAlignment="1">
      <alignment wrapText="1"/>
    </xf>
    <xf numFmtId="0" fontId="0" fillId="0" borderId="20" xfId="0" applyBorder="1" applyAlignment="1">
      <alignment horizontal="left" indent="1"/>
    </xf>
    <xf numFmtId="0" fontId="0" fillId="10" borderId="29" xfId="0" applyFill="1" applyBorder="1"/>
    <xf numFmtId="0" fontId="0" fillId="10" borderId="0" xfId="0" applyFill="1" applyBorder="1"/>
    <xf numFmtId="164" fontId="0" fillId="10" borderId="13" xfId="0" applyNumberFormat="1" applyFill="1" applyBorder="1" applyAlignment="1">
      <alignment horizontal="right" indent="1"/>
    </xf>
    <xf numFmtId="0" fontId="0" fillId="2" borderId="34" xfId="0" applyFill="1" applyBorder="1"/>
    <xf numFmtId="0" fontId="0" fillId="2" borderId="9" xfId="0" applyFill="1" applyBorder="1"/>
    <xf numFmtId="164" fontId="0" fillId="2" borderId="8" xfId="0" applyNumberFormat="1" applyFill="1" applyBorder="1" applyAlignment="1">
      <alignment horizontal="right" indent="1"/>
    </xf>
    <xf numFmtId="0" fontId="0" fillId="2" borderId="47" xfId="0" applyFill="1" applyBorder="1" applyAlignment="1">
      <alignment horizontal="center"/>
    </xf>
    <xf numFmtId="3" fontId="5" fillId="0" borderId="48" xfId="0" applyNumberFormat="1" applyFont="1" applyBorder="1" applyAlignment="1" applyProtection="1">
      <alignment horizontal="right" indent="1"/>
      <protection locked="0"/>
    </xf>
    <xf numFmtId="3" fontId="5" fillId="0" borderId="31" xfId="0" applyNumberFormat="1" applyFont="1" applyBorder="1" applyAlignment="1" applyProtection="1">
      <alignment horizontal="right" indent="1"/>
      <protection locked="0"/>
    </xf>
    <xf numFmtId="3" fontId="0" fillId="0" borderId="49" xfId="0" applyNumberFormat="1" applyBorder="1" applyAlignment="1" applyProtection="1">
      <alignment horizontal="right" indent="1"/>
      <protection locked="0"/>
    </xf>
    <xf numFmtId="3" fontId="0" fillId="0" borderId="31" xfId="0" applyNumberFormat="1" applyBorder="1" applyAlignment="1" applyProtection="1">
      <alignment horizontal="right" indent="1"/>
      <protection locked="0"/>
    </xf>
    <xf numFmtId="3" fontId="0" fillId="0" borderId="15" xfId="0" applyNumberFormat="1" applyBorder="1" applyAlignment="1" applyProtection="1">
      <alignment horizontal="right" indent="1"/>
      <protection locked="0"/>
    </xf>
    <xf numFmtId="3" fontId="0" fillId="0" borderId="50" xfId="0" applyNumberFormat="1" applyBorder="1" applyAlignment="1" applyProtection="1">
      <alignment horizontal="right" indent="1"/>
      <protection locked="0"/>
    </xf>
    <xf numFmtId="3" fontId="0" fillId="0" borderId="51" xfId="0" applyNumberFormat="1" applyBorder="1" applyAlignment="1" applyProtection="1">
      <alignment horizontal="right" indent="1"/>
      <protection locked="0"/>
    </xf>
    <xf numFmtId="3" fontId="0" fillId="0" borderId="52" xfId="0" applyNumberFormat="1" applyBorder="1" applyAlignment="1" applyProtection="1">
      <alignment horizontal="right" indent="1"/>
      <protection locked="0"/>
    </xf>
    <xf numFmtId="3" fontId="0" fillId="0" borderId="53" xfId="0" applyNumberFormat="1" applyBorder="1" applyAlignment="1" applyProtection="1">
      <alignment horizontal="right" indent="1"/>
      <protection locked="0"/>
    </xf>
    <xf numFmtId="3" fontId="5" fillId="0" borderId="53" xfId="0" applyNumberFormat="1" applyFont="1" applyBorder="1" applyAlignment="1" applyProtection="1">
      <alignment horizontal="right" indent="1"/>
      <protection locked="0"/>
    </xf>
    <xf numFmtId="3" fontId="5" fillId="0" borderId="54" xfId="0" applyNumberFormat="1" applyFont="1" applyBorder="1" applyAlignment="1" applyProtection="1">
      <alignment horizontal="right" indent="1"/>
      <protection locked="0"/>
    </xf>
    <xf numFmtId="3" fontId="5" fillId="0" borderId="55" xfId="0" applyNumberFormat="1" applyFont="1" applyBorder="1" applyAlignment="1" applyProtection="1">
      <alignment horizontal="right" indent="1"/>
      <protection locked="0"/>
    </xf>
    <xf numFmtId="3" fontId="0" fillId="0" borderId="48" xfId="0" applyNumberFormat="1" applyBorder="1" applyAlignment="1" applyProtection="1">
      <alignment horizontal="right" indent="1"/>
      <protection locked="0"/>
    </xf>
    <xf numFmtId="3" fontId="5" fillId="0" borderId="50" xfId="0" applyNumberFormat="1" applyFont="1" applyBorder="1" applyAlignment="1" applyProtection="1">
      <alignment horizontal="right" indent="1"/>
      <protection locked="0"/>
    </xf>
    <xf numFmtId="3" fontId="5" fillId="0" borderId="15" xfId="0" applyNumberFormat="1" applyFont="1" applyBorder="1" applyAlignment="1" applyProtection="1">
      <alignment horizontal="right" indent="1"/>
      <protection locked="0"/>
    </xf>
    <xf numFmtId="3" fontId="0" fillId="0" borderId="55" xfId="0" applyNumberFormat="1" applyBorder="1" applyAlignment="1" applyProtection="1">
      <alignment horizontal="right" indent="1"/>
      <protection locked="0"/>
    </xf>
    <xf numFmtId="3" fontId="5" fillId="0" borderId="53" xfId="0" applyNumberFormat="1" applyFont="1" applyBorder="1" applyAlignment="1" applyProtection="1">
      <alignment horizontal="right" wrapText="1" indent="1"/>
      <protection locked="0"/>
    </xf>
    <xf numFmtId="3" fontId="0" fillId="0" borderId="31" xfId="0" applyNumberFormat="1" applyBorder="1" applyAlignment="1" applyProtection="1">
      <alignment horizontal="right" wrapText="1" indent="1"/>
      <protection locked="0"/>
    </xf>
    <xf numFmtId="3" fontId="5" fillId="0" borderId="2" xfId="0" applyNumberFormat="1" applyFont="1" applyBorder="1" applyAlignment="1" applyProtection="1">
      <alignment horizontal="right" indent="1"/>
      <protection locked="0"/>
    </xf>
    <xf numFmtId="3" fontId="5" fillId="0" borderId="39" xfId="0" applyNumberFormat="1" applyFont="1" applyBorder="1" applyAlignment="1" applyProtection="1">
      <alignment horizontal="right" indent="1"/>
      <protection locked="0"/>
    </xf>
    <xf numFmtId="3" fontId="5" fillId="0" borderId="42" xfId="0" applyNumberFormat="1" applyFont="1" applyBorder="1" applyAlignment="1" applyProtection="1">
      <alignment horizontal="right" indent="1"/>
      <protection locked="0"/>
    </xf>
    <xf numFmtId="3" fontId="5" fillId="0" borderId="51" xfId="0" applyNumberFormat="1" applyFont="1" applyBorder="1" applyAlignment="1" applyProtection="1">
      <alignment horizontal="right" indent="1"/>
      <protection locked="0"/>
    </xf>
    <xf numFmtId="3" fontId="3" fillId="7" borderId="40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8" borderId="40" xfId="0" applyNumberFormat="1" applyFont="1" applyFill="1" applyBorder="1" applyAlignment="1">
      <alignment horizontal="right"/>
    </xf>
    <xf numFmtId="3" fontId="3" fillId="8" borderId="5" xfId="0" applyNumberFormat="1" applyFont="1" applyFill="1" applyBorder="1" applyAlignment="1">
      <alignment horizontal="right"/>
    </xf>
    <xf numFmtId="3" fontId="3" fillId="8" borderId="6" xfId="0" applyNumberFormat="1" applyFont="1" applyFill="1" applyBorder="1" applyAlignment="1">
      <alignment horizontal="right"/>
    </xf>
    <xf numFmtId="0" fontId="0" fillId="0" borderId="4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3" fontId="3" fillId="4" borderId="40" xfId="0" applyNumberFormat="1" applyFont="1" applyFill="1" applyBorder="1" applyAlignment="1">
      <alignment horizontal="right"/>
    </xf>
    <xf numFmtId="3" fontId="3" fillId="4" borderId="5" xfId="0" applyNumberFormat="1" applyFont="1" applyFill="1" applyBorder="1" applyAlignment="1">
      <alignment horizontal="right"/>
    </xf>
    <xf numFmtId="3" fontId="3" fillId="4" borderId="6" xfId="0" applyNumberFormat="1" applyFont="1" applyFill="1" applyBorder="1" applyAlignment="1">
      <alignment horizontal="right"/>
    </xf>
    <xf numFmtId="3" fontId="3" fillId="5" borderId="40" xfId="0" applyNumberFormat="1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3" fontId="3" fillId="5" borderId="6" xfId="0" applyNumberFormat="1" applyFont="1" applyFill="1" applyBorder="1" applyAlignment="1">
      <alignment horizontal="right"/>
    </xf>
    <xf numFmtId="3" fontId="3" fillId="6" borderId="40" xfId="0" applyNumberFormat="1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/>
    </xf>
    <xf numFmtId="3" fontId="3" fillId="6" borderId="6" xfId="0" applyNumberFormat="1" applyFont="1" applyFill="1" applyBorder="1" applyAlignment="1">
      <alignment horizontal="right"/>
    </xf>
    <xf numFmtId="3" fontId="3" fillId="9" borderId="40" xfId="0" applyNumberFormat="1" applyFont="1" applyFill="1" applyBorder="1" applyAlignment="1">
      <alignment horizontal="right"/>
    </xf>
    <xf numFmtId="3" fontId="3" fillId="9" borderId="5" xfId="0" applyNumberFormat="1" applyFont="1" applyFill="1" applyBorder="1" applyAlignment="1">
      <alignment horizontal="right"/>
    </xf>
    <xf numFmtId="3" fontId="3" fillId="9" borderId="6" xfId="0" applyNumberFormat="1" applyFont="1" applyFill="1" applyBorder="1" applyAlignment="1">
      <alignment horizontal="right"/>
    </xf>
    <xf numFmtId="3" fontId="3" fillId="10" borderId="40" xfId="0" applyNumberFormat="1" applyFont="1" applyFill="1" applyBorder="1" applyAlignment="1">
      <alignment horizontal="right"/>
    </xf>
    <xf numFmtId="3" fontId="3" fillId="10" borderId="5" xfId="0" applyNumberFormat="1" applyFont="1" applyFill="1" applyBorder="1" applyAlignment="1">
      <alignment horizontal="right"/>
    </xf>
    <xf numFmtId="3" fontId="3" fillId="10" borderId="6" xfId="0" applyNumberFormat="1" applyFont="1" applyFill="1" applyBorder="1" applyAlignment="1">
      <alignment horizontal="right"/>
    </xf>
    <xf numFmtId="4" fontId="3" fillId="10" borderId="40" xfId="0" applyNumberFormat="1" applyFont="1" applyFill="1" applyBorder="1" applyAlignment="1">
      <alignment horizontal="right" indent="1"/>
    </xf>
    <xf numFmtId="4" fontId="3" fillId="10" borderId="5" xfId="0" applyNumberFormat="1" applyFont="1" applyFill="1" applyBorder="1" applyAlignment="1">
      <alignment horizontal="right" indent="1"/>
    </xf>
    <xf numFmtId="4" fontId="3" fillId="10" borderId="6" xfId="0" applyNumberFormat="1" applyFont="1" applyFill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7"/>
  <sheetViews>
    <sheetView tabSelected="1" topLeftCell="A73" workbookViewId="0">
      <selection activeCell="F85" sqref="F85"/>
    </sheetView>
  </sheetViews>
  <sheetFormatPr defaultRowHeight="15"/>
  <cols>
    <col min="1" max="1" width="5" style="188" customWidth="1"/>
    <col min="2" max="2" width="12.42578125" style="189" customWidth="1"/>
    <col min="3" max="3" width="74" customWidth="1"/>
    <col min="4" max="4" width="14.140625" bestFit="1" customWidth="1"/>
    <col min="5" max="5" width="14.5703125" bestFit="1" customWidth="1"/>
    <col min="6" max="6" width="15.85546875" bestFit="1" customWidth="1"/>
    <col min="7" max="7" width="16.42578125" customWidth="1"/>
  </cols>
  <sheetData>
    <row r="1" spans="1:7" ht="15.75" thickBot="1">
      <c r="A1" s="1"/>
      <c r="B1" s="2"/>
      <c r="C1" s="3"/>
      <c r="D1" s="3"/>
      <c r="E1" s="3"/>
      <c r="F1" s="3"/>
      <c r="G1" s="4"/>
    </row>
    <row r="2" spans="1:7" ht="15.75" thickBot="1">
      <c r="A2" s="5" t="s">
        <v>0</v>
      </c>
      <c r="B2" s="235" t="s">
        <v>1</v>
      </c>
      <c r="C2" s="6" t="s">
        <v>2</v>
      </c>
      <c r="D2" s="7"/>
      <c r="E2" s="7"/>
      <c r="F2" s="8"/>
      <c r="G2" s="9"/>
    </row>
    <row r="3" spans="1:7" ht="15.75" thickBot="1">
      <c r="A3" s="10">
        <v>1</v>
      </c>
      <c r="B3" s="236"/>
      <c r="C3" s="11" t="s">
        <v>3</v>
      </c>
      <c r="D3" s="12" t="s">
        <v>4</v>
      </c>
      <c r="E3" s="13" t="s">
        <v>5</v>
      </c>
      <c r="F3" s="13" t="s">
        <v>6</v>
      </c>
      <c r="G3" s="14" t="s">
        <v>7</v>
      </c>
    </row>
    <row r="4" spans="1:7" ht="15.75" thickBot="1">
      <c r="A4" s="15">
        <v>2</v>
      </c>
      <c r="B4" s="16"/>
      <c r="C4" s="17" t="s">
        <v>8</v>
      </c>
      <c r="D4" s="18"/>
      <c r="E4" s="19"/>
      <c r="F4" s="20"/>
      <c r="G4" s="21"/>
    </row>
    <row r="5" spans="1:7">
      <c r="A5" s="15">
        <v>3</v>
      </c>
      <c r="B5" s="22" t="s">
        <v>9</v>
      </c>
      <c r="C5" s="23" t="s">
        <v>10</v>
      </c>
      <c r="D5" s="24" t="s">
        <v>11</v>
      </c>
      <c r="E5" s="25">
        <v>150</v>
      </c>
      <c r="F5" s="207"/>
      <c r="G5" s="26">
        <f>F5*E5</f>
        <v>0</v>
      </c>
    </row>
    <row r="6" spans="1:7">
      <c r="A6" s="15">
        <v>4</v>
      </c>
      <c r="B6" s="22" t="s">
        <v>12</v>
      </c>
      <c r="C6" s="27" t="s">
        <v>13</v>
      </c>
      <c r="D6" s="28" t="s">
        <v>11</v>
      </c>
      <c r="E6" s="29">
        <v>100</v>
      </c>
      <c r="F6" s="208"/>
      <c r="G6" s="30">
        <f>F6*E6</f>
        <v>0</v>
      </c>
    </row>
    <row r="7" spans="1:7">
      <c r="A7" s="15">
        <v>5</v>
      </c>
      <c r="B7" s="22" t="s">
        <v>14</v>
      </c>
      <c r="C7" s="27" t="s">
        <v>15</v>
      </c>
      <c r="D7" s="28" t="s">
        <v>16</v>
      </c>
      <c r="E7" s="29">
        <v>1</v>
      </c>
      <c r="F7" s="208"/>
      <c r="G7" s="30">
        <f>F7*E7</f>
        <v>0</v>
      </c>
    </row>
    <row r="8" spans="1:7" s="34" customFormat="1">
      <c r="A8" s="31">
        <v>6</v>
      </c>
      <c r="B8" s="32" t="s">
        <v>12</v>
      </c>
      <c r="C8" s="27" t="s">
        <v>17</v>
      </c>
      <c r="D8" s="28" t="s">
        <v>11</v>
      </c>
      <c r="E8" s="29">
        <v>25</v>
      </c>
      <c r="F8" s="208"/>
      <c r="G8" s="33">
        <f>F8*E8</f>
        <v>0</v>
      </c>
    </row>
    <row r="9" spans="1:7" s="34" customFormat="1" ht="15.75" thickBot="1">
      <c r="A9" s="15">
        <v>7</v>
      </c>
      <c r="B9" s="32" t="s">
        <v>14</v>
      </c>
      <c r="C9" s="35" t="s">
        <v>18</v>
      </c>
      <c r="D9" s="36" t="s">
        <v>19</v>
      </c>
      <c r="E9" s="37">
        <v>1100</v>
      </c>
      <c r="F9" s="228"/>
      <c r="G9" s="38">
        <f>F9*E9</f>
        <v>0</v>
      </c>
    </row>
    <row r="10" spans="1:7" ht="15.75" thickBot="1">
      <c r="A10" s="15">
        <v>8</v>
      </c>
      <c r="B10" s="22"/>
      <c r="C10" s="39"/>
      <c r="D10" s="40" t="s">
        <v>20</v>
      </c>
      <c r="E10" s="41"/>
      <c r="F10" s="42"/>
      <c r="G10" s="43">
        <f>SUM(G5:G9)</f>
        <v>0</v>
      </c>
    </row>
    <row r="11" spans="1:7" ht="15.75" thickBot="1">
      <c r="A11" s="31">
        <v>9</v>
      </c>
      <c r="B11" s="44"/>
      <c r="C11" s="45" t="s">
        <v>21</v>
      </c>
      <c r="D11" s="237"/>
      <c r="E11" s="238"/>
      <c r="F11" s="238"/>
      <c r="G11" s="239"/>
    </row>
    <row r="12" spans="1:7">
      <c r="A12" s="15">
        <v>10</v>
      </c>
      <c r="B12" s="22" t="s">
        <v>22</v>
      </c>
      <c r="C12" s="46" t="s">
        <v>23</v>
      </c>
      <c r="D12" s="47" t="s">
        <v>24</v>
      </c>
      <c r="E12" s="48">
        <v>12270</v>
      </c>
      <c r="F12" s="225"/>
      <c r="G12" s="49">
        <f>E12*F12</f>
        <v>0</v>
      </c>
    </row>
    <row r="13" spans="1:7">
      <c r="A13" s="15">
        <v>11</v>
      </c>
      <c r="B13" s="22" t="s">
        <v>22</v>
      </c>
      <c r="C13" s="50" t="s">
        <v>25</v>
      </c>
      <c r="D13" s="51" t="s">
        <v>24</v>
      </c>
      <c r="E13" s="52">
        <v>1500</v>
      </c>
      <c r="F13" s="226"/>
      <c r="G13" s="33">
        <f>E13*F13</f>
        <v>0</v>
      </c>
    </row>
    <row r="14" spans="1:7" s="34" customFormat="1">
      <c r="A14" s="31">
        <v>12</v>
      </c>
      <c r="B14" s="32" t="s">
        <v>22</v>
      </c>
      <c r="C14" s="50" t="s">
        <v>26</v>
      </c>
      <c r="D14" s="53" t="s">
        <v>24</v>
      </c>
      <c r="E14" s="52">
        <v>500</v>
      </c>
      <c r="F14" s="226"/>
      <c r="G14" s="33">
        <f>F14*E14</f>
        <v>0</v>
      </c>
    </row>
    <row r="15" spans="1:7">
      <c r="A15" s="15">
        <v>13</v>
      </c>
      <c r="B15" s="22" t="s">
        <v>22</v>
      </c>
      <c r="C15" s="54" t="s">
        <v>27</v>
      </c>
      <c r="D15" s="51" t="s">
        <v>28</v>
      </c>
      <c r="E15" s="52">
        <v>40</v>
      </c>
      <c r="F15" s="226"/>
      <c r="G15" s="33">
        <f>E15*F15</f>
        <v>0</v>
      </c>
    </row>
    <row r="16" spans="1:7">
      <c r="A16" s="15">
        <v>14</v>
      </c>
      <c r="B16" s="55" t="s">
        <v>22</v>
      </c>
      <c r="C16" s="56" t="s">
        <v>29</v>
      </c>
      <c r="D16" s="57" t="s">
        <v>24</v>
      </c>
      <c r="E16" s="58">
        <v>1500</v>
      </c>
      <c r="F16" s="227"/>
      <c r="G16" s="59">
        <f>E16*F16</f>
        <v>0</v>
      </c>
    </row>
    <row r="17" spans="1:7">
      <c r="A17" s="31">
        <v>15</v>
      </c>
      <c r="B17" s="32" t="s">
        <v>22</v>
      </c>
      <c r="C17" s="50" t="s">
        <v>30</v>
      </c>
      <c r="D17" s="53" t="s">
        <v>24</v>
      </c>
      <c r="E17" s="52">
        <v>500</v>
      </c>
      <c r="F17" s="226"/>
      <c r="G17" s="33">
        <f>E17*F17</f>
        <v>0</v>
      </c>
    </row>
    <row r="18" spans="1:7" ht="15.75" thickBot="1">
      <c r="A18" s="15">
        <v>16</v>
      </c>
      <c r="B18" s="22"/>
      <c r="C18" s="11"/>
      <c r="D18" s="60" t="s">
        <v>31</v>
      </c>
      <c r="E18" s="61"/>
      <c r="F18" s="62"/>
      <c r="G18" s="63">
        <f>SUM(G12:G17)</f>
        <v>0</v>
      </c>
    </row>
    <row r="19" spans="1:7" ht="15.75" thickBot="1">
      <c r="A19" s="15">
        <v>17</v>
      </c>
      <c r="B19" s="44"/>
      <c r="C19" s="64" t="s">
        <v>32</v>
      </c>
      <c r="D19" s="240"/>
      <c r="E19" s="241"/>
      <c r="F19" s="241"/>
      <c r="G19" s="242"/>
    </row>
    <row r="20" spans="1:7">
      <c r="A20" s="31">
        <v>18</v>
      </c>
      <c r="B20" s="22" t="s">
        <v>22</v>
      </c>
      <c r="C20" s="65" t="s">
        <v>33</v>
      </c>
      <c r="D20" s="66" t="s">
        <v>34</v>
      </c>
      <c r="E20" s="67">
        <v>35248</v>
      </c>
      <c r="F20" s="219"/>
      <c r="G20" s="26">
        <f t="shared" ref="G20:G28" si="0">E20*F20</f>
        <v>0</v>
      </c>
    </row>
    <row r="21" spans="1:7">
      <c r="A21" s="15">
        <v>19</v>
      </c>
      <c r="B21" s="22" t="s">
        <v>22</v>
      </c>
      <c r="C21" s="54" t="s">
        <v>35</v>
      </c>
      <c r="D21" s="51" t="s">
        <v>11</v>
      </c>
      <c r="E21" s="68">
        <v>1500</v>
      </c>
      <c r="F21" s="210"/>
      <c r="G21" s="30">
        <f t="shared" si="0"/>
        <v>0</v>
      </c>
    </row>
    <row r="22" spans="1:7">
      <c r="A22" s="15">
        <v>20</v>
      </c>
      <c r="B22" s="22" t="s">
        <v>22</v>
      </c>
      <c r="C22" s="54" t="s">
        <v>36</v>
      </c>
      <c r="D22" s="51" t="s">
        <v>37</v>
      </c>
      <c r="E22" s="69">
        <v>23460</v>
      </c>
      <c r="F22" s="210"/>
      <c r="G22" s="30">
        <f t="shared" si="0"/>
        <v>0</v>
      </c>
    </row>
    <row r="23" spans="1:7">
      <c r="A23" s="31">
        <v>21</v>
      </c>
      <c r="B23" s="22" t="s">
        <v>22</v>
      </c>
      <c r="C23" s="54" t="s">
        <v>38</v>
      </c>
      <c r="D23" s="51" t="s">
        <v>34</v>
      </c>
      <c r="E23" s="69">
        <v>6135</v>
      </c>
      <c r="F23" s="210"/>
      <c r="G23" s="30">
        <f t="shared" si="0"/>
        <v>0</v>
      </c>
    </row>
    <row r="24" spans="1:7">
      <c r="A24" s="15">
        <v>22</v>
      </c>
      <c r="B24" s="22" t="s">
        <v>22</v>
      </c>
      <c r="C24" s="54" t="s">
        <v>39</v>
      </c>
      <c r="D24" s="51" t="s">
        <v>34</v>
      </c>
      <c r="E24" s="69">
        <f>2545+26568</f>
        <v>29113</v>
      </c>
      <c r="F24" s="210"/>
      <c r="G24" s="30">
        <f t="shared" si="0"/>
        <v>0</v>
      </c>
    </row>
    <row r="25" spans="1:7">
      <c r="A25" s="15">
        <v>23</v>
      </c>
      <c r="B25" s="22" t="s">
        <v>22</v>
      </c>
      <c r="C25" s="56" t="s">
        <v>40</v>
      </c>
      <c r="D25" s="57" t="s">
        <v>28</v>
      </c>
      <c r="E25" s="70">
        <v>18</v>
      </c>
      <c r="F25" s="212"/>
      <c r="G25" s="30">
        <f t="shared" si="0"/>
        <v>0</v>
      </c>
    </row>
    <row r="26" spans="1:7">
      <c r="A26" s="31">
        <v>24</v>
      </c>
      <c r="B26" s="22" t="s">
        <v>22</v>
      </c>
      <c r="C26" s="56" t="s">
        <v>41</v>
      </c>
      <c r="D26" s="57" t="s">
        <v>28</v>
      </c>
      <c r="E26" s="70">
        <v>8</v>
      </c>
      <c r="F26" s="212"/>
      <c r="G26" s="30">
        <f t="shared" si="0"/>
        <v>0</v>
      </c>
    </row>
    <row r="27" spans="1:7">
      <c r="A27" s="15">
        <v>25</v>
      </c>
      <c r="B27" s="32" t="s">
        <v>22</v>
      </c>
      <c r="C27" s="50" t="s">
        <v>42</v>
      </c>
      <c r="D27" s="53" t="s">
        <v>43</v>
      </c>
      <c r="E27" s="71">
        <v>900</v>
      </c>
      <c r="F27" s="208"/>
      <c r="G27" s="33">
        <f t="shared" si="0"/>
        <v>0</v>
      </c>
    </row>
    <row r="28" spans="1:7">
      <c r="A28" s="15">
        <v>26</v>
      </c>
      <c r="B28" s="22" t="s">
        <v>22</v>
      </c>
      <c r="C28" s="50" t="s">
        <v>44</v>
      </c>
      <c r="D28" s="53" t="s">
        <v>43</v>
      </c>
      <c r="E28" s="71">
        <v>10143</v>
      </c>
      <c r="F28" s="208"/>
      <c r="G28" s="33">
        <f t="shared" si="0"/>
        <v>0</v>
      </c>
    </row>
    <row r="29" spans="1:7">
      <c r="A29" s="31">
        <v>27</v>
      </c>
      <c r="B29" s="32" t="s">
        <v>22</v>
      </c>
      <c r="C29" s="50" t="s">
        <v>45</v>
      </c>
      <c r="D29" s="53" t="s">
        <v>43</v>
      </c>
      <c r="E29" s="72">
        <f>26568*1.8</f>
        <v>47822.400000000001</v>
      </c>
      <c r="F29" s="220"/>
      <c r="G29" s="59">
        <f>F29*E29</f>
        <v>0</v>
      </c>
    </row>
    <row r="30" spans="1:7" ht="15.75" thickBot="1">
      <c r="A30" s="15">
        <v>28</v>
      </c>
      <c r="B30" s="22" t="s">
        <v>46</v>
      </c>
      <c r="C30" s="73" t="s">
        <v>47</v>
      </c>
      <c r="D30" s="74" t="s">
        <v>16</v>
      </c>
      <c r="E30" s="75">
        <v>1</v>
      </c>
      <c r="F30" s="213"/>
      <c r="G30" s="76">
        <f>F30*E30</f>
        <v>0</v>
      </c>
    </row>
    <row r="31" spans="1:7" ht="15.75" thickBot="1">
      <c r="A31" s="15">
        <v>29</v>
      </c>
      <c r="B31" s="22"/>
      <c r="C31" s="77"/>
      <c r="D31" s="78" t="s">
        <v>48</v>
      </c>
      <c r="E31" s="79"/>
      <c r="F31" s="79"/>
      <c r="G31" s="80">
        <f>SUM(G20:G30)</f>
        <v>0</v>
      </c>
    </row>
    <row r="32" spans="1:7" ht="15.75" thickBot="1">
      <c r="A32" s="31">
        <v>30</v>
      </c>
      <c r="B32" s="22"/>
      <c r="C32" s="81" t="s">
        <v>49</v>
      </c>
      <c r="D32" s="243"/>
      <c r="E32" s="244"/>
      <c r="F32" s="244"/>
      <c r="G32" s="245"/>
    </row>
    <row r="33" spans="1:9" ht="15" customHeight="1">
      <c r="A33" s="15">
        <v>31</v>
      </c>
      <c r="B33" s="22" t="s">
        <v>50</v>
      </c>
      <c r="C33" s="82" t="s">
        <v>51</v>
      </c>
      <c r="D33" s="51" t="s">
        <v>43</v>
      </c>
      <c r="E33" s="69">
        <v>11043</v>
      </c>
      <c r="F33" s="210"/>
      <c r="G33" s="30">
        <f>E33*F33</f>
        <v>0</v>
      </c>
    </row>
    <row r="34" spans="1:9">
      <c r="A34" s="15">
        <v>32</v>
      </c>
      <c r="B34" s="22" t="s">
        <v>50</v>
      </c>
      <c r="C34" s="50" t="s">
        <v>52</v>
      </c>
      <c r="D34" s="51" t="s">
        <v>24</v>
      </c>
      <c r="E34" s="69">
        <v>11800</v>
      </c>
      <c r="F34" s="208"/>
      <c r="G34" s="30">
        <f>E34*F34</f>
        <v>0</v>
      </c>
    </row>
    <row r="35" spans="1:9">
      <c r="A35" s="31">
        <v>33</v>
      </c>
      <c r="B35" s="22" t="s">
        <v>50</v>
      </c>
      <c r="C35" s="50" t="s">
        <v>53</v>
      </c>
      <c r="D35" s="51" t="s">
        <v>24</v>
      </c>
      <c r="E35" s="69">
        <v>1500</v>
      </c>
      <c r="F35" s="208"/>
      <c r="G35" s="30">
        <f>F35*E35</f>
        <v>0</v>
      </c>
    </row>
    <row r="36" spans="1:9">
      <c r="A36" s="15">
        <v>34</v>
      </c>
      <c r="B36" s="32" t="s">
        <v>50</v>
      </c>
      <c r="C36" s="50" t="s">
        <v>54</v>
      </c>
      <c r="D36" s="53" t="s">
        <v>24</v>
      </c>
      <c r="E36" s="52">
        <v>500</v>
      </c>
      <c r="F36" s="208"/>
      <c r="G36" s="33">
        <f>F36*E36</f>
        <v>0</v>
      </c>
    </row>
    <row r="37" spans="1:9">
      <c r="A37" s="15">
        <v>35</v>
      </c>
      <c r="B37" s="22" t="s">
        <v>50</v>
      </c>
      <c r="C37" s="54" t="s">
        <v>55</v>
      </c>
      <c r="D37" s="51" t="s">
        <v>24</v>
      </c>
      <c r="E37" s="68">
        <v>13800</v>
      </c>
      <c r="F37" s="210"/>
      <c r="G37" s="30">
        <f>E37*F37</f>
        <v>0</v>
      </c>
    </row>
    <row r="38" spans="1:9">
      <c r="A38" s="31">
        <v>36</v>
      </c>
      <c r="B38" s="32" t="s">
        <v>50</v>
      </c>
      <c r="C38" s="50" t="s">
        <v>56</v>
      </c>
      <c r="D38" s="53" t="s">
        <v>24</v>
      </c>
      <c r="E38" s="52">
        <v>11800</v>
      </c>
      <c r="F38" s="208"/>
      <c r="G38" s="33">
        <f>F38*E38</f>
        <v>0</v>
      </c>
    </row>
    <row r="39" spans="1:9">
      <c r="A39" s="15">
        <v>37</v>
      </c>
      <c r="B39" s="22" t="s">
        <v>50</v>
      </c>
      <c r="C39" s="54" t="s">
        <v>57</v>
      </c>
      <c r="D39" s="51" t="s">
        <v>37</v>
      </c>
      <c r="E39" s="68">
        <v>5</v>
      </c>
      <c r="F39" s="210"/>
      <c r="G39" s="30">
        <f>E39*F39</f>
        <v>0</v>
      </c>
    </row>
    <row r="40" spans="1:9">
      <c r="A40" s="15">
        <v>38</v>
      </c>
      <c r="B40" s="22" t="s">
        <v>50</v>
      </c>
      <c r="C40" s="54" t="s">
        <v>58</v>
      </c>
      <c r="D40" s="51" t="s">
        <v>37</v>
      </c>
      <c r="E40" s="68">
        <v>30</v>
      </c>
      <c r="F40" s="210"/>
      <c r="G40" s="30">
        <f>E40*F40</f>
        <v>0</v>
      </c>
    </row>
    <row r="41" spans="1:9" ht="15.75" thickBot="1">
      <c r="A41" s="31">
        <v>39</v>
      </c>
      <c r="B41" s="22"/>
      <c r="C41" s="11"/>
      <c r="D41" s="83" t="s">
        <v>59</v>
      </c>
      <c r="E41" s="84"/>
      <c r="F41" s="84"/>
      <c r="G41" s="85">
        <f>SUM(G33:G40)</f>
        <v>0</v>
      </c>
    </row>
    <row r="42" spans="1:9" ht="15.75" thickBot="1">
      <c r="A42" s="15">
        <v>40</v>
      </c>
      <c r="B42" s="22"/>
      <c r="C42" s="86" t="s">
        <v>60</v>
      </c>
      <c r="D42" s="229"/>
      <c r="E42" s="230"/>
      <c r="F42" s="230"/>
      <c r="G42" s="231"/>
    </row>
    <row r="43" spans="1:9" s="34" customFormat="1" ht="30">
      <c r="A43" s="15">
        <v>41</v>
      </c>
      <c r="B43" s="87" t="s">
        <v>61</v>
      </c>
      <c r="C43" s="88" t="s">
        <v>62</v>
      </c>
      <c r="D43" s="53" t="s">
        <v>28</v>
      </c>
      <c r="E43" s="89">
        <v>40</v>
      </c>
      <c r="F43" s="216"/>
      <c r="G43" s="33">
        <f>F43*E43</f>
        <v>0</v>
      </c>
    </row>
    <row r="44" spans="1:9" ht="31.5" customHeight="1">
      <c r="A44" s="31">
        <v>42</v>
      </c>
      <c r="B44" s="16" t="s">
        <v>61</v>
      </c>
      <c r="C44" s="82" t="s">
        <v>63</v>
      </c>
      <c r="D44" s="90" t="s">
        <v>28</v>
      </c>
      <c r="E44" s="89">
        <v>18</v>
      </c>
      <c r="F44" s="215"/>
      <c r="G44" s="30">
        <f>E44*F44</f>
        <v>0</v>
      </c>
      <c r="I44" s="34"/>
    </row>
    <row r="45" spans="1:9" ht="32.25" customHeight="1">
      <c r="A45" s="15">
        <v>43</v>
      </c>
      <c r="B45" s="22" t="s">
        <v>61</v>
      </c>
      <c r="C45" s="91" t="s">
        <v>64</v>
      </c>
      <c r="D45" s="51" t="s">
        <v>28</v>
      </c>
      <c r="E45" s="89">
        <v>8</v>
      </c>
      <c r="F45" s="215"/>
      <c r="G45" s="30">
        <f>E45*F45</f>
        <v>0</v>
      </c>
      <c r="I45" s="34"/>
    </row>
    <row r="46" spans="1:9" ht="30">
      <c r="A46" s="15">
        <v>44</v>
      </c>
      <c r="B46" s="22" t="s">
        <v>61</v>
      </c>
      <c r="C46" s="91" t="s">
        <v>65</v>
      </c>
      <c r="D46" s="92" t="s">
        <v>28</v>
      </c>
      <c r="E46" s="93">
        <v>4581</v>
      </c>
      <c r="F46" s="223"/>
      <c r="G46" s="94">
        <f>E46*F46</f>
        <v>0</v>
      </c>
      <c r="I46" s="34"/>
    </row>
    <row r="47" spans="1:9" ht="21" customHeight="1">
      <c r="A47" s="31">
        <v>45</v>
      </c>
      <c r="B47" s="22" t="s">
        <v>61</v>
      </c>
      <c r="C47" s="91" t="s">
        <v>66</v>
      </c>
      <c r="D47" s="92" t="s">
        <v>28</v>
      </c>
      <c r="E47" s="93">
        <f>26568*1.8</f>
        <v>47822.400000000001</v>
      </c>
      <c r="F47" s="223"/>
      <c r="G47" s="94">
        <f>F47*E47</f>
        <v>0</v>
      </c>
      <c r="I47" s="34"/>
    </row>
    <row r="48" spans="1:9" ht="30">
      <c r="A48" s="15">
        <v>46</v>
      </c>
      <c r="B48" s="22" t="s">
        <v>61</v>
      </c>
      <c r="C48" s="91" t="s">
        <v>67</v>
      </c>
      <c r="D48" s="92" t="s">
        <v>28</v>
      </c>
      <c r="E48" s="95">
        <v>4692</v>
      </c>
      <c r="F48" s="224"/>
      <c r="G48" s="94">
        <f>E48*F48</f>
        <v>0</v>
      </c>
      <c r="I48" s="34"/>
    </row>
    <row r="49" spans="1:7" ht="15.75" thickBot="1">
      <c r="A49" s="15">
        <v>47</v>
      </c>
      <c r="B49" s="22"/>
      <c r="C49" s="96"/>
      <c r="D49" s="97" t="s">
        <v>68</v>
      </c>
      <c r="E49" s="98"/>
      <c r="F49" s="99"/>
      <c r="G49" s="100">
        <f>SUM(G43:G48)</f>
        <v>0</v>
      </c>
    </row>
    <row r="50" spans="1:7" ht="15.75" thickBot="1">
      <c r="A50" s="31">
        <v>48</v>
      </c>
      <c r="B50" s="22"/>
      <c r="C50" s="101" t="s">
        <v>69</v>
      </c>
      <c r="D50" s="232"/>
      <c r="E50" s="233"/>
      <c r="F50" s="233"/>
      <c r="G50" s="234"/>
    </row>
    <row r="51" spans="1:7">
      <c r="A51" s="15">
        <v>49</v>
      </c>
      <c r="B51" s="22" t="s">
        <v>70</v>
      </c>
      <c r="C51" s="102" t="s">
        <v>71</v>
      </c>
      <c r="D51" s="103" t="s">
        <v>37</v>
      </c>
      <c r="E51" s="104">
        <v>360</v>
      </c>
      <c r="F51" s="209"/>
      <c r="G51" s="26">
        <f>E51*F51</f>
        <v>0</v>
      </c>
    </row>
    <row r="52" spans="1:7">
      <c r="A52" s="15">
        <v>50</v>
      </c>
      <c r="B52" s="32" t="s">
        <v>72</v>
      </c>
      <c r="C52" s="50" t="s">
        <v>73</v>
      </c>
      <c r="D52" s="53" t="s">
        <v>37</v>
      </c>
      <c r="E52" s="52">
        <v>360</v>
      </c>
      <c r="F52" s="216"/>
      <c r="G52" s="105">
        <f>F52*E52</f>
        <v>0</v>
      </c>
    </row>
    <row r="53" spans="1:7">
      <c r="A53" s="31">
        <v>51</v>
      </c>
      <c r="B53" s="32" t="s">
        <v>72</v>
      </c>
      <c r="C53" s="106" t="s">
        <v>74</v>
      </c>
      <c r="D53" s="107" t="s">
        <v>37</v>
      </c>
      <c r="E53" s="58">
        <v>360</v>
      </c>
      <c r="F53" s="221"/>
      <c r="G53" s="33">
        <f t="shared" ref="G53:G58" si="1">E53*F53</f>
        <v>0</v>
      </c>
    </row>
    <row r="54" spans="1:7">
      <c r="A54" s="15">
        <v>52</v>
      </c>
      <c r="B54" s="22" t="s">
        <v>72</v>
      </c>
      <c r="C54" s="108" t="s">
        <v>75</v>
      </c>
      <c r="D54" s="53" t="s">
        <v>37</v>
      </c>
      <c r="E54" s="68">
        <v>360</v>
      </c>
      <c r="F54" s="215"/>
      <c r="G54" s="30">
        <f t="shared" si="1"/>
        <v>0</v>
      </c>
    </row>
    <row r="55" spans="1:7">
      <c r="A55" s="15">
        <v>53</v>
      </c>
      <c r="B55" s="22" t="s">
        <v>76</v>
      </c>
      <c r="C55" s="56" t="s">
        <v>77</v>
      </c>
      <c r="D55" s="109" t="s">
        <v>78</v>
      </c>
      <c r="E55" s="110">
        <v>5000</v>
      </c>
      <c r="F55" s="211"/>
      <c r="G55" s="30">
        <f t="shared" si="1"/>
        <v>0</v>
      </c>
    </row>
    <row r="56" spans="1:7">
      <c r="A56" s="31">
        <v>54</v>
      </c>
      <c r="B56" s="22" t="s">
        <v>76</v>
      </c>
      <c r="C56" s="50" t="s">
        <v>79</v>
      </c>
      <c r="D56" s="53" t="s">
        <v>80</v>
      </c>
      <c r="E56" s="71">
        <v>7</v>
      </c>
      <c r="F56" s="215"/>
      <c r="G56" s="30">
        <f t="shared" si="1"/>
        <v>0</v>
      </c>
    </row>
    <row r="57" spans="1:7">
      <c r="A57" s="15">
        <v>55</v>
      </c>
      <c r="B57" s="22" t="s">
        <v>76</v>
      </c>
      <c r="C57" s="50" t="s">
        <v>81</v>
      </c>
      <c r="D57" s="53" t="s">
        <v>80</v>
      </c>
      <c r="E57" s="71">
        <v>2</v>
      </c>
      <c r="F57" s="215"/>
      <c r="G57" s="30">
        <f t="shared" si="1"/>
        <v>0</v>
      </c>
    </row>
    <row r="58" spans="1:7" ht="15.75" thickBot="1">
      <c r="A58" s="15">
        <v>56</v>
      </c>
      <c r="B58" s="22" t="s">
        <v>76</v>
      </c>
      <c r="C58" s="111" t="s">
        <v>82</v>
      </c>
      <c r="D58" s="112" t="s">
        <v>80</v>
      </c>
      <c r="E58" s="113">
        <v>1</v>
      </c>
      <c r="F58" s="222"/>
      <c r="G58" s="30">
        <f t="shared" si="1"/>
        <v>0</v>
      </c>
    </row>
    <row r="59" spans="1:7" ht="15.75" thickBot="1">
      <c r="A59" s="31">
        <v>57</v>
      </c>
      <c r="B59" s="22"/>
      <c r="C59" s="114"/>
      <c r="D59" s="115" t="s">
        <v>83</v>
      </c>
      <c r="E59" s="116"/>
      <c r="F59" s="116"/>
      <c r="G59" s="117">
        <f>SUM(G51:G58)</f>
        <v>0</v>
      </c>
    </row>
    <row r="60" spans="1:7" ht="15.75" thickBot="1">
      <c r="A60" s="15">
        <v>58</v>
      </c>
      <c r="B60" s="118"/>
      <c r="C60" s="119" t="s">
        <v>84</v>
      </c>
      <c r="D60" s="246"/>
      <c r="E60" s="247"/>
      <c r="F60" s="247"/>
      <c r="G60" s="248"/>
    </row>
    <row r="61" spans="1:7">
      <c r="A61" s="15">
        <v>59</v>
      </c>
      <c r="B61" s="22" t="s">
        <v>72</v>
      </c>
      <c r="C61" s="65" t="s">
        <v>85</v>
      </c>
      <c r="D61" s="66" t="s">
        <v>37</v>
      </c>
      <c r="E61" s="67">
        <v>416</v>
      </c>
      <c r="F61" s="219"/>
      <c r="G61" s="26">
        <f>E61*F61</f>
        <v>0</v>
      </c>
    </row>
    <row r="62" spans="1:7">
      <c r="A62" s="31">
        <v>60</v>
      </c>
      <c r="B62" s="22" t="s">
        <v>72</v>
      </c>
      <c r="C62" s="54" t="s">
        <v>86</v>
      </c>
      <c r="D62" s="109" t="s">
        <v>37</v>
      </c>
      <c r="E62" s="68">
        <v>416</v>
      </c>
      <c r="F62" s="210"/>
      <c r="G62" s="30">
        <f t="shared" ref="G62:G76" si="2">E62*F62</f>
        <v>0</v>
      </c>
    </row>
    <row r="63" spans="1:7">
      <c r="A63" s="15">
        <v>61</v>
      </c>
      <c r="B63" s="22" t="s">
        <v>72</v>
      </c>
      <c r="C63" s="54" t="s">
        <v>87</v>
      </c>
      <c r="D63" s="57" t="s">
        <v>37</v>
      </c>
      <c r="E63" s="120">
        <v>416</v>
      </c>
      <c r="F63" s="211"/>
      <c r="G63" s="30">
        <f t="shared" si="2"/>
        <v>0</v>
      </c>
    </row>
    <row r="64" spans="1:7">
      <c r="A64" s="15">
        <v>62</v>
      </c>
      <c r="B64" s="22" t="s">
        <v>72</v>
      </c>
      <c r="C64" s="54" t="s">
        <v>88</v>
      </c>
      <c r="D64" s="51" t="s">
        <v>37</v>
      </c>
      <c r="E64" s="68">
        <v>416</v>
      </c>
      <c r="F64" s="210"/>
      <c r="G64" s="30">
        <f t="shared" si="2"/>
        <v>0</v>
      </c>
    </row>
    <row r="65" spans="1:7">
      <c r="A65" s="31">
        <v>63</v>
      </c>
      <c r="B65" s="22" t="s">
        <v>72</v>
      </c>
      <c r="C65" s="102" t="s">
        <v>89</v>
      </c>
      <c r="D65" s="109" t="s">
        <v>37</v>
      </c>
      <c r="E65" s="120">
        <v>416</v>
      </c>
      <c r="F65" s="211"/>
      <c r="G65" s="30">
        <f t="shared" si="2"/>
        <v>0</v>
      </c>
    </row>
    <row r="66" spans="1:7">
      <c r="A66" s="15">
        <v>64</v>
      </c>
      <c r="B66" s="22" t="s">
        <v>70</v>
      </c>
      <c r="C66" s="56" t="s">
        <v>90</v>
      </c>
      <c r="D66" s="57" t="s">
        <v>37</v>
      </c>
      <c r="E66" s="121">
        <v>13</v>
      </c>
      <c r="F66" s="210"/>
      <c r="G66" s="30">
        <f t="shared" si="2"/>
        <v>0</v>
      </c>
    </row>
    <row r="67" spans="1:7">
      <c r="A67" s="15">
        <v>65</v>
      </c>
      <c r="B67" s="22" t="s">
        <v>72</v>
      </c>
      <c r="C67" s="54" t="s">
        <v>91</v>
      </c>
      <c r="D67" s="51" t="s">
        <v>37</v>
      </c>
      <c r="E67" s="121">
        <v>13</v>
      </c>
      <c r="F67" s="210"/>
      <c r="G67" s="30">
        <f t="shared" si="2"/>
        <v>0</v>
      </c>
    </row>
    <row r="68" spans="1:7">
      <c r="A68" s="31">
        <v>66</v>
      </c>
      <c r="B68" s="22" t="s">
        <v>72</v>
      </c>
      <c r="C68" s="106" t="s">
        <v>92</v>
      </c>
      <c r="D68" s="51" t="s">
        <v>37</v>
      </c>
      <c r="E68" s="121">
        <v>13</v>
      </c>
      <c r="F68" s="211"/>
      <c r="G68" s="30">
        <f t="shared" si="2"/>
        <v>0</v>
      </c>
    </row>
    <row r="69" spans="1:7">
      <c r="A69" s="15">
        <v>67</v>
      </c>
      <c r="B69" s="22" t="s">
        <v>72</v>
      </c>
      <c r="C69" s="122" t="s">
        <v>93</v>
      </c>
      <c r="D69" s="51" t="s">
        <v>37</v>
      </c>
      <c r="E69" s="121">
        <v>13</v>
      </c>
      <c r="F69" s="210"/>
      <c r="G69" s="30">
        <f t="shared" si="2"/>
        <v>0</v>
      </c>
    </row>
    <row r="70" spans="1:7">
      <c r="A70" s="15">
        <v>68</v>
      </c>
      <c r="B70" s="22" t="s">
        <v>72</v>
      </c>
      <c r="C70" s="122" t="s">
        <v>94</v>
      </c>
      <c r="D70" s="53" t="s">
        <v>37</v>
      </c>
      <c r="E70" s="121">
        <v>13</v>
      </c>
      <c r="F70" s="208"/>
      <c r="G70" s="30">
        <f t="shared" si="2"/>
        <v>0</v>
      </c>
    </row>
    <row r="71" spans="1:7">
      <c r="A71" s="31">
        <v>69</v>
      </c>
      <c r="B71" s="22" t="s">
        <v>72</v>
      </c>
      <c r="C71" s="122" t="s">
        <v>75</v>
      </c>
      <c r="D71" s="123" t="s">
        <v>37</v>
      </c>
      <c r="E71" s="124">
        <f>E61+E66</f>
        <v>429</v>
      </c>
      <c r="F71" s="220"/>
      <c r="G71" s="125">
        <f t="shared" si="2"/>
        <v>0</v>
      </c>
    </row>
    <row r="72" spans="1:7">
      <c r="A72" s="15">
        <v>70</v>
      </c>
      <c r="B72" s="22" t="s">
        <v>76</v>
      </c>
      <c r="C72" s="122" t="s">
        <v>95</v>
      </c>
      <c r="D72" s="123" t="s">
        <v>37</v>
      </c>
      <c r="E72" s="124">
        <v>416</v>
      </c>
      <c r="F72" s="220"/>
      <c r="G72" s="125">
        <f t="shared" si="2"/>
        <v>0</v>
      </c>
    </row>
    <row r="73" spans="1:7">
      <c r="A73" s="15">
        <v>71</v>
      </c>
      <c r="B73" s="22" t="s">
        <v>76</v>
      </c>
      <c r="C73" s="122" t="s">
        <v>96</v>
      </c>
      <c r="D73" s="123" t="s">
        <v>37</v>
      </c>
      <c r="E73" s="124">
        <f>E71</f>
        <v>429</v>
      </c>
      <c r="F73" s="220"/>
      <c r="G73" s="125">
        <f t="shared" si="2"/>
        <v>0</v>
      </c>
    </row>
    <row r="74" spans="1:7">
      <c r="A74" s="31">
        <v>72</v>
      </c>
      <c r="B74" s="22" t="s">
        <v>76</v>
      </c>
      <c r="C74" s="122" t="s">
        <v>97</v>
      </c>
      <c r="D74" s="123" t="s">
        <v>78</v>
      </c>
      <c r="E74" s="126">
        <v>3000</v>
      </c>
      <c r="F74" s="220"/>
      <c r="G74" s="125">
        <f t="shared" si="2"/>
        <v>0</v>
      </c>
    </row>
    <row r="75" spans="1:7">
      <c r="A75" s="15">
        <v>73</v>
      </c>
      <c r="B75" s="22" t="s">
        <v>76</v>
      </c>
      <c r="C75" s="50" t="s">
        <v>98</v>
      </c>
      <c r="D75" s="53" t="s">
        <v>80</v>
      </c>
      <c r="E75" s="71">
        <v>9</v>
      </c>
      <c r="F75" s="208"/>
      <c r="G75" s="30">
        <f t="shared" si="2"/>
        <v>0</v>
      </c>
    </row>
    <row r="76" spans="1:7">
      <c r="A76" s="15">
        <v>74</v>
      </c>
      <c r="B76" s="22" t="s">
        <v>76</v>
      </c>
      <c r="C76" s="50" t="s">
        <v>99</v>
      </c>
      <c r="D76" s="53" t="s">
        <v>80</v>
      </c>
      <c r="E76" s="71">
        <v>3</v>
      </c>
      <c r="F76" s="208"/>
      <c r="G76" s="30">
        <f t="shared" si="2"/>
        <v>0</v>
      </c>
    </row>
    <row r="77" spans="1:7" ht="15.75" thickBot="1">
      <c r="A77" s="31">
        <v>75</v>
      </c>
      <c r="B77" s="127" t="s">
        <v>76</v>
      </c>
      <c r="C77" s="122" t="s">
        <v>100</v>
      </c>
      <c r="D77" s="123" t="s">
        <v>80</v>
      </c>
      <c r="E77" s="126">
        <v>1</v>
      </c>
      <c r="F77" s="220"/>
      <c r="G77" s="59">
        <f>E77*F77</f>
        <v>0</v>
      </c>
    </row>
    <row r="78" spans="1:7" ht="15.75" thickBot="1">
      <c r="A78" s="15">
        <v>76</v>
      </c>
      <c r="B78" s="22"/>
      <c r="C78" s="128"/>
      <c r="D78" s="129" t="s">
        <v>101</v>
      </c>
      <c r="E78" s="130"/>
      <c r="F78" s="131"/>
      <c r="G78" s="132">
        <f>SUM(G61:G77)</f>
        <v>0</v>
      </c>
    </row>
    <row r="79" spans="1:7" ht="15.75" thickBot="1">
      <c r="A79" s="15">
        <v>77</v>
      </c>
      <c r="B79" s="118"/>
      <c r="C79" s="133" t="s">
        <v>102</v>
      </c>
      <c r="D79" s="232"/>
      <c r="E79" s="233"/>
      <c r="F79" s="233"/>
      <c r="G79" s="234"/>
    </row>
    <row r="80" spans="1:7">
      <c r="A80" s="31">
        <v>78</v>
      </c>
      <c r="B80" s="22" t="s">
        <v>70</v>
      </c>
      <c r="C80" s="134" t="s">
        <v>85</v>
      </c>
      <c r="D80" s="103" t="s">
        <v>37</v>
      </c>
      <c r="E80" s="67">
        <v>360</v>
      </c>
      <c r="F80" s="214"/>
      <c r="G80" s="26">
        <f>E80*F80</f>
        <v>0</v>
      </c>
    </row>
    <row r="81" spans="1:7">
      <c r="A81" s="15">
        <v>79</v>
      </c>
      <c r="B81" s="22" t="s">
        <v>72</v>
      </c>
      <c r="C81" s="135" t="s">
        <v>103</v>
      </c>
      <c r="D81" s="51" t="s">
        <v>37</v>
      </c>
      <c r="E81" s="68">
        <v>360</v>
      </c>
      <c r="F81" s="215"/>
      <c r="G81" s="30">
        <f>E81*F81</f>
        <v>0</v>
      </c>
    </row>
    <row r="82" spans="1:7">
      <c r="A82" s="15">
        <v>80</v>
      </c>
      <c r="B82" s="22" t="s">
        <v>72</v>
      </c>
      <c r="C82" s="135" t="s">
        <v>87</v>
      </c>
      <c r="D82" s="51" t="s">
        <v>37</v>
      </c>
      <c r="E82" s="68">
        <v>360</v>
      </c>
      <c r="F82" s="215"/>
      <c r="G82" s="30">
        <f>E82*F82</f>
        <v>0</v>
      </c>
    </row>
    <row r="83" spans="1:7">
      <c r="A83" s="31">
        <v>81</v>
      </c>
      <c r="B83" s="22" t="s">
        <v>72</v>
      </c>
      <c r="C83" s="136" t="s">
        <v>88</v>
      </c>
      <c r="D83" s="57" t="s">
        <v>37</v>
      </c>
      <c r="E83" s="68">
        <v>360</v>
      </c>
      <c r="F83" s="215"/>
      <c r="G83" s="30">
        <f>E83*F83</f>
        <v>0</v>
      </c>
    </row>
    <row r="84" spans="1:7">
      <c r="A84" s="15">
        <v>82</v>
      </c>
      <c r="B84" s="22" t="s">
        <v>72</v>
      </c>
      <c r="C84" s="135" t="s">
        <v>89</v>
      </c>
      <c r="D84" s="51" t="s">
        <v>37</v>
      </c>
      <c r="E84" s="68">
        <v>360</v>
      </c>
      <c r="F84" s="215"/>
      <c r="G84" s="30">
        <f>E84*F84</f>
        <v>0</v>
      </c>
    </row>
    <row r="85" spans="1:7">
      <c r="A85" s="15">
        <v>83</v>
      </c>
      <c r="B85" s="22" t="s">
        <v>70</v>
      </c>
      <c r="C85" s="137" t="s">
        <v>90</v>
      </c>
      <c r="D85" s="51" t="s">
        <v>37</v>
      </c>
      <c r="E85" s="68">
        <v>20</v>
      </c>
      <c r="F85" s="215"/>
      <c r="G85" s="30">
        <f t="shared" ref="G85:G95" si="3">E85*F85</f>
        <v>0</v>
      </c>
    </row>
    <row r="86" spans="1:7">
      <c r="A86" s="31">
        <v>84</v>
      </c>
      <c r="B86" s="22" t="s">
        <v>72</v>
      </c>
      <c r="C86" s="135" t="s">
        <v>104</v>
      </c>
      <c r="D86" s="51" t="s">
        <v>37</v>
      </c>
      <c r="E86" s="68">
        <v>20</v>
      </c>
      <c r="F86" s="215"/>
      <c r="G86" s="30">
        <f>F86*E86</f>
        <v>0</v>
      </c>
    </row>
    <row r="87" spans="1:7">
      <c r="A87" s="15">
        <v>85</v>
      </c>
      <c r="B87" s="22" t="s">
        <v>72</v>
      </c>
      <c r="C87" s="135" t="s">
        <v>92</v>
      </c>
      <c r="D87" s="51" t="s">
        <v>37</v>
      </c>
      <c r="E87" s="68">
        <v>20</v>
      </c>
      <c r="F87" s="215"/>
      <c r="G87" s="30">
        <f t="shared" si="3"/>
        <v>0</v>
      </c>
    </row>
    <row r="88" spans="1:7">
      <c r="A88" s="15">
        <v>86</v>
      </c>
      <c r="B88" s="22" t="s">
        <v>72</v>
      </c>
      <c r="C88" s="135" t="s">
        <v>93</v>
      </c>
      <c r="D88" s="57" t="s">
        <v>37</v>
      </c>
      <c r="E88" s="68">
        <v>20</v>
      </c>
      <c r="F88" s="215"/>
      <c r="G88" s="30">
        <f t="shared" si="3"/>
        <v>0</v>
      </c>
    </row>
    <row r="89" spans="1:7">
      <c r="A89" s="31">
        <v>87</v>
      </c>
      <c r="B89" s="22" t="s">
        <v>72</v>
      </c>
      <c r="C89" s="108" t="s">
        <v>105</v>
      </c>
      <c r="D89" s="123" t="s">
        <v>37</v>
      </c>
      <c r="E89" s="52">
        <v>20</v>
      </c>
      <c r="F89" s="216"/>
      <c r="G89" s="30">
        <f t="shared" si="3"/>
        <v>0</v>
      </c>
    </row>
    <row r="90" spans="1:7">
      <c r="A90" s="15">
        <v>88</v>
      </c>
      <c r="B90" s="22" t="s">
        <v>72</v>
      </c>
      <c r="C90" s="122" t="s">
        <v>75</v>
      </c>
      <c r="D90" s="123" t="s">
        <v>37</v>
      </c>
      <c r="E90" s="124">
        <f>E80+E85</f>
        <v>380</v>
      </c>
      <c r="F90" s="216"/>
      <c r="G90" s="30">
        <f t="shared" si="3"/>
        <v>0</v>
      </c>
    </row>
    <row r="91" spans="1:7">
      <c r="A91" s="15">
        <v>89</v>
      </c>
      <c r="B91" s="22" t="s">
        <v>76</v>
      </c>
      <c r="C91" s="138" t="s">
        <v>95</v>
      </c>
      <c r="D91" s="123" t="s">
        <v>37</v>
      </c>
      <c r="E91" s="52">
        <v>360</v>
      </c>
      <c r="F91" s="216"/>
      <c r="G91" s="30">
        <f t="shared" si="3"/>
        <v>0</v>
      </c>
    </row>
    <row r="92" spans="1:7">
      <c r="A92" s="31">
        <v>90</v>
      </c>
      <c r="B92" s="22" t="s">
        <v>76</v>
      </c>
      <c r="C92" s="108" t="s">
        <v>106</v>
      </c>
      <c r="D92" s="53" t="s">
        <v>37</v>
      </c>
      <c r="E92" s="52">
        <f>E90</f>
        <v>380</v>
      </c>
      <c r="F92" s="216"/>
      <c r="G92" s="30">
        <f t="shared" si="3"/>
        <v>0</v>
      </c>
    </row>
    <row r="93" spans="1:7">
      <c r="A93" s="15">
        <v>91</v>
      </c>
      <c r="B93" s="22" t="s">
        <v>76</v>
      </c>
      <c r="C93" s="139" t="s">
        <v>97</v>
      </c>
      <c r="D93" s="107" t="s">
        <v>78</v>
      </c>
      <c r="E93" s="124">
        <v>3600</v>
      </c>
      <c r="F93" s="217"/>
      <c r="G93" s="125">
        <f t="shared" si="3"/>
        <v>0</v>
      </c>
    </row>
    <row r="94" spans="1:7">
      <c r="A94" s="15">
        <v>92</v>
      </c>
      <c r="B94" s="22" t="s">
        <v>76</v>
      </c>
      <c r="C94" s="108" t="s">
        <v>107</v>
      </c>
      <c r="D94" s="53" t="s">
        <v>80</v>
      </c>
      <c r="E94" s="52">
        <v>5</v>
      </c>
      <c r="F94" s="216"/>
      <c r="G94" s="30">
        <f t="shared" si="3"/>
        <v>0</v>
      </c>
    </row>
    <row r="95" spans="1:7" ht="15.75" thickBot="1">
      <c r="A95" s="31">
        <v>93</v>
      </c>
      <c r="B95" s="22" t="s">
        <v>76</v>
      </c>
      <c r="C95" s="140" t="s">
        <v>108</v>
      </c>
      <c r="D95" s="74" t="s">
        <v>80</v>
      </c>
      <c r="E95" s="141">
        <v>1</v>
      </c>
      <c r="F95" s="218"/>
      <c r="G95" s="76">
        <f t="shared" si="3"/>
        <v>0</v>
      </c>
    </row>
    <row r="96" spans="1:7" ht="15.75" thickBot="1">
      <c r="A96" s="15">
        <v>94</v>
      </c>
      <c r="B96" s="22"/>
      <c r="C96" s="142"/>
      <c r="D96" s="143" t="s">
        <v>109</v>
      </c>
      <c r="E96" s="144"/>
      <c r="F96" s="116"/>
      <c r="G96" s="117">
        <f>SUM(G80:G95)</f>
        <v>0</v>
      </c>
    </row>
    <row r="97" spans="1:7" ht="15.75" thickBot="1">
      <c r="A97" s="15">
        <v>95</v>
      </c>
      <c r="B97" s="118"/>
      <c r="C97" s="145" t="s">
        <v>110</v>
      </c>
      <c r="D97" s="249"/>
      <c r="E97" s="250"/>
      <c r="F97" s="250"/>
      <c r="G97" s="251"/>
    </row>
    <row r="98" spans="1:7">
      <c r="A98" s="31">
        <v>96</v>
      </c>
      <c r="B98" s="22" t="s">
        <v>111</v>
      </c>
      <c r="C98" s="146" t="s">
        <v>112</v>
      </c>
      <c r="D98" s="147" t="s">
        <v>11</v>
      </c>
      <c r="E98" s="148">
        <v>850</v>
      </c>
      <c r="F98" s="209"/>
      <c r="G98" s="149">
        <f t="shared" ref="G98:G105" si="4">E98*F98</f>
        <v>0</v>
      </c>
    </row>
    <row r="99" spans="1:7">
      <c r="A99" s="15">
        <v>97</v>
      </c>
      <c r="B99" s="22" t="s">
        <v>76</v>
      </c>
      <c r="C99" s="50" t="s">
        <v>113</v>
      </c>
      <c r="D99" s="53" t="s">
        <v>11</v>
      </c>
      <c r="E99" s="71">
        <v>400</v>
      </c>
      <c r="F99" s="210"/>
      <c r="G99" s="30">
        <f t="shared" si="4"/>
        <v>0</v>
      </c>
    </row>
    <row r="100" spans="1:7">
      <c r="A100" s="15">
        <v>98</v>
      </c>
      <c r="B100" s="22" t="s">
        <v>114</v>
      </c>
      <c r="C100" s="106" t="s">
        <v>115</v>
      </c>
      <c r="D100" s="107" t="s">
        <v>11</v>
      </c>
      <c r="E100" s="150">
        <v>300</v>
      </c>
      <c r="F100" s="211"/>
      <c r="G100" s="151">
        <f t="shared" si="4"/>
        <v>0</v>
      </c>
    </row>
    <row r="101" spans="1:7">
      <c r="A101" s="31">
        <v>99</v>
      </c>
      <c r="B101" s="22" t="s">
        <v>61</v>
      </c>
      <c r="C101" s="50" t="s">
        <v>116</v>
      </c>
      <c r="D101" s="53" t="s">
        <v>11</v>
      </c>
      <c r="E101" s="71">
        <v>400</v>
      </c>
      <c r="F101" s="210"/>
      <c r="G101" s="30">
        <f t="shared" si="4"/>
        <v>0</v>
      </c>
    </row>
    <row r="102" spans="1:7">
      <c r="A102" s="15">
        <v>100</v>
      </c>
      <c r="B102" s="22" t="s">
        <v>76</v>
      </c>
      <c r="C102" s="50" t="s">
        <v>117</v>
      </c>
      <c r="D102" s="123" t="s">
        <v>11</v>
      </c>
      <c r="E102" s="126">
        <v>500</v>
      </c>
      <c r="F102" s="210"/>
      <c r="G102" s="30">
        <f t="shared" si="4"/>
        <v>0</v>
      </c>
    </row>
    <row r="103" spans="1:7">
      <c r="A103" s="15">
        <v>101</v>
      </c>
      <c r="B103" s="22" t="s">
        <v>76</v>
      </c>
      <c r="C103" s="50" t="s">
        <v>118</v>
      </c>
      <c r="D103" s="123" t="s">
        <v>11</v>
      </c>
      <c r="E103" s="126">
        <v>200</v>
      </c>
      <c r="F103" s="210"/>
      <c r="G103" s="30">
        <f t="shared" si="4"/>
        <v>0</v>
      </c>
    </row>
    <row r="104" spans="1:7">
      <c r="A104" s="31">
        <v>102</v>
      </c>
      <c r="B104" s="22" t="s">
        <v>76</v>
      </c>
      <c r="C104" s="106" t="s">
        <v>119</v>
      </c>
      <c r="D104" s="123" t="s">
        <v>78</v>
      </c>
      <c r="E104" s="126">
        <v>5000</v>
      </c>
      <c r="F104" s="212"/>
      <c r="G104" s="125">
        <f t="shared" si="4"/>
        <v>0</v>
      </c>
    </row>
    <row r="105" spans="1:7" ht="15.75" thickBot="1">
      <c r="A105" s="15">
        <v>103</v>
      </c>
      <c r="B105" s="22" t="s">
        <v>76</v>
      </c>
      <c r="C105" s="73" t="s">
        <v>120</v>
      </c>
      <c r="D105" s="152" t="s">
        <v>16</v>
      </c>
      <c r="E105" s="141">
        <v>1</v>
      </c>
      <c r="F105" s="213"/>
      <c r="G105" s="76">
        <f t="shared" si="4"/>
        <v>0</v>
      </c>
    </row>
    <row r="106" spans="1:7" ht="15.75" thickBot="1">
      <c r="A106" s="15">
        <v>104</v>
      </c>
      <c r="B106" s="55"/>
      <c r="C106" s="39"/>
      <c r="D106" s="153" t="s">
        <v>121</v>
      </c>
      <c r="E106" s="154"/>
      <c r="F106" s="155"/>
      <c r="G106" s="156">
        <f>SUM(G98:G105)</f>
        <v>0</v>
      </c>
    </row>
    <row r="107" spans="1:7" ht="15.75" thickBot="1">
      <c r="A107" s="31">
        <v>105</v>
      </c>
      <c r="B107" s="16"/>
      <c r="C107" s="17" t="s">
        <v>136</v>
      </c>
      <c r="D107" s="18"/>
      <c r="E107" s="19"/>
      <c r="F107" s="20"/>
      <c r="G107" s="21"/>
    </row>
    <row r="108" spans="1:7">
      <c r="A108" s="15">
        <v>106</v>
      </c>
      <c r="B108" s="22" t="s">
        <v>130</v>
      </c>
      <c r="C108" s="23" t="s">
        <v>131</v>
      </c>
      <c r="D108" s="24" t="s">
        <v>11</v>
      </c>
      <c r="E108" s="25">
        <v>200</v>
      </c>
      <c r="F108" s="207"/>
      <c r="G108" s="26">
        <f>F108*E108</f>
        <v>0</v>
      </c>
    </row>
    <row r="109" spans="1:7" ht="30">
      <c r="A109" s="15">
        <v>107</v>
      </c>
      <c r="B109" s="22" t="s">
        <v>130</v>
      </c>
      <c r="C109" s="198" t="s">
        <v>132</v>
      </c>
      <c r="D109" s="28" t="s">
        <v>133</v>
      </c>
      <c r="E109" s="29">
        <v>330</v>
      </c>
      <c r="F109" s="208"/>
      <c r="G109" s="30">
        <f>F109*E109</f>
        <v>0</v>
      </c>
    </row>
    <row r="110" spans="1:7">
      <c r="A110" s="15">
        <v>108</v>
      </c>
      <c r="B110" s="22" t="s">
        <v>130</v>
      </c>
      <c r="C110" s="27" t="s">
        <v>134</v>
      </c>
      <c r="D110" s="28" t="s">
        <v>11</v>
      </c>
      <c r="E110" s="29">
        <v>180</v>
      </c>
      <c r="F110" s="208"/>
      <c r="G110" s="30">
        <f>F110*E110</f>
        <v>0</v>
      </c>
    </row>
    <row r="111" spans="1:7" ht="15.75" thickBot="1">
      <c r="A111" s="31">
        <v>109</v>
      </c>
      <c r="B111" s="199"/>
      <c r="C111" s="39"/>
      <c r="D111" s="40" t="s">
        <v>135</v>
      </c>
      <c r="E111" s="41"/>
      <c r="F111" s="42"/>
      <c r="G111" s="43">
        <f>SUM(G108:G110)</f>
        <v>0</v>
      </c>
    </row>
    <row r="112" spans="1:7" ht="15.75" thickBot="1">
      <c r="A112" s="15">
        <v>110</v>
      </c>
      <c r="B112" s="157"/>
      <c r="C112" s="193"/>
      <c r="D112" s="194"/>
      <c r="E112" s="195"/>
      <c r="F112" s="196"/>
      <c r="G112" s="197"/>
    </row>
    <row r="113" spans="1:12" ht="15.75" thickBot="1">
      <c r="A113" s="15">
        <v>111</v>
      </c>
      <c r="B113" s="157"/>
      <c r="C113" s="158" t="s">
        <v>122</v>
      </c>
      <c r="D113" s="252">
        <f>G106+G96+G78+G59+G49+G41+G31+G18+G10+G111</f>
        <v>0</v>
      </c>
      <c r="E113" s="253"/>
      <c r="F113" s="253"/>
      <c r="G113" s="254"/>
    </row>
    <row r="114" spans="1:12" ht="15.75" thickBot="1">
      <c r="A114" s="15">
        <v>112</v>
      </c>
      <c r="B114" s="157"/>
      <c r="C114" s="158" t="s">
        <v>123</v>
      </c>
      <c r="D114" s="190"/>
      <c r="E114" s="191"/>
      <c r="F114" s="191"/>
      <c r="G114" s="192">
        <f>D113*0.21</f>
        <v>0</v>
      </c>
    </row>
    <row r="115" spans="1:12" ht="15.75" thickBot="1">
      <c r="A115" s="31">
        <v>113</v>
      </c>
      <c r="B115" s="157"/>
      <c r="C115" s="159" t="s">
        <v>124</v>
      </c>
      <c r="D115" s="160"/>
      <c r="E115" s="161"/>
      <c r="F115" s="161"/>
      <c r="G115" s="162">
        <f>G114+D113</f>
        <v>0</v>
      </c>
    </row>
    <row r="116" spans="1:12">
      <c r="A116" s="15">
        <v>114</v>
      </c>
      <c r="B116" s="163"/>
      <c r="C116" s="164"/>
      <c r="D116" s="3"/>
      <c r="E116" s="3"/>
      <c r="F116" s="3"/>
      <c r="G116" s="4"/>
    </row>
    <row r="117" spans="1:12">
      <c r="A117" s="15">
        <v>115</v>
      </c>
      <c r="B117" s="163"/>
      <c r="C117" s="165" t="s">
        <v>125</v>
      </c>
      <c r="D117" s="136"/>
      <c r="E117" s="136"/>
      <c r="F117" s="136"/>
      <c r="G117" s="102"/>
    </row>
    <row r="118" spans="1:12">
      <c r="A118" s="15">
        <v>116</v>
      </c>
      <c r="B118" s="163"/>
      <c r="C118" s="166" t="s">
        <v>8</v>
      </c>
      <c r="D118" s="18"/>
      <c r="E118" s="18"/>
      <c r="F118" s="18"/>
      <c r="G118" s="167">
        <f>G10</f>
        <v>0</v>
      </c>
    </row>
    <row r="119" spans="1:12">
      <c r="A119" s="31">
        <v>117</v>
      </c>
      <c r="B119" s="163"/>
      <c r="C119" s="168" t="s">
        <v>21</v>
      </c>
      <c r="D119" s="169"/>
      <c r="E119" s="169"/>
      <c r="F119" s="169"/>
      <c r="G119" s="170">
        <f>G18</f>
        <v>0</v>
      </c>
    </row>
    <row r="120" spans="1:12">
      <c r="A120" s="15">
        <v>118</v>
      </c>
      <c r="B120" s="163"/>
      <c r="C120" s="171" t="s">
        <v>32</v>
      </c>
      <c r="D120" s="172"/>
      <c r="E120" s="172"/>
      <c r="F120" s="172"/>
      <c r="G120" s="173">
        <f>G31</f>
        <v>0</v>
      </c>
    </row>
    <row r="121" spans="1:12">
      <c r="A121" s="15">
        <v>119</v>
      </c>
      <c r="B121" s="163"/>
      <c r="C121" s="174" t="s">
        <v>49</v>
      </c>
      <c r="D121" s="175"/>
      <c r="E121" s="175"/>
      <c r="F121" s="175"/>
      <c r="G121" s="176">
        <f>G41</f>
        <v>0</v>
      </c>
    </row>
    <row r="122" spans="1:12">
      <c r="A122" s="15">
        <v>120</v>
      </c>
      <c r="B122" s="163"/>
      <c r="C122" s="177" t="s">
        <v>126</v>
      </c>
      <c r="D122" s="178"/>
      <c r="E122" s="178"/>
      <c r="F122" s="178"/>
      <c r="G122" s="179">
        <f>G49</f>
        <v>0</v>
      </c>
      <c r="I122" s="180"/>
      <c r="J122" s="180"/>
      <c r="K122" s="180"/>
      <c r="L122" s="180"/>
    </row>
    <row r="123" spans="1:12">
      <c r="A123" s="31">
        <v>121</v>
      </c>
      <c r="B123" s="163"/>
      <c r="C123" s="181" t="s">
        <v>69</v>
      </c>
      <c r="D123" s="182"/>
      <c r="E123" s="182"/>
      <c r="F123" s="182"/>
      <c r="G123" s="183">
        <f>G59</f>
        <v>0</v>
      </c>
    </row>
    <row r="124" spans="1:12">
      <c r="A124" s="15">
        <v>122</v>
      </c>
      <c r="B124" s="163"/>
      <c r="C124" s="184" t="s">
        <v>127</v>
      </c>
      <c r="D124" s="185"/>
      <c r="E124" s="185"/>
      <c r="F124" s="185"/>
      <c r="G124" s="186">
        <f>G78</f>
        <v>0</v>
      </c>
    </row>
    <row r="125" spans="1:12">
      <c r="A125" s="15">
        <v>123</v>
      </c>
      <c r="B125" s="163"/>
      <c r="C125" s="181" t="s">
        <v>128</v>
      </c>
      <c r="D125" s="182"/>
      <c r="E125" s="182"/>
      <c r="F125" s="182"/>
      <c r="G125" s="183">
        <f>G96</f>
        <v>0</v>
      </c>
    </row>
    <row r="126" spans="1:12">
      <c r="A126" s="15">
        <v>124</v>
      </c>
      <c r="B126" s="163"/>
      <c r="C126" s="200" t="s">
        <v>129</v>
      </c>
      <c r="D126" s="201"/>
      <c r="E126" s="201"/>
      <c r="F126" s="201"/>
      <c r="G126" s="202">
        <f>G106</f>
        <v>0</v>
      </c>
    </row>
    <row r="127" spans="1:12" ht="15.75" thickBot="1">
      <c r="A127" s="206">
        <v>125</v>
      </c>
      <c r="B127" s="187"/>
      <c r="C127" s="203" t="s">
        <v>137</v>
      </c>
      <c r="D127" s="204"/>
      <c r="E127" s="204"/>
      <c r="F127" s="204"/>
      <c r="G127" s="205">
        <f>G111</f>
        <v>0</v>
      </c>
    </row>
  </sheetData>
  <sheetProtection password="84DE" sheet="1" objects="1" scenarios="1"/>
  <mergeCells count="10">
    <mergeCell ref="D60:G60"/>
    <mergeCell ref="D79:G79"/>
    <mergeCell ref="D97:G97"/>
    <mergeCell ref="D113:G113"/>
    <mergeCell ref="D42:G42"/>
    <mergeCell ref="D50:G50"/>
    <mergeCell ref="B2:B3"/>
    <mergeCell ref="D11:G11"/>
    <mergeCell ref="D19:G19"/>
    <mergeCell ref="D32:G32"/>
  </mergeCells>
  <phoneticPr fontId="0" type="noConversion"/>
  <pageMargins left="1.299212598425197" right="0.70866141732283472" top="0.78740157480314965" bottom="0.78740157480314965" header="0.31496062992125984" footer="0.31496062992125984"/>
  <pageSetup paperSize="8" scale="55" orientation="portrait" r:id="rId1"/>
  <headerFooter>
    <oddHeader xml:space="preserve">&amp;RNelahozeves a.s. Kaučuk
sanační práce
slepý rozpočet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>CHEMCOMEX Praha,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Pilný</dc:creator>
  <cp:lastModifiedBy>13712</cp:lastModifiedBy>
  <cp:lastPrinted>2015-11-30T11:21:36Z</cp:lastPrinted>
  <dcterms:created xsi:type="dcterms:W3CDTF">2015-04-15T14:32:26Z</dcterms:created>
  <dcterms:modified xsi:type="dcterms:W3CDTF">2015-11-30T12:44:59Z</dcterms:modified>
</cp:coreProperties>
</file>