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491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<sst xmlns="http://schemas.openxmlformats.org/spreadsheetml/2006/main" count="271" uniqueCount="131">
  <si>
    <t>Šrouby Krupka s.r.o.</t>
  </si>
  <si>
    <t>PROJEKTOVÁ DOKUMENTACE - aktualizace</t>
  </si>
  <si>
    <t xml:space="preserve">POLOŽKOVÝ ROZPOČET SANAČNÍCH PRACÍ - SLEPÝ VÝKAZ VÝMĚR </t>
  </si>
  <si>
    <t>Činnost</t>
  </si>
  <si>
    <t>CPV kód</t>
  </si>
  <si>
    <t>jednotka</t>
  </si>
  <si>
    <t xml:space="preserve">počet </t>
  </si>
  <si>
    <t>cena ze jednotku</t>
  </si>
  <si>
    <t>cena celkem</t>
  </si>
  <si>
    <t>jednotek</t>
  </si>
  <si>
    <t>bez DPH</t>
  </si>
  <si>
    <t>1. Přípravné práce, projektová dokumentace</t>
  </si>
  <si>
    <t>inženýrská, projekční a konzlutační činnost pro vydání povolení k odstranění stavby a sanační práce</t>
  </si>
  <si>
    <t>71322000-1</t>
  </si>
  <si>
    <t>soubor</t>
  </si>
  <si>
    <t>zřízení staveniště, přípravné práce, zajištění energií</t>
  </si>
  <si>
    <t>45111291-4</t>
  </si>
  <si>
    <t>MEZISOUČET</t>
  </si>
  <si>
    <t>2a. Demoliční práce - objekt "dokončovna"</t>
  </si>
  <si>
    <t>zajištění a vyklizení  objektu před demolicí</t>
  </si>
  <si>
    <t>45111000-8</t>
  </si>
  <si>
    <t>demolice budov hydraulickými rypadly; zdivo z cihel, z kamene, smíšené hrázděné, z tvárnic na maltu cementovou a z betonu</t>
  </si>
  <si>
    <r>
      <t>m</t>
    </r>
    <r>
      <rPr>
        <vertAlign val="superscript"/>
        <sz val="12"/>
        <rFont val="Calibri"/>
        <family val="2"/>
      </rPr>
      <t>3</t>
    </r>
  </si>
  <si>
    <t xml:space="preserve">odstraňování podkladu nebo krytů, z betonu, o tl. vrstvy do 300mm, s naložením na dopravní prostředky </t>
  </si>
  <si>
    <r>
      <t>m</t>
    </r>
    <r>
      <rPr>
        <vertAlign val="superscript"/>
        <sz val="12"/>
        <rFont val="Calibri"/>
        <family val="2"/>
      </rPr>
      <t>2</t>
    </r>
  </si>
  <si>
    <t>bourání konstrukcí v hloubených vykopávkách; zdivo ze železového nebo předpjatého betonu</t>
  </si>
  <si>
    <t>vnitrostaveništní doprava materiálů z demolic</t>
  </si>
  <si>
    <t>45112500-0</t>
  </si>
  <si>
    <t>t</t>
  </si>
  <si>
    <t xml:space="preserve">drcení stavebních konstrukcí nekontaminovaných </t>
  </si>
  <si>
    <t>45111220-6</t>
  </si>
  <si>
    <t xml:space="preserve">drcení stavebních konstrukcí kontaminovaných </t>
  </si>
  <si>
    <t>odčerpání obsahu jímek</t>
  </si>
  <si>
    <t>2b. Demoliční práce - objekt "hala H"</t>
  </si>
  <si>
    <t>demolice zpevněných ploch a komunikací</t>
  </si>
  <si>
    <t>3a. Odtěžení kontaminovaných zemin - objekt "dokončovna"</t>
  </si>
  <si>
    <t xml:space="preserve">odtěžení nekontaminovaných zemin, uložení na mezideponii </t>
  </si>
  <si>
    <t>45112000-5</t>
  </si>
  <si>
    <t>odtěžení kontaminovaných zemin</t>
  </si>
  <si>
    <t>3b. Odtěžení kontaminovaných zemin - objekt "hala H"</t>
  </si>
  <si>
    <t>odtěžení nekontaminovaných zemin, uložení na mezideponii</t>
  </si>
  <si>
    <t xml:space="preserve">4a. Odstranění odpadů - objekt "dokončovna" </t>
  </si>
  <si>
    <t>odstranění kontaminovaných zemin</t>
  </si>
  <si>
    <t>90522200-4</t>
  </si>
  <si>
    <t>odstranění stavebních odpadů kontaminovaných nebezpečnými látkami</t>
  </si>
  <si>
    <t>90523000-9</t>
  </si>
  <si>
    <t>přeprava kontaminovaných materiálů do zařízení ke zneškodnění do 60 km (Ústecký kraj)</t>
  </si>
  <si>
    <t>90512000-9</t>
  </si>
  <si>
    <t>odstranění kalů z čištění jímek</t>
  </si>
  <si>
    <t>90513900-5</t>
  </si>
  <si>
    <t>odstranění kovového odpadu</t>
  </si>
  <si>
    <t>90511000-2</t>
  </si>
  <si>
    <t>využití ostatních nekontaminovaných odpadů z demolic - recyklát sutí pro zpětný závoz</t>
  </si>
  <si>
    <t>využití ostatních nekontaminovaných odpadů z demolic - zemina pro zpětný závoz</t>
  </si>
  <si>
    <t>4b. Odstranění odpadů - objekt "hala H"</t>
  </si>
  <si>
    <t>odstranění drcených stavebních odpadů kontaminovaných nebezpečnými látkami</t>
  </si>
  <si>
    <t>5. Podzemní těsnící stěna - objekt "hala H"</t>
  </si>
  <si>
    <t>instalace vodící zídky</t>
  </si>
  <si>
    <t>45262300-4</t>
  </si>
  <si>
    <t>těsnící stěna - hloubení</t>
  </si>
  <si>
    <t>45112100-6</t>
  </si>
  <si>
    <t>těsnící stěna - dodávka a aplikace jílocementové suspenze</t>
  </si>
  <si>
    <t>45262360-2</t>
  </si>
  <si>
    <t>trysková injektáž</t>
  </si>
  <si>
    <t>45262340-6</t>
  </si>
  <si>
    <t>6a.  Povrchové úpravy - objekt "dokončovna"</t>
  </si>
  <si>
    <t>zajištění a dovoz inertního materiálu z dostupných zdrojů (Ústecký kraj)</t>
  </si>
  <si>
    <t>závoz jámy inertním materiálem vč, hutnění</t>
  </si>
  <si>
    <t>konečná úprava terénu</t>
  </si>
  <si>
    <t>45112330-7</t>
  </si>
  <si>
    <t>6b. Povrchové úpravy - objekt "hala H"</t>
  </si>
  <si>
    <t>obnova zpevněných ploch a komunikací</t>
  </si>
  <si>
    <t>45111230-9</t>
  </si>
  <si>
    <r>
      <t>konečná úprava sanovaných podlah - není součástí rozpočtu; cca 1000,- Kč/m</t>
    </r>
    <r>
      <rPr>
        <i/>
        <vertAlign val="superscript"/>
        <sz val="12"/>
        <rFont val="Calibri"/>
        <family val="2"/>
      </rPr>
      <t>2</t>
    </r>
  </si>
  <si>
    <r>
      <t>m</t>
    </r>
    <r>
      <rPr>
        <i/>
        <vertAlign val="superscript"/>
        <sz val="12"/>
        <rFont val="Calibri"/>
        <family val="2"/>
      </rPr>
      <t>2</t>
    </r>
  </si>
  <si>
    <t>7. Sanace podzemní vody - odstranění PFRL objekt "hala H" a sanace podzemních vod objekt "dokončovna"</t>
  </si>
  <si>
    <t>instalace vystrojeného sanačního drénu délky 25 m, hl. 2-3 m</t>
  </si>
  <si>
    <t>90733900-2</t>
  </si>
  <si>
    <t>bm</t>
  </si>
  <si>
    <t>instalace zasakovacího drénu délky 25 m, hl. 1 m</t>
  </si>
  <si>
    <t>instalace sanačních vrtů (2 ks hl. do 10 m;  výstroj PE 160 mm)</t>
  </si>
  <si>
    <t>90733900-3</t>
  </si>
  <si>
    <t>instalace sanační stanice, čerpadel a rozvodů dle plánu sanace</t>
  </si>
  <si>
    <t>sanační čerpání; sanační výkopy + sanační drén + vrty (21 měsíců) vč. spotřeby el. energie, intervalově</t>
  </si>
  <si>
    <t>den</t>
  </si>
  <si>
    <t>čištění čerpaných vod v třístupňové sanační technologii vč. spotřeby el. energie</t>
  </si>
  <si>
    <t>údržba a čištění sanační technologie</t>
  </si>
  <si>
    <t>45259200-9</t>
  </si>
  <si>
    <t>měsíc</t>
  </si>
  <si>
    <t xml:space="preserve">likvidace předčištěných odpadních vod zpětným zásakem do vod podzemních </t>
  </si>
  <si>
    <t>90430000-0</t>
  </si>
  <si>
    <t>odstranění absorpčních činidel</t>
  </si>
  <si>
    <t>odstranění kalů ze sanace</t>
  </si>
  <si>
    <t>odstranění upotřebeného aktivního uhlí</t>
  </si>
  <si>
    <t>odstranění odloučených ropných látek (olejová frakce RU)</t>
  </si>
  <si>
    <t>8. Monitoring v průběhu a při ukončení sanačních prací</t>
  </si>
  <si>
    <t>odběr vzorků stavebních konstrukcí dle plánu monitoringu</t>
  </si>
  <si>
    <t>71600000-4</t>
  </si>
  <si>
    <t>ks</t>
  </si>
  <si>
    <r>
      <t>laboratorní analýza vzorku stavebních konstrukcí - C</t>
    </r>
    <r>
      <rPr>
        <vertAlign val="subscript"/>
        <sz val="12"/>
        <rFont val="Calibri"/>
        <family val="2"/>
      </rPr>
      <t>10</t>
    </r>
    <r>
      <rPr>
        <sz val="12"/>
        <rFont val="Calibri"/>
        <family val="2"/>
      </rPr>
      <t>-C</t>
    </r>
    <r>
      <rPr>
        <vertAlign val="subscript"/>
        <sz val="12"/>
        <rFont val="Calibri"/>
        <family val="2"/>
      </rPr>
      <t>40</t>
    </r>
  </si>
  <si>
    <t>laboratorní analýza vzorku stavebních konstrukcí - třída vyluhovatelnosti 294/2005 - tab. č. 2.1.</t>
  </si>
  <si>
    <t>odběr vzorků zemin dle plánu monitoringu</t>
  </si>
  <si>
    <r>
      <t>laboratorní analýza vzorku zemin - C</t>
    </r>
    <r>
      <rPr>
        <vertAlign val="subscript"/>
        <sz val="12"/>
        <rFont val="Calibri"/>
        <family val="2"/>
      </rPr>
      <t>10</t>
    </r>
    <r>
      <rPr>
        <sz val="12"/>
        <rFont val="Calibri"/>
        <family val="2"/>
      </rPr>
      <t>-C</t>
    </r>
    <r>
      <rPr>
        <vertAlign val="subscript"/>
        <sz val="12"/>
        <rFont val="Calibri"/>
        <family val="2"/>
      </rPr>
      <t>40</t>
    </r>
  </si>
  <si>
    <t>laboratorní analýza vzorku zemin - AOX</t>
  </si>
  <si>
    <t>laboratorní analýza vzorku zemin - třída vyluhovatelnosti 294/2005 - tab. č. 2.1.</t>
  </si>
  <si>
    <t>odběr vzorků podzemní a povrchové vody dle plánu monitoringu</t>
  </si>
  <si>
    <t>odběr vzorků čerpané a odpadní vody - z provozu sanační technologie</t>
  </si>
  <si>
    <r>
      <t>laboratorní analýza vzorku vody - C</t>
    </r>
    <r>
      <rPr>
        <vertAlign val="subscript"/>
        <sz val="12"/>
        <rFont val="Calibri"/>
        <family val="2"/>
      </rPr>
      <t>10</t>
    </r>
    <r>
      <rPr>
        <sz val="12"/>
        <rFont val="Calibri"/>
        <family val="2"/>
      </rPr>
      <t>-C</t>
    </r>
    <r>
      <rPr>
        <vertAlign val="subscript"/>
        <sz val="12"/>
        <rFont val="Calibri"/>
        <family val="2"/>
      </rPr>
      <t>40</t>
    </r>
    <r>
      <rPr>
        <sz val="12"/>
        <rFont val="Calibri"/>
        <family val="2"/>
      </rPr>
      <t>, CLET</t>
    </r>
  </si>
  <si>
    <t>odběr vzorků vzdušniny - výstup aerační jednotky sanační technologie</t>
  </si>
  <si>
    <t>laboratorní analýza vzorku vzdušniny - CLET</t>
  </si>
  <si>
    <t>9. Dozor, řízení a koordinace prací</t>
  </si>
  <si>
    <t>odborný dohled - odpovědný řešitel</t>
  </si>
  <si>
    <t>79421000-1</t>
  </si>
  <si>
    <t>hod</t>
  </si>
  <si>
    <t>odborný dohled - řešitel</t>
  </si>
  <si>
    <t>odborný dohled - stavební technik</t>
  </si>
  <si>
    <t>odborný dohled - sanační technik</t>
  </si>
  <si>
    <t>přepravní náklady - celý tým</t>
  </si>
  <si>
    <t>10. Postsanační monitoring (dle rozhodnutí ČIŽP)</t>
  </si>
  <si>
    <t>odběr vzorků podzemní vody dle plánu monitoringu</t>
  </si>
  <si>
    <t>odběr vzorků povrchové vody dle plánu monitoringu</t>
  </si>
  <si>
    <t>11. Vyhodnocení prací</t>
  </si>
  <si>
    <t>závěrečná zpráva demolice objektů, sanace zemin a odstranění odpadů</t>
  </si>
  <si>
    <t>90700000-4</t>
  </si>
  <si>
    <t>závěrečná zpráva sanace podzemních vod</t>
  </si>
  <si>
    <t>etapová zpráva postsanačního monitoringu</t>
  </si>
  <si>
    <t>závěrečná zpráva postsanačního monitoringu</t>
  </si>
  <si>
    <t>Celkem rozpočet  (v  Kč bez DPH)</t>
  </si>
  <si>
    <t xml:space="preserve">Sazba DPH </t>
  </si>
  <si>
    <t>Výše DPH (v Kč)</t>
  </si>
  <si>
    <t>Celkem rozpočet (v Kč včetně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</si>
</sst>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i/>
      <sz val="12"/>
      <name val="Calibri"/>
      <family val="2"/>
    </font>
    <font>
      <vertAlign val="superscript"/>
      <sz val="12"/>
      <name val="Calibri"/>
      <family val="2"/>
    </font>
    <font>
      <i/>
      <sz val="12"/>
      <name val="Calibri"/>
      <family val="2"/>
    </font>
    <font>
      <i/>
      <vertAlign val="superscript"/>
      <sz val="12"/>
      <name val="Calibri"/>
      <family val="2"/>
    </font>
    <font>
      <vertAlign val="subscript"/>
      <sz val="12"/>
      <name val="Calibri"/>
      <family val="2"/>
    </font>
    <font>
      <sz val="12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Border="1"/>
    <xf numFmtId="164" fontId="3" fillId="0" borderId="1" xfId="0" applyNumberFormat="1" applyFont="1" applyBorder="1"/>
    <xf numFmtId="0" fontId="2" fillId="0" borderId="0" xfId="0" applyFont="1"/>
    <xf numFmtId="3" fontId="4" fillId="0" borderId="1" xfId="0" applyNumberFormat="1" applyFont="1" applyBorder="1"/>
    <xf numFmtId="0" fontId="5" fillId="0" borderId="1" xfId="0" applyFont="1" applyBorder="1"/>
    <xf numFmtId="0" fontId="4" fillId="0" borderId="1" xfId="0" applyFont="1" applyBorder="1"/>
    <xf numFmtId="164" fontId="5" fillId="0" borderId="1" xfId="0" applyNumberFormat="1" applyFont="1" applyBorder="1"/>
    <xf numFmtId="164" fontId="4" fillId="0" borderId="1" xfId="0" applyNumberFormat="1" applyFont="1" applyBorder="1"/>
    <xf numFmtId="0" fontId="4" fillId="0" borderId="0" xfId="0" applyFont="1"/>
    <xf numFmtId="164" fontId="5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0" fontId="2" fillId="0" borderId="2" xfId="0" applyFont="1" applyBorder="1"/>
    <xf numFmtId="3" fontId="2" fillId="0" borderId="2" xfId="0" applyNumberFormat="1" applyFont="1" applyBorder="1"/>
    <xf numFmtId="164" fontId="2" fillId="0" borderId="2" xfId="0" applyNumberFormat="1" applyFont="1" applyBorder="1"/>
    <xf numFmtId="0" fontId="6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6" fillId="2" borderId="4" xfId="0" applyFont="1" applyFill="1" applyBorder="1"/>
    <xf numFmtId="0" fontId="6" fillId="2" borderId="8" xfId="0" applyFont="1" applyFill="1" applyBorder="1"/>
    <xf numFmtId="3" fontId="6" fillId="2" borderId="8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left" vertical="center"/>
    </xf>
    <xf numFmtId="164" fontId="2" fillId="3" borderId="11" xfId="0" applyNumberFormat="1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2" fillId="4" borderId="1" xfId="0" applyNumberFormat="1" applyFont="1" applyFill="1" applyBorder="1"/>
    <xf numFmtId="0" fontId="2" fillId="4" borderId="13" xfId="0" applyFont="1" applyFill="1" applyBorder="1" applyAlignment="1">
      <alignment vertical="center"/>
    </xf>
    <xf numFmtId="3" fontId="2" fillId="4" borderId="14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 quotePrefix="1">
      <alignment horizontal="left" vertical="center"/>
    </xf>
    <xf numFmtId="0" fontId="2" fillId="4" borderId="19" xfId="0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vertical="center"/>
    </xf>
    <xf numFmtId="0" fontId="2" fillId="4" borderId="13" xfId="0" applyFont="1" applyFill="1" applyBorder="1" applyAlignment="1" quotePrefix="1">
      <alignment horizontal="lef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2" xfId="0" applyFont="1" applyFill="1" applyBorder="1" applyAlignment="1">
      <alignment vertical="center"/>
    </xf>
    <xf numFmtId="165" fontId="2" fillId="4" borderId="14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right" vertical="center"/>
    </xf>
    <xf numFmtId="164" fontId="6" fillId="3" borderId="12" xfId="0" applyNumberFormat="1" applyFont="1" applyFill="1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3" fontId="2" fillId="4" borderId="25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3" fontId="8" fillId="4" borderId="1" xfId="0" applyNumberFormat="1" applyFont="1" applyFill="1" applyBorder="1"/>
    <xf numFmtId="0" fontId="8" fillId="4" borderId="13" xfId="0" applyFont="1" applyFill="1" applyBorder="1" applyAlignment="1">
      <alignment vertical="center"/>
    </xf>
    <xf numFmtId="3" fontId="8" fillId="4" borderId="14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vertical="center"/>
    </xf>
    <xf numFmtId="164" fontId="2" fillId="3" borderId="30" xfId="0" applyNumberFormat="1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3" fontId="3" fillId="2" borderId="32" xfId="0" applyNumberFormat="1" applyFont="1" applyFill="1" applyBorder="1" applyAlignment="1">
      <alignment vertical="center"/>
    </xf>
    <xf numFmtId="164" fontId="3" fillId="2" borderId="33" xfId="0" applyNumberFormat="1" applyFont="1" applyFill="1" applyBorder="1" applyAlignment="1">
      <alignment vertical="center"/>
    </xf>
    <xf numFmtId="164" fontId="3" fillId="2" borderId="34" xfId="0" applyNumberFormat="1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3" fontId="3" fillId="2" borderId="36" xfId="0" applyNumberFormat="1" applyFont="1" applyFill="1" applyBorder="1" applyAlignment="1">
      <alignment vertical="center"/>
    </xf>
    <xf numFmtId="164" fontId="3" fillId="2" borderId="36" xfId="0" applyNumberFormat="1" applyFont="1" applyFill="1" applyBorder="1" applyAlignment="1">
      <alignment vertical="center"/>
    </xf>
    <xf numFmtId="9" fontId="3" fillId="2" borderId="37" xfId="20" applyFont="1" applyFill="1" applyBorder="1" applyAlignment="1">
      <alignment vertical="center"/>
    </xf>
    <xf numFmtId="164" fontId="3" fillId="2" borderId="37" xfId="0" applyNumberFormat="1" applyFont="1" applyFill="1" applyBorder="1" applyAlignment="1">
      <alignment vertical="center"/>
    </xf>
    <xf numFmtId="0" fontId="2" fillId="0" borderId="1" xfId="0" applyFont="1" applyBorder="1"/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4" borderId="14" xfId="0" applyNumberFormat="1" applyFont="1" applyFill="1" applyBorder="1" applyAlignment="1" applyProtection="1">
      <alignment vertical="center"/>
      <protection locked="0"/>
    </xf>
    <xf numFmtId="164" fontId="2" fillId="4" borderId="19" xfId="0" applyNumberFormat="1" applyFont="1" applyFill="1" applyBorder="1" applyAlignment="1" applyProtection="1">
      <alignment vertical="center"/>
      <protection locked="0"/>
    </xf>
    <xf numFmtId="164" fontId="2" fillId="4" borderId="25" xfId="0" applyNumberFormat="1" applyFont="1" applyFill="1" applyBorder="1" applyAlignment="1" applyProtection="1">
      <alignment vertical="center"/>
      <protection locked="0"/>
    </xf>
    <xf numFmtId="164" fontId="8" fillId="4" borderId="14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90" zoomScaleNormal="90" workbookViewId="0" topLeftCell="A1"/>
  </sheetViews>
  <sheetFormatPr defaultColWidth="9.140625" defaultRowHeight="15"/>
  <cols>
    <col min="1" max="1" width="2.28125" style="1" customWidth="1"/>
    <col min="2" max="2" width="113.00390625" style="3" customWidth="1"/>
    <col min="3" max="3" width="27.28125" style="3" customWidth="1"/>
    <col min="4" max="4" width="25.7109375" style="3" customWidth="1"/>
    <col min="5" max="5" width="25.7109375" style="110" customWidth="1"/>
    <col min="6" max="7" width="25.7109375" style="111" customWidth="1"/>
    <col min="8" max="8" width="3.00390625" style="1" customWidth="1"/>
    <col min="9" max="256" width="9.140625" style="3" customWidth="1"/>
    <col min="257" max="257" width="2.28125" style="3" customWidth="1"/>
    <col min="258" max="258" width="113.00390625" style="3" customWidth="1"/>
    <col min="259" max="259" width="27.28125" style="3" customWidth="1"/>
    <col min="260" max="263" width="25.7109375" style="3" customWidth="1"/>
    <col min="264" max="264" width="3.00390625" style="3" customWidth="1"/>
    <col min="265" max="512" width="9.140625" style="3" customWidth="1"/>
    <col min="513" max="513" width="2.28125" style="3" customWidth="1"/>
    <col min="514" max="514" width="113.00390625" style="3" customWidth="1"/>
    <col min="515" max="515" width="27.28125" style="3" customWidth="1"/>
    <col min="516" max="519" width="25.7109375" style="3" customWidth="1"/>
    <col min="520" max="520" width="3.00390625" style="3" customWidth="1"/>
    <col min="521" max="768" width="9.140625" style="3" customWidth="1"/>
    <col min="769" max="769" width="2.28125" style="3" customWidth="1"/>
    <col min="770" max="770" width="113.00390625" style="3" customWidth="1"/>
    <col min="771" max="771" width="27.28125" style="3" customWidth="1"/>
    <col min="772" max="775" width="25.7109375" style="3" customWidth="1"/>
    <col min="776" max="776" width="3.00390625" style="3" customWidth="1"/>
    <col min="777" max="1024" width="9.140625" style="3" customWidth="1"/>
    <col min="1025" max="1025" width="2.28125" style="3" customWidth="1"/>
    <col min="1026" max="1026" width="113.00390625" style="3" customWidth="1"/>
    <col min="1027" max="1027" width="27.28125" style="3" customWidth="1"/>
    <col min="1028" max="1031" width="25.7109375" style="3" customWidth="1"/>
    <col min="1032" max="1032" width="3.00390625" style="3" customWidth="1"/>
    <col min="1033" max="1280" width="9.140625" style="3" customWidth="1"/>
    <col min="1281" max="1281" width="2.28125" style="3" customWidth="1"/>
    <col min="1282" max="1282" width="113.00390625" style="3" customWidth="1"/>
    <col min="1283" max="1283" width="27.28125" style="3" customWidth="1"/>
    <col min="1284" max="1287" width="25.7109375" style="3" customWidth="1"/>
    <col min="1288" max="1288" width="3.00390625" style="3" customWidth="1"/>
    <col min="1289" max="1536" width="9.140625" style="3" customWidth="1"/>
    <col min="1537" max="1537" width="2.28125" style="3" customWidth="1"/>
    <col min="1538" max="1538" width="113.00390625" style="3" customWidth="1"/>
    <col min="1539" max="1539" width="27.28125" style="3" customWidth="1"/>
    <col min="1540" max="1543" width="25.7109375" style="3" customWidth="1"/>
    <col min="1544" max="1544" width="3.00390625" style="3" customWidth="1"/>
    <col min="1545" max="1792" width="9.140625" style="3" customWidth="1"/>
    <col min="1793" max="1793" width="2.28125" style="3" customWidth="1"/>
    <col min="1794" max="1794" width="113.00390625" style="3" customWidth="1"/>
    <col min="1795" max="1795" width="27.28125" style="3" customWidth="1"/>
    <col min="1796" max="1799" width="25.7109375" style="3" customWidth="1"/>
    <col min="1800" max="1800" width="3.00390625" style="3" customWidth="1"/>
    <col min="1801" max="2048" width="9.140625" style="3" customWidth="1"/>
    <col min="2049" max="2049" width="2.28125" style="3" customWidth="1"/>
    <col min="2050" max="2050" width="113.00390625" style="3" customWidth="1"/>
    <col min="2051" max="2051" width="27.28125" style="3" customWidth="1"/>
    <col min="2052" max="2055" width="25.7109375" style="3" customWidth="1"/>
    <col min="2056" max="2056" width="3.00390625" style="3" customWidth="1"/>
    <col min="2057" max="2304" width="9.140625" style="3" customWidth="1"/>
    <col min="2305" max="2305" width="2.28125" style="3" customWidth="1"/>
    <col min="2306" max="2306" width="113.00390625" style="3" customWidth="1"/>
    <col min="2307" max="2307" width="27.28125" style="3" customWidth="1"/>
    <col min="2308" max="2311" width="25.7109375" style="3" customWidth="1"/>
    <col min="2312" max="2312" width="3.00390625" style="3" customWidth="1"/>
    <col min="2313" max="2560" width="9.140625" style="3" customWidth="1"/>
    <col min="2561" max="2561" width="2.28125" style="3" customWidth="1"/>
    <col min="2562" max="2562" width="113.00390625" style="3" customWidth="1"/>
    <col min="2563" max="2563" width="27.28125" style="3" customWidth="1"/>
    <col min="2564" max="2567" width="25.7109375" style="3" customWidth="1"/>
    <col min="2568" max="2568" width="3.00390625" style="3" customWidth="1"/>
    <col min="2569" max="2816" width="9.140625" style="3" customWidth="1"/>
    <col min="2817" max="2817" width="2.28125" style="3" customWidth="1"/>
    <col min="2818" max="2818" width="113.00390625" style="3" customWidth="1"/>
    <col min="2819" max="2819" width="27.28125" style="3" customWidth="1"/>
    <col min="2820" max="2823" width="25.7109375" style="3" customWidth="1"/>
    <col min="2824" max="2824" width="3.00390625" style="3" customWidth="1"/>
    <col min="2825" max="3072" width="9.140625" style="3" customWidth="1"/>
    <col min="3073" max="3073" width="2.28125" style="3" customWidth="1"/>
    <col min="3074" max="3074" width="113.00390625" style="3" customWidth="1"/>
    <col min="3075" max="3075" width="27.28125" style="3" customWidth="1"/>
    <col min="3076" max="3079" width="25.7109375" style="3" customWidth="1"/>
    <col min="3080" max="3080" width="3.00390625" style="3" customWidth="1"/>
    <col min="3081" max="3328" width="9.140625" style="3" customWidth="1"/>
    <col min="3329" max="3329" width="2.28125" style="3" customWidth="1"/>
    <col min="3330" max="3330" width="113.00390625" style="3" customWidth="1"/>
    <col min="3331" max="3331" width="27.28125" style="3" customWidth="1"/>
    <col min="3332" max="3335" width="25.7109375" style="3" customWidth="1"/>
    <col min="3336" max="3336" width="3.00390625" style="3" customWidth="1"/>
    <col min="3337" max="3584" width="9.140625" style="3" customWidth="1"/>
    <col min="3585" max="3585" width="2.28125" style="3" customWidth="1"/>
    <col min="3586" max="3586" width="113.00390625" style="3" customWidth="1"/>
    <col min="3587" max="3587" width="27.28125" style="3" customWidth="1"/>
    <col min="3588" max="3591" width="25.7109375" style="3" customWidth="1"/>
    <col min="3592" max="3592" width="3.00390625" style="3" customWidth="1"/>
    <col min="3593" max="3840" width="9.140625" style="3" customWidth="1"/>
    <col min="3841" max="3841" width="2.28125" style="3" customWidth="1"/>
    <col min="3842" max="3842" width="113.00390625" style="3" customWidth="1"/>
    <col min="3843" max="3843" width="27.28125" style="3" customWidth="1"/>
    <col min="3844" max="3847" width="25.7109375" style="3" customWidth="1"/>
    <col min="3848" max="3848" width="3.00390625" style="3" customWidth="1"/>
    <col min="3849" max="4096" width="9.140625" style="3" customWidth="1"/>
    <col min="4097" max="4097" width="2.28125" style="3" customWidth="1"/>
    <col min="4098" max="4098" width="113.00390625" style="3" customWidth="1"/>
    <col min="4099" max="4099" width="27.28125" style="3" customWidth="1"/>
    <col min="4100" max="4103" width="25.7109375" style="3" customWidth="1"/>
    <col min="4104" max="4104" width="3.00390625" style="3" customWidth="1"/>
    <col min="4105" max="4352" width="9.140625" style="3" customWidth="1"/>
    <col min="4353" max="4353" width="2.28125" style="3" customWidth="1"/>
    <col min="4354" max="4354" width="113.00390625" style="3" customWidth="1"/>
    <col min="4355" max="4355" width="27.28125" style="3" customWidth="1"/>
    <col min="4356" max="4359" width="25.7109375" style="3" customWidth="1"/>
    <col min="4360" max="4360" width="3.00390625" style="3" customWidth="1"/>
    <col min="4361" max="4608" width="9.140625" style="3" customWidth="1"/>
    <col min="4609" max="4609" width="2.28125" style="3" customWidth="1"/>
    <col min="4610" max="4610" width="113.00390625" style="3" customWidth="1"/>
    <col min="4611" max="4611" width="27.28125" style="3" customWidth="1"/>
    <col min="4612" max="4615" width="25.7109375" style="3" customWidth="1"/>
    <col min="4616" max="4616" width="3.00390625" style="3" customWidth="1"/>
    <col min="4617" max="4864" width="9.140625" style="3" customWidth="1"/>
    <col min="4865" max="4865" width="2.28125" style="3" customWidth="1"/>
    <col min="4866" max="4866" width="113.00390625" style="3" customWidth="1"/>
    <col min="4867" max="4867" width="27.28125" style="3" customWidth="1"/>
    <col min="4868" max="4871" width="25.7109375" style="3" customWidth="1"/>
    <col min="4872" max="4872" width="3.00390625" style="3" customWidth="1"/>
    <col min="4873" max="5120" width="9.140625" style="3" customWidth="1"/>
    <col min="5121" max="5121" width="2.28125" style="3" customWidth="1"/>
    <col min="5122" max="5122" width="113.00390625" style="3" customWidth="1"/>
    <col min="5123" max="5123" width="27.28125" style="3" customWidth="1"/>
    <col min="5124" max="5127" width="25.7109375" style="3" customWidth="1"/>
    <col min="5128" max="5128" width="3.00390625" style="3" customWidth="1"/>
    <col min="5129" max="5376" width="9.140625" style="3" customWidth="1"/>
    <col min="5377" max="5377" width="2.28125" style="3" customWidth="1"/>
    <col min="5378" max="5378" width="113.00390625" style="3" customWidth="1"/>
    <col min="5379" max="5379" width="27.28125" style="3" customWidth="1"/>
    <col min="5380" max="5383" width="25.7109375" style="3" customWidth="1"/>
    <col min="5384" max="5384" width="3.00390625" style="3" customWidth="1"/>
    <col min="5385" max="5632" width="9.140625" style="3" customWidth="1"/>
    <col min="5633" max="5633" width="2.28125" style="3" customWidth="1"/>
    <col min="5634" max="5634" width="113.00390625" style="3" customWidth="1"/>
    <col min="5635" max="5635" width="27.28125" style="3" customWidth="1"/>
    <col min="5636" max="5639" width="25.7109375" style="3" customWidth="1"/>
    <col min="5640" max="5640" width="3.00390625" style="3" customWidth="1"/>
    <col min="5641" max="5888" width="9.140625" style="3" customWidth="1"/>
    <col min="5889" max="5889" width="2.28125" style="3" customWidth="1"/>
    <col min="5890" max="5890" width="113.00390625" style="3" customWidth="1"/>
    <col min="5891" max="5891" width="27.28125" style="3" customWidth="1"/>
    <col min="5892" max="5895" width="25.7109375" style="3" customWidth="1"/>
    <col min="5896" max="5896" width="3.00390625" style="3" customWidth="1"/>
    <col min="5897" max="6144" width="9.140625" style="3" customWidth="1"/>
    <col min="6145" max="6145" width="2.28125" style="3" customWidth="1"/>
    <col min="6146" max="6146" width="113.00390625" style="3" customWidth="1"/>
    <col min="6147" max="6147" width="27.28125" style="3" customWidth="1"/>
    <col min="6148" max="6151" width="25.7109375" style="3" customWidth="1"/>
    <col min="6152" max="6152" width="3.00390625" style="3" customWidth="1"/>
    <col min="6153" max="6400" width="9.140625" style="3" customWidth="1"/>
    <col min="6401" max="6401" width="2.28125" style="3" customWidth="1"/>
    <col min="6402" max="6402" width="113.00390625" style="3" customWidth="1"/>
    <col min="6403" max="6403" width="27.28125" style="3" customWidth="1"/>
    <col min="6404" max="6407" width="25.7109375" style="3" customWidth="1"/>
    <col min="6408" max="6408" width="3.00390625" style="3" customWidth="1"/>
    <col min="6409" max="6656" width="9.140625" style="3" customWidth="1"/>
    <col min="6657" max="6657" width="2.28125" style="3" customWidth="1"/>
    <col min="6658" max="6658" width="113.00390625" style="3" customWidth="1"/>
    <col min="6659" max="6659" width="27.28125" style="3" customWidth="1"/>
    <col min="6660" max="6663" width="25.7109375" style="3" customWidth="1"/>
    <col min="6664" max="6664" width="3.00390625" style="3" customWidth="1"/>
    <col min="6665" max="6912" width="9.140625" style="3" customWidth="1"/>
    <col min="6913" max="6913" width="2.28125" style="3" customWidth="1"/>
    <col min="6914" max="6914" width="113.00390625" style="3" customWidth="1"/>
    <col min="6915" max="6915" width="27.28125" style="3" customWidth="1"/>
    <col min="6916" max="6919" width="25.7109375" style="3" customWidth="1"/>
    <col min="6920" max="6920" width="3.00390625" style="3" customWidth="1"/>
    <col min="6921" max="7168" width="9.140625" style="3" customWidth="1"/>
    <col min="7169" max="7169" width="2.28125" style="3" customWidth="1"/>
    <col min="7170" max="7170" width="113.00390625" style="3" customWidth="1"/>
    <col min="7171" max="7171" width="27.28125" style="3" customWidth="1"/>
    <col min="7172" max="7175" width="25.7109375" style="3" customWidth="1"/>
    <col min="7176" max="7176" width="3.00390625" style="3" customWidth="1"/>
    <col min="7177" max="7424" width="9.140625" style="3" customWidth="1"/>
    <col min="7425" max="7425" width="2.28125" style="3" customWidth="1"/>
    <col min="7426" max="7426" width="113.00390625" style="3" customWidth="1"/>
    <col min="7427" max="7427" width="27.28125" style="3" customWidth="1"/>
    <col min="7428" max="7431" width="25.7109375" style="3" customWidth="1"/>
    <col min="7432" max="7432" width="3.00390625" style="3" customWidth="1"/>
    <col min="7433" max="7680" width="9.140625" style="3" customWidth="1"/>
    <col min="7681" max="7681" width="2.28125" style="3" customWidth="1"/>
    <col min="7682" max="7682" width="113.00390625" style="3" customWidth="1"/>
    <col min="7683" max="7683" width="27.28125" style="3" customWidth="1"/>
    <col min="7684" max="7687" width="25.7109375" style="3" customWidth="1"/>
    <col min="7688" max="7688" width="3.00390625" style="3" customWidth="1"/>
    <col min="7689" max="7936" width="9.140625" style="3" customWidth="1"/>
    <col min="7937" max="7937" width="2.28125" style="3" customWidth="1"/>
    <col min="7938" max="7938" width="113.00390625" style="3" customWidth="1"/>
    <col min="7939" max="7939" width="27.28125" style="3" customWidth="1"/>
    <col min="7940" max="7943" width="25.7109375" style="3" customWidth="1"/>
    <col min="7944" max="7944" width="3.00390625" style="3" customWidth="1"/>
    <col min="7945" max="8192" width="9.140625" style="3" customWidth="1"/>
    <col min="8193" max="8193" width="2.28125" style="3" customWidth="1"/>
    <col min="8194" max="8194" width="113.00390625" style="3" customWidth="1"/>
    <col min="8195" max="8195" width="27.28125" style="3" customWidth="1"/>
    <col min="8196" max="8199" width="25.7109375" style="3" customWidth="1"/>
    <col min="8200" max="8200" width="3.00390625" style="3" customWidth="1"/>
    <col min="8201" max="8448" width="9.140625" style="3" customWidth="1"/>
    <col min="8449" max="8449" width="2.28125" style="3" customWidth="1"/>
    <col min="8450" max="8450" width="113.00390625" style="3" customWidth="1"/>
    <col min="8451" max="8451" width="27.28125" style="3" customWidth="1"/>
    <col min="8452" max="8455" width="25.7109375" style="3" customWidth="1"/>
    <col min="8456" max="8456" width="3.00390625" style="3" customWidth="1"/>
    <col min="8457" max="8704" width="9.140625" style="3" customWidth="1"/>
    <col min="8705" max="8705" width="2.28125" style="3" customWidth="1"/>
    <col min="8706" max="8706" width="113.00390625" style="3" customWidth="1"/>
    <col min="8707" max="8707" width="27.28125" style="3" customWidth="1"/>
    <col min="8708" max="8711" width="25.7109375" style="3" customWidth="1"/>
    <col min="8712" max="8712" width="3.00390625" style="3" customWidth="1"/>
    <col min="8713" max="8960" width="9.140625" style="3" customWidth="1"/>
    <col min="8961" max="8961" width="2.28125" style="3" customWidth="1"/>
    <col min="8962" max="8962" width="113.00390625" style="3" customWidth="1"/>
    <col min="8963" max="8963" width="27.28125" style="3" customWidth="1"/>
    <col min="8964" max="8967" width="25.7109375" style="3" customWidth="1"/>
    <col min="8968" max="8968" width="3.00390625" style="3" customWidth="1"/>
    <col min="8969" max="9216" width="9.140625" style="3" customWidth="1"/>
    <col min="9217" max="9217" width="2.28125" style="3" customWidth="1"/>
    <col min="9218" max="9218" width="113.00390625" style="3" customWidth="1"/>
    <col min="9219" max="9219" width="27.28125" style="3" customWidth="1"/>
    <col min="9220" max="9223" width="25.7109375" style="3" customWidth="1"/>
    <col min="9224" max="9224" width="3.00390625" style="3" customWidth="1"/>
    <col min="9225" max="9472" width="9.140625" style="3" customWidth="1"/>
    <col min="9473" max="9473" width="2.28125" style="3" customWidth="1"/>
    <col min="9474" max="9474" width="113.00390625" style="3" customWidth="1"/>
    <col min="9475" max="9475" width="27.28125" style="3" customWidth="1"/>
    <col min="9476" max="9479" width="25.7109375" style="3" customWidth="1"/>
    <col min="9480" max="9480" width="3.00390625" style="3" customWidth="1"/>
    <col min="9481" max="9728" width="9.140625" style="3" customWidth="1"/>
    <col min="9729" max="9729" width="2.28125" style="3" customWidth="1"/>
    <col min="9730" max="9730" width="113.00390625" style="3" customWidth="1"/>
    <col min="9731" max="9731" width="27.28125" style="3" customWidth="1"/>
    <col min="9732" max="9735" width="25.7109375" style="3" customWidth="1"/>
    <col min="9736" max="9736" width="3.00390625" style="3" customWidth="1"/>
    <col min="9737" max="9984" width="9.140625" style="3" customWidth="1"/>
    <col min="9985" max="9985" width="2.28125" style="3" customWidth="1"/>
    <col min="9986" max="9986" width="113.00390625" style="3" customWidth="1"/>
    <col min="9987" max="9987" width="27.28125" style="3" customWidth="1"/>
    <col min="9988" max="9991" width="25.7109375" style="3" customWidth="1"/>
    <col min="9992" max="9992" width="3.00390625" style="3" customWidth="1"/>
    <col min="9993" max="10240" width="9.140625" style="3" customWidth="1"/>
    <col min="10241" max="10241" width="2.28125" style="3" customWidth="1"/>
    <col min="10242" max="10242" width="113.00390625" style="3" customWidth="1"/>
    <col min="10243" max="10243" width="27.28125" style="3" customWidth="1"/>
    <col min="10244" max="10247" width="25.7109375" style="3" customWidth="1"/>
    <col min="10248" max="10248" width="3.00390625" style="3" customWidth="1"/>
    <col min="10249" max="10496" width="9.140625" style="3" customWidth="1"/>
    <col min="10497" max="10497" width="2.28125" style="3" customWidth="1"/>
    <col min="10498" max="10498" width="113.00390625" style="3" customWidth="1"/>
    <col min="10499" max="10499" width="27.28125" style="3" customWidth="1"/>
    <col min="10500" max="10503" width="25.7109375" style="3" customWidth="1"/>
    <col min="10504" max="10504" width="3.00390625" style="3" customWidth="1"/>
    <col min="10505" max="10752" width="9.140625" style="3" customWidth="1"/>
    <col min="10753" max="10753" width="2.28125" style="3" customWidth="1"/>
    <col min="10754" max="10754" width="113.00390625" style="3" customWidth="1"/>
    <col min="10755" max="10755" width="27.28125" style="3" customWidth="1"/>
    <col min="10756" max="10759" width="25.7109375" style="3" customWidth="1"/>
    <col min="10760" max="10760" width="3.00390625" style="3" customWidth="1"/>
    <col min="10761" max="11008" width="9.140625" style="3" customWidth="1"/>
    <col min="11009" max="11009" width="2.28125" style="3" customWidth="1"/>
    <col min="11010" max="11010" width="113.00390625" style="3" customWidth="1"/>
    <col min="11011" max="11011" width="27.28125" style="3" customWidth="1"/>
    <col min="11012" max="11015" width="25.7109375" style="3" customWidth="1"/>
    <col min="11016" max="11016" width="3.00390625" style="3" customWidth="1"/>
    <col min="11017" max="11264" width="9.140625" style="3" customWidth="1"/>
    <col min="11265" max="11265" width="2.28125" style="3" customWidth="1"/>
    <col min="11266" max="11266" width="113.00390625" style="3" customWidth="1"/>
    <col min="11267" max="11267" width="27.28125" style="3" customWidth="1"/>
    <col min="11268" max="11271" width="25.7109375" style="3" customWidth="1"/>
    <col min="11272" max="11272" width="3.00390625" style="3" customWidth="1"/>
    <col min="11273" max="11520" width="9.140625" style="3" customWidth="1"/>
    <col min="11521" max="11521" width="2.28125" style="3" customWidth="1"/>
    <col min="11522" max="11522" width="113.00390625" style="3" customWidth="1"/>
    <col min="11523" max="11523" width="27.28125" style="3" customWidth="1"/>
    <col min="11524" max="11527" width="25.7109375" style="3" customWidth="1"/>
    <col min="11528" max="11528" width="3.00390625" style="3" customWidth="1"/>
    <col min="11529" max="11776" width="9.140625" style="3" customWidth="1"/>
    <col min="11777" max="11777" width="2.28125" style="3" customWidth="1"/>
    <col min="11778" max="11778" width="113.00390625" style="3" customWidth="1"/>
    <col min="11779" max="11779" width="27.28125" style="3" customWidth="1"/>
    <col min="11780" max="11783" width="25.7109375" style="3" customWidth="1"/>
    <col min="11784" max="11784" width="3.00390625" style="3" customWidth="1"/>
    <col min="11785" max="12032" width="9.140625" style="3" customWidth="1"/>
    <col min="12033" max="12033" width="2.28125" style="3" customWidth="1"/>
    <col min="12034" max="12034" width="113.00390625" style="3" customWidth="1"/>
    <col min="12035" max="12035" width="27.28125" style="3" customWidth="1"/>
    <col min="12036" max="12039" width="25.7109375" style="3" customWidth="1"/>
    <col min="12040" max="12040" width="3.00390625" style="3" customWidth="1"/>
    <col min="12041" max="12288" width="9.140625" style="3" customWidth="1"/>
    <col min="12289" max="12289" width="2.28125" style="3" customWidth="1"/>
    <col min="12290" max="12290" width="113.00390625" style="3" customWidth="1"/>
    <col min="12291" max="12291" width="27.28125" style="3" customWidth="1"/>
    <col min="12292" max="12295" width="25.7109375" style="3" customWidth="1"/>
    <col min="12296" max="12296" width="3.00390625" style="3" customWidth="1"/>
    <col min="12297" max="12544" width="9.140625" style="3" customWidth="1"/>
    <col min="12545" max="12545" width="2.28125" style="3" customWidth="1"/>
    <col min="12546" max="12546" width="113.00390625" style="3" customWidth="1"/>
    <col min="12547" max="12547" width="27.28125" style="3" customWidth="1"/>
    <col min="12548" max="12551" width="25.7109375" style="3" customWidth="1"/>
    <col min="12552" max="12552" width="3.00390625" style="3" customWidth="1"/>
    <col min="12553" max="12800" width="9.140625" style="3" customWidth="1"/>
    <col min="12801" max="12801" width="2.28125" style="3" customWidth="1"/>
    <col min="12802" max="12802" width="113.00390625" style="3" customWidth="1"/>
    <col min="12803" max="12803" width="27.28125" style="3" customWidth="1"/>
    <col min="12804" max="12807" width="25.7109375" style="3" customWidth="1"/>
    <col min="12808" max="12808" width="3.00390625" style="3" customWidth="1"/>
    <col min="12809" max="13056" width="9.140625" style="3" customWidth="1"/>
    <col min="13057" max="13057" width="2.28125" style="3" customWidth="1"/>
    <col min="13058" max="13058" width="113.00390625" style="3" customWidth="1"/>
    <col min="13059" max="13059" width="27.28125" style="3" customWidth="1"/>
    <col min="13060" max="13063" width="25.7109375" style="3" customWidth="1"/>
    <col min="13064" max="13064" width="3.00390625" style="3" customWidth="1"/>
    <col min="13065" max="13312" width="9.140625" style="3" customWidth="1"/>
    <col min="13313" max="13313" width="2.28125" style="3" customWidth="1"/>
    <col min="13314" max="13314" width="113.00390625" style="3" customWidth="1"/>
    <col min="13315" max="13315" width="27.28125" style="3" customWidth="1"/>
    <col min="13316" max="13319" width="25.7109375" style="3" customWidth="1"/>
    <col min="13320" max="13320" width="3.00390625" style="3" customWidth="1"/>
    <col min="13321" max="13568" width="9.140625" style="3" customWidth="1"/>
    <col min="13569" max="13569" width="2.28125" style="3" customWidth="1"/>
    <col min="13570" max="13570" width="113.00390625" style="3" customWidth="1"/>
    <col min="13571" max="13571" width="27.28125" style="3" customWidth="1"/>
    <col min="13572" max="13575" width="25.7109375" style="3" customWidth="1"/>
    <col min="13576" max="13576" width="3.00390625" style="3" customWidth="1"/>
    <col min="13577" max="13824" width="9.140625" style="3" customWidth="1"/>
    <col min="13825" max="13825" width="2.28125" style="3" customWidth="1"/>
    <col min="13826" max="13826" width="113.00390625" style="3" customWidth="1"/>
    <col min="13827" max="13827" width="27.28125" style="3" customWidth="1"/>
    <col min="13828" max="13831" width="25.7109375" style="3" customWidth="1"/>
    <col min="13832" max="13832" width="3.00390625" style="3" customWidth="1"/>
    <col min="13833" max="14080" width="9.140625" style="3" customWidth="1"/>
    <col min="14081" max="14081" width="2.28125" style="3" customWidth="1"/>
    <col min="14082" max="14082" width="113.00390625" style="3" customWidth="1"/>
    <col min="14083" max="14083" width="27.28125" style="3" customWidth="1"/>
    <col min="14084" max="14087" width="25.7109375" style="3" customWidth="1"/>
    <col min="14088" max="14088" width="3.00390625" style="3" customWidth="1"/>
    <col min="14089" max="14336" width="9.140625" style="3" customWidth="1"/>
    <col min="14337" max="14337" width="2.28125" style="3" customWidth="1"/>
    <col min="14338" max="14338" width="113.00390625" style="3" customWidth="1"/>
    <col min="14339" max="14339" width="27.28125" style="3" customWidth="1"/>
    <col min="14340" max="14343" width="25.7109375" style="3" customWidth="1"/>
    <col min="14344" max="14344" width="3.00390625" style="3" customWidth="1"/>
    <col min="14345" max="14592" width="9.140625" style="3" customWidth="1"/>
    <col min="14593" max="14593" width="2.28125" style="3" customWidth="1"/>
    <col min="14594" max="14594" width="113.00390625" style="3" customWidth="1"/>
    <col min="14595" max="14595" width="27.28125" style="3" customWidth="1"/>
    <col min="14596" max="14599" width="25.7109375" style="3" customWidth="1"/>
    <col min="14600" max="14600" width="3.00390625" style="3" customWidth="1"/>
    <col min="14601" max="14848" width="9.140625" style="3" customWidth="1"/>
    <col min="14849" max="14849" width="2.28125" style="3" customWidth="1"/>
    <col min="14850" max="14850" width="113.00390625" style="3" customWidth="1"/>
    <col min="14851" max="14851" width="27.28125" style="3" customWidth="1"/>
    <col min="14852" max="14855" width="25.7109375" style="3" customWidth="1"/>
    <col min="14856" max="14856" width="3.00390625" style="3" customWidth="1"/>
    <col min="14857" max="15104" width="9.140625" style="3" customWidth="1"/>
    <col min="15105" max="15105" width="2.28125" style="3" customWidth="1"/>
    <col min="15106" max="15106" width="113.00390625" style="3" customWidth="1"/>
    <col min="15107" max="15107" width="27.28125" style="3" customWidth="1"/>
    <col min="15108" max="15111" width="25.7109375" style="3" customWidth="1"/>
    <col min="15112" max="15112" width="3.00390625" style="3" customWidth="1"/>
    <col min="15113" max="15360" width="9.140625" style="3" customWidth="1"/>
    <col min="15361" max="15361" width="2.28125" style="3" customWidth="1"/>
    <col min="15362" max="15362" width="113.00390625" style="3" customWidth="1"/>
    <col min="15363" max="15363" width="27.28125" style="3" customWidth="1"/>
    <col min="15364" max="15367" width="25.7109375" style="3" customWidth="1"/>
    <col min="15368" max="15368" width="3.00390625" style="3" customWidth="1"/>
    <col min="15369" max="15616" width="9.140625" style="3" customWidth="1"/>
    <col min="15617" max="15617" width="2.28125" style="3" customWidth="1"/>
    <col min="15618" max="15618" width="113.00390625" style="3" customWidth="1"/>
    <col min="15619" max="15619" width="27.28125" style="3" customWidth="1"/>
    <col min="15620" max="15623" width="25.7109375" style="3" customWidth="1"/>
    <col min="15624" max="15624" width="3.00390625" style="3" customWidth="1"/>
    <col min="15625" max="15872" width="9.140625" style="3" customWidth="1"/>
    <col min="15873" max="15873" width="2.28125" style="3" customWidth="1"/>
    <col min="15874" max="15874" width="113.00390625" style="3" customWidth="1"/>
    <col min="15875" max="15875" width="27.28125" style="3" customWidth="1"/>
    <col min="15876" max="15879" width="25.7109375" style="3" customWidth="1"/>
    <col min="15880" max="15880" width="3.00390625" style="3" customWidth="1"/>
    <col min="15881" max="16128" width="9.140625" style="3" customWidth="1"/>
    <col min="16129" max="16129" width="2.28125" style="3" customWidth="1"/>
    <col min="16130" max="16130" width="113.00390625" style="3" customWidth="1"/>
    <col min="16131" max="16131" width="27.28125" style="3" customWidth="1"/>
    <col min="16132" max="16135" width="25.7109375" style="3" customWidth="1"/>
    <col min="16136" max="16136" width="3.00390625" style="3" customWidth="1"/>
    <col min="16137" max="16384" width="9.140625" style="3" customWidth="1"/>
  </cols>
  <sheetData>
    <row r="1" spans="2:7" ht="9" customHeight="1">
      <c r="B1" s="2"/>
      <c r="C1" s="2"/>
      <c r="D1" s="2"/>
      <c r="E1" s="2"/>
      <c r="F1" s="2"/>
      <c r="G1" s="2"/>
    </row>
    <row r="2" spans="1:8" s="9" customFormat="1" ht="21">
      <c r="A2" s="4"/>
      <c r="B2" s="5" t="s">
        <v>0</v>
      </c>
      <c r="C2" s="5"/>
      <c r="D2" s="6"/>
      <c r="E2" s="4"/>
      <c r="F2" s="7"/>
      <c r="G2" s="8"/>
      <c r="H2" s="4"/>
    </row>
    <row r="3" spans="1:8" s="9" customFormat="1" ht="21">
      <c r="A3" s="4"/>
      <c r="B3" s="5" t="s">
        <v>1</v>
      </c>
      <c r="C3" s="5"/>
      <c r="D3" s="6"/>
      <c r="E3" s="4"/>
      <c r="F3" s="7"/>
      <c r="G3" s="8"/>
      <c r="H3" s="4"/>
    </row>
    <row r="4" spans="1:8" s="9" customFormat="1" ht="21">
      <c r="A4" s="4"/>
      <c r="B4" s="5"/>
      <c r="C4" s="5"/>
      <c r="D4" s="6"/>
      <c r="E4" s="4"/>
      <c r="F4" s="7"/>
      <c r="G4" s="8"/>
      <c r="H4" s="4"/>
    </row>
    <row r="5" spans="1:8" s="9" customFormat="1" ht="21">
      <c r="A5" s="4"/>
      <c r="B5" s="5" t="s">
        <v>2</v>
      </c>
      <c r="C5" s="5"/>
      <c r="D5" s="6"/>
      <c r="E5" s="4"/>
      <c r="F5" s="7"/>
      <c r="G5" s="10"/>
      <c r="H5" s="4"/>
    </row>
    <row r="6" spans="1:8" ht="17.25" customHeight="1" thickBot="1">
      <c r="A6" s="11"/>
      <c r="B6" s="12"/>
      <c r="C6" s="12"/>
      <c r="D6" s="12"/>
      <c r="E6" s="13"/>
      <c r="F6" s="14"/>
      <c r="G6" s="14"/>
      <c r="H6" s="11"/>
    </row>
    <row r="7" spans="1:8" ht="15">
      <c r="A7" s="11"/>
      <c r="B7" s="15" t="s">
        <v>3</v>
      </c>
      <c r="C7" s="16" t="s">
        <v>4</v>
      </c>
      <c r="D7" s="17" t="s">
        <v>5</v>
      </c>
      <c r="E7" s="18" t="s">
        <v>6</v>
      </c>
      <c r="F7" s="19" t="s">
        <v>7</v>
      </c>
      <c r="G7" s="20" t="s">
        <v>8</v>
      </c>
      <c r="H7" s="11"/>
    </row>
    <row r="8" spans="1:8" ht="16.5" thickBot="1">
      <c r="A8" s="11"/>
      <c r="B8" s="21"/>
      <c r="C8" s="22"/>
      <c r="D8" s="23"/>
      <c r="E8" s="24" t="s">
        <v>9</v>
      </c>
      <c r="F8" s="25" t="s">
        <v>10</v>
      </c>
      <c r="G8" s="26" t="s">
        <v>10</v>
      </c>
      <c r="H8" s="11"/>
    </row>
    <row r="9" spans="1:8" s="33" customFormat="1" ht="15">
      <c r="A9" s="11"/>
      <c r="B9" s="27" t="s">
        <v>11</v>
      </c>
      <c r="C9" s="28"/>
      <c r="D9" s="29"/>
      <c r="E9" s="30"/>
      <c r="F9" s="31"/>
      <c r="G9" s="32"/>
      <c r="H9" s="11"/>
    </row>
    <row r="10" spans="1:8" s="39" customFormat="1" ht="15" customHeight="1">
      <c r="A10" s="34"/>
      <c r="B10" s="35" t="s">
        <v>12</v>
      </c>
      <c r="C10" s="36" t="s">
        <v>13</v>
      </c>
      <c r="D10" s="37" t="s">
        <v>14</v>
      </c>
      <c r="E10" s="36">
        <v>1</v>
      </c>
      <c r="F10" s="115"/>
      <c r="G10" s="38">
        <f>E10*F10</f>
        <v>0</v>
      </c>
      <c r="H10" s="34"/>
    </row>
    <row r="11" spans="1:8" s="39" customFormat="1" ht="15">
      <c r="A11" s="34"/>
      <c r="B11" s="35" t="s">
        <v>15</v>
      </c>
      <c r="C11" s="36" t="s">
        <v>16</v>
      </c>
      <c r="D11" s="37" t="s">
        <v>14</v>
      </c>
      <c r="E11" s="36">
        <v>1</v>
      </c>
      <c r="F11" s="115"/>
      <c r="G11" s="38">
        <f>E11*F11</f>
        <v>0</v>
      </c>
      <c r="H11" s="34"/>
    </row>
    <row r="12" spans="1:8" s="33" customFormat="1" ht="16.5" thickBot="1">
      <c r="A12" s="11"/>
      <c r="B12" s="40" t="s">
        <v>17</v>
      </c>
      <c r="C12" s="41"/>
      <c r="D12" s="42"/>
      <c r="E12" s="43"/>
      <c r="F12" s="44"/>
      <c r="G12" s="45">
        <f>SUM(G10:G11)</f>
        <v>0</v>
      </c>
      <c r="H12" s="11"/>
    </row>
    <row r="13" spans="1:8" s="33" customFormat="1" ht="15">
      <c r="A13" s="11"/>
      <c r="B13" s="27" t="s">
        <v>18</v>
      </c>
      <c r="C13" s="28"/>
      <c r="D13" s="29"/>
      <c r="E13" s="46"/>
      <c r="F13" s="31"/>
      <c r="G13" s="32"/>
      <c r="H13" s="11"/>
    </row>
    <row r="14" spans="1:8" s="39" customFormat="1" ht="15" customHeight="1">
      <c r="A14" s="34"/>
      <c r="B14" s="35" t="s">
        <v>19</v>
      </c>
      <c r="C14" s="47" t="s">
        <v>20</v>
      </c>
      <c r="D14" s="36" t="s">
        <v>14</v>
      </c>
      <c r="E14" s="36">
        <v>1</v>
      </c>
      <c r="F14" s="115"/>
      <c r="G14" s="38">
        <f aca="true" t="shared" si="0" ref="G14:G21">E14*F14</f>
        <v>0</v>
      </c>
      <c r="H14" s="34"/>
    </row>
    <row r="15" spans="1:8" s="39" customFormat="1" ht="15" customHeight="1">
      <c r="A15" s="34"/>
      <c r="B15" s="48" t="s">
        <v>21</v>
      </c>
      <c r="C15" s="47" t="s">
        <v>20</v>
      </c>
      <c r="D15" s="49" t="s">
        <v>22</v>
      </c>
      <c r="E15" s="47">
        <v>1650</v>
      </c>
      <c r="F15" s="116"/>
      <c r="G15" s="50">
        <f t="shared" si="0"/>
        <v>0</v>
      </c>
      <c r="H15" s="34"/>
    </row>
    <row r="16" spans="1:8" s="39" customFormat="1" ht="15" customHeight="1">
      <c r="A16" s="34"/>
      <c r="B16" s="35" t="s">
        <v>23</v>
      </c>
      <c r="C16" s="47" t="s">
        <v>20</v>
      </c>
      <c r="D16" s="37" t="s">
        <v>24</v>
      </c>
      <c r="E16" s="36">
        <v>2550</v>
      </c>
      <c r="F16" s="115"/>
      <c r="G16" s="38">
        <f t="shared" si="0"/>
        <v>0</v>
      </c>
      <c r="H16" s="34"/>
    </row>
    <row r="17" spans="1:8" s="39" customFormat="1" ht="15" customHeight="1">
      <c r="A17" s="34"/>
      <c r="B17" s="35" t="s">
        <v>25</v>
      </c>
      <c r="C17" s="36" t="s">
        <v>20</v>
      </c>
      <c r="D17" s="37" t="s">
        <v>22</v>
      </c>
      <c r="E17" s="36">
        <v>290</v>
      </c>
      <c r="F17" s="115"/>
      <c r="G17" s="38">
        <f t="shared" si="0"/>
        <v>0</v>
      </c>
      <c r="H17" s="34"/>
    </row>
    <row r="18" spans="1:8" s="39" customFormat="1" ht="15" customHeight="1">
      <c r="A18" s="34"/>
      <c r="B18" s="35" t="s">
        <v>26</v>
      </c>
      <c r="C18" s="37" t="s">
        <v>27</v>
      </c>
      <c r="D18" s="37" t="s">
        <v>28</v>
      </c>
      <c r="E18" s="36">
        <v>6795</v>
      </c>
      <c r="F18" s="115"/>
      <c r="G18" s="38">
        <f t="shared" si="0"/>
        <v>0</v>
      </c>
      <c r="H18" s="34"/>
    </row>
    <row r="19" spans="1:8" s="39" customFormat="1" ht="15" customHeight="1">
      <c r="A19" s="34"/>
      <c r="B19" s="51" t="s">
        <v>29</v>
      </c>
      <c r="C19" s="36" t="s">
        <v>30</v>
      </c>
      <c r="D19" s="37" t="s">
        <v>28</v>
      </c>
      <c r="E19" s="36">
        <v>2800</v>
      </c>
      <c r="F19" s="115"/>
      <c r="G19" s="38">
        <f t="shared" si="0"/>
        <v>0</v>
      </c>
      <c r="H19" s="34"/>
    </row>
    <row r="20" spans="1:8" s="39" customFormat="1" ht="15" customHeight="1">
      <c r="A20" s="34"/>
      <c r="B20" s="51" t="s">
        <v>31</v>
      </c>
      <c r="C20" s="36" t="s">
        <v>30</v>
      </c>
      <c r="D20" s="37" t="s">
        <v>28</v>
      </c>
      <c r="E20" s="36">
        <v>2800</v>
      </c>
      <c r="F20" s="115"/>
      <c r="G20" s="38">
        <f t="shared" si="0"/>
        <v>0</v>
      </c>
      <c r="H20" s="34"/>
    </row>
    <row r="21" spans="1:8" s="39" customFormat="1" ht="15" customHeight="1">
      <c r="A21" s="34"/>
      <c r="B21" s="35" t="s">
        <v>32</v>
      </c>
      <c r="C21" s="36" t="s">
        <v>20</v>
      </c>
      <c r="D21" s="37" t="s">
        <v>22</v>
      </c>
      <c r="E21" s="36">
        <v>100</v>
      </c>
      <c r="F21" s="115"/>
      <c r="G21" s="38">
        <f t="shared" si="0"/>
        <v>0</v>
      </c>
      <c r="H21" s="34"/>
    </row>
    <row r="22" spans="1:8" s="58" customFormat="1" ht="16.5" thickBot="1">
      <c r="A22" s="11"/>
      <c r="B22" s="52" t="s">
        <v>17</v>
      </c>
      <c r="C22" s="53"/>
      <c r="D22" s="54"/>
      <c r="E22" s="55"/>
      <c r="F22" s="56"/>
      <c r="G22" s="57">
        <f>SUM(G14:G21)</f>
        <v>0</v>
      </c>
      <c r="H22" s="11"/>
    </row>
    <row r="23" spans="1:8" s="33" customFormat="1" ht="15">
      <c r="A23" s="11"/>
      <c r="B23" s="27" t="s">
        <v>33</v>
      </c>
      <c r="C23" s="28"/>
      <c r="D23" s="29"/>
      <c r="E23" s="46"/>
      <c r="F23" s="31"/>
      <c r="G23" s="32"/>
      <c r="H23" s="11"/>
    </row>
    <row r="24" spans="1:8" s="39" customFormat="1" ht="15" customHeight="1">
      <c r="A24" s="34"/>
      <c r="B24" s="35" t="s">
        <v>19</v>
      </c>
      <c r="C24" s="47" t="s">
        <v>20</v>
      </c>
      <c r="D24" s="36" t="s">
        <v>14</v>
      </c>
      <c r="E24" s="36">
        <v>1</v>
      </c>
      <c r="F24" s="115"/>
      <c r="G24" s="38">
        <f>E24*F24</f>
        <v>0</v>
      </c>
      <c r="H24" s="34"/>
    </row>
    <row r="25" spans="1:8" s="39" customFormat="1" ht="15" customHeight="1">
      <c r="A25" s="34"/>
      <c r="B25" s="35" t="s">
        <v>34</v>
      </c>
      <c r="C25" s="36" t="s">
        <v>20</v>
      </c>
      <c r="D25" s="37" t="s">
        <v>24</v>
      </c>
      <c r="E25" s="36">
        <v>250</v>
      </c>
      <c r="F25" s="115"/>
      <c r="G25" s="38">
        <f>E25*F25</f>
        <v>0</v>
      </c>
      <c r="H25" s="34"/>
    </row>
    <row r="26" spans="1:8" s="39" customFormat="1" ht="15" customHeight="1">
      <c r="A26" s="34"/>
      <c r="B26" s="35" t="s">
        <v>23</v>
      </c>
      <c r="C26" s="47" t="s">
        <v>20</v>
      </c>
      <c r="D26" s="37" t="s">
        <v>24</v>
      </c>
      <c r="E26" s="36">
        <v>1800</v>
      </c>
      <c r="F26" s="115"/>
      <c r="G26" s="38">
        <f>E26*F26</f>
        <v>0</v>
      </c>
      <c r="H26" s="34"/>
    </row>
    <row r="27" spans="1:8" s="39" customFormat="1" ht="15" customHeight="1">
      <c r="A27" s="34"/>
      <c r="B27" s="35" t="s">
        <v>26</v>
      </c>
      <c r="C27" s="37" t="s">
        <v>27</v>
      </c>
      <c r="D27" s="37" t="s">
        <v>28</v>
      </c>
      <c r="E27" s="36">
        <v>1200</v>
      </c>
      <c r="F27" s="115"/>
      <c r="G27" s="38">
        <f>E27*F27</f>
        <v>0</v>
      </c>
      <c r="H27" s="34"/>
    </row>
    <row r="28" spans="1:8" s="39" customFormat="1" ht="15" customHeight="1">
      <c r="A28" s="34"/>
      <c r="B28" s="51" t="s">
        <v>31</v>
      </c>
      <c r="C28" s="36" t="s">
        <v>30</v>
      </c>
      <c r="D28" s="37" t="s">
        <v>28</v>
      </c>
      <c r="E28" s="36">
        <v>1200</v>
      </c>
      <c r="F28" s="115"/>
      <c r="G28" s="38">
        <f>E28*F28</f>
        <v>0</v>
      </c>
      <c r="H28" s="34"/>
    </row>
    <row r="29" spans="1:8" s="33" customFormat="1" ht="16.5" thickBot="1">
      <c r="A29" s="11"/>
      <c r="B29" s="52" t="s">
        <v>17</v>
      </c>
      <c r="C29" s="53"/>
      <c r="D29" s="54"/>
      <c r="E29" s="55"/>
      <c r="F29" s="56"/>
      <c r="G29" s="57">
        <f>SUM(G24:G28)</f>
        <v>0</v>
      </c>
      <c r="H29" s="11"/>
    </row>
    <row r="30" spans="1:8" s="33" customFormat="1" ht="15">
      <c r="A30" s="11"/>
      <c r="B30" s="27" t="s">
        <v>35</v>
      </c>
      <c r="C30" s="28"/>
      <c r="D30" s="29"/>
      <c r="E30" s="46"/>
      <c r="F30" s="31"/>
      <c r="G30" s="32"/>
      <c r="H30" s="11"/>
    </row>
    <row r="31" spans="1:8" s="39" customFormat="1" ht="15" customHeight="1">
      <c r="A31" s="34"/>
      <c r="B31" s="35" t="s">
        <v>36</v>
      </c>
      <c r="C31" s="36" t="s">
        <v>37</v>
      </c>
      <c r="D31" s="37" t="s">
        <v>28</v>
      </c>
      <c r="E31" s="36">
        <v>2100</v>
      </c>
      <c r="F31" s="115"/>
      <c r="G31" s="38">
        <f>E31*F31</f>
        <v>0</v>
      </c>
      <c r="H31" s="34"/>
    </row>
    <row r="32" spans="1:8" s="39" customFormat="1" ht="15" customHeight="1">
      <c r="A32" s="34"/>
      <c r="B32" s="35" t="s">
        <v>38</v>
      </c>
      <c r="C32" s="36" t="s">
        <v>37</v>
      </c>
      <c r="D32" s="37" t="s">
        <v>28</v>
      </c>
      <c r="E32" s="36">
        <v>6300</v>
      </c>
      <c r="F32" s="115"/>
      <c r="G32" s="38">
        <f>E32*F32</f>
        <v>0</v>
      </c>
      <c r="H32" s="34"/>
    </row>
    <row r="33" spans="1:8" s="33" customFormat="1" ht="16.5" thickBot="1">
      <c r="A33" s="11"/>
      <c r="B33" s="40" t="s">
        <v>17</v>
      </c>
      <c r="C33" s="41"/>
      <c r="D33" s="42"/>
      <c r="E33" s="43"/>
      <c r="F33" s="44"/>
      <c r="G33" s="45">
        <f>SUM(G31:G32)</f>
        <v>0</v>
      </c>
      <c r="H33" s="11"/>
    </row>
    <row r="34" spans="1:8" s="33" customFormat="1" ht="15">
      <c r="A34" s="11"/>
      <c r="B34" s="27" t="s">
        <v>39</v>
      </c>
      <c r="C34" s="28"/>
      <c r="D34" s="29"/>
      <c r="E34" s="46"/>
      <c r="F34" s="31"/>
      <c r="G34" s="32"/>
      <c r="H34" s="11"/>
    </row>
    <row r="35" spans="1:8" s="39" customFormat="1" ht="15" customHeight="1">
      <c r="A35" s="34"/>
      <c r="B35" s="35" t="s">
        <v>40</v>
      </c>
      <c r="C35" s="36" t="s">
        <v>37</v>
      </c>
      <c r="D35" s="37" t="s">
        <v>28</v>
      </c>
      <c r="E35" s="36">
        <v>2000</v>
      </c>
      <c r="F35" s="115"/>
      <c r="G35" s="38">
        <f>E35*F35</f>
        <v>0</v>
      </c>
      <c r="H35" s="34"/>
    </row>
    <row r="36" spans="1:8" s="39" customFormat="1" ht="15" customHeight="1">
      <c r="A36" s="34"/>
      <c r="B36" s="35" t="s">
        <v>38</v>
      </c>
      <c r="C36" s="36" t="s">
        <v>37</v>
      </c>
      <c r="D36" s="37" t="s">
        <v>28</v>
      </c>
      <c r="E36" s="36">
        <v>1200</v>
      </c>
      <c r="F36" s="115"/>
      <c r="G36" s="38">
        <f>E36*F36</f>
        <v>0</v>
      </c>
      <c r="H36" s="34"/>
    </row>
    <row r="37" spans="1:8" s="33" customFormat="1" ht="16.5" thickBot="1">
      <c r="A37" s="11"/>
      <c r="B37" s="40" t="s">
        <v>17</v>
      </c>
      <c r="C37" s="41"/>
      <c r="D37" s="42"/>
      <c r="E37" s="43"/>
      <c r="F37" s="44"/>
      <c r="G37" s="45">
        <f>SUM(G35:G36)</f>
        <v>0</v>
      </c>
      <c r="H37" s="11"/>
    </row>
    <row r="38" spans="1:8" s="33" customFormat="1" ht="15">
      <c r="A38" s="11"/>
      <c r="B38" s="27" t="s">
        <v>41</v>
      </c>
      <c r="C38" s="59"/>
      <c r="D38" s="29"/>
      <c r="E38" s="46"/>
      <c r="F38" s="31"/>
      <c r="G38" s="32"/>
      <c r="H38" s="11"/>
    </row>
    <row r="39" spans="1:8" s="39" customFormat="1" ht="15" customHeight="1">
      <c r="A39" s="34"/>
      <c r="B39" s="35" t="s">
        <v>42</v>
      </c>
      <c r="C39" s="36" t="s">
        <v>43</v>
      </c>
      <c r="D39" s="37" t="s">
        <v>28</v>
      </c>
      <c r="E39" s="36">
        <f>E32</f>
        <v>6300</v>
      </c>
      <c r="F39" s="115"/>
      <c r="G39" s="38">
        <f aca="true" t="shared" si="1" ref="G39:G45">E39*F39</f>
        <v>0</v>
      </c>
      <c r="H39" s="34"/>
    </row>
    <row r="40" spans="1:8" s="39" customFormat="1" ht="15" customHeight="1">
      <c r="A40" s="34"/>
      <c r="B40" s="35" t="s">
        <v>44</v>
      </c>
      <c r="C40" s="36" t="s">
        <v>45</v>
      </c>
      <c r="D40" s="37" t="s">
        <v>28</v>
      </c>
      <c r="E40" s="36">
        <f>E20</f>
        <v>2800</v>
      </c>
      <c r="F40" s="115"/>
      <c r="G40" s="38">
        <f t="shared" si="1"/>
        <v>0</v>
      </c>
      <c r="H40" s="34"/>
    </row>
    <row r="41" spans="1:8" s="39" customFormat="1" ht="15" customHeight="1">
      <c r="A41" s="34"/>
      <c r="B41" s="35" t="s">
        <v>46</v>
      </c>
      <c r="C41" s="36" t="s">
        <v>47</v>
      </c>
      <c r="D41" s="37" t="s">
        <v>28</v>
      </c>
      <c r="E41" s="36">
        <f>E39+E40</f>
        <v>9100</v>
      </c>
      <c r="F41" s="115"/>
      <c r="G41" s="38">
        <f t="shared" si="1"/>
        <v>0</v>
      </c>
      <c r="H41" s="34"/>
    </row>
    <row r="42" spans="1:8" s="39" customFormat="1" ht="15" customHeight="1">
      <c r="A42" s="34"/>
      <c r="B42" s="35" t="s">
        <v>48</v>
      </c>
      <c r="C42" s="36" t="s">
        <v>49</v>
      </c>
      <c r="D42" s="37" t="s">
        <v>28</v>
      </c>
      <c r="E42" s="60">
        <v>2</v>
      </c>
      <c r="F42" s="115"/>
      <c r="G42" s="38">
        <f t="shared" si="1"/>
        <v>0</v>
      </c>
      <c r="H42" s="34"/>
    </row>
    <row r="43" spans="1:8" s="39" customFormat="1" ht="15" customHeight="1">
      <c r="A43" s="34"/>
      <c r="B43" s="35" t="s">
        <v>50</v>
      </c>
      <c r="C43" s="61" t="s">
        <v>51</v>
      </c>
      <c r="D43" s="37" t="s">
        <v>28</v>
      </c>
      <c r="E43" s="36">
        <v>800</v>
      </c>
      <c r="F43" s="115"/>
      <c r="G43" s="38">
        <f t="shared" si="1"/>
        <v>0</v>
      </c>
      <c r="H43" s="34"/>
    </row>
    <row r="44" spans="1:8" s="39" customFormat="1" ht="15" customHeight="1">
      <c r="A44" s="34"/>
      <c r="B44" s="35" t="s">
        <v>52</v>
      </c>
      <c r="C44" s="61" t="s">
        <v>51</v>
      </c>
      <c r="D44" s="37" t="s">
        <v>22</v>
      </c>
      <c r="E44" s="36">
        <v>1400</v>
      </c>
      <c r="F44" s="115"/>
      <c r="G44" s="38">
        <f t="shared" si="1"/>
        <v>0</v>
      </c>
      <c r="H44" s="34"/>
    </row>
    <row r="45" spans="1:8" s="39" customFormat="1" ht="15" customHeight="1">
      <c r="A45" s="34"/>
      <c r="B45" s="35" t="s">
        <v>53</v>
      </c>
      <c r="C45" s="61" t="s">
        <v>51</v>
      </c>
      <c r="D45" s="37" t="s">
        <v>22</v>
      </c>
      <c r="E45" s="36">
        <v>2100</v>
      </c>
      <c r="F45" s="115"/>
      <c r="G45" s="38">
        <f t="shared" si="1"/>
        <v>0</v>
      </c>
      <c r="H45" s="34"/>
    </row>
    <row r="46" spans="1:8" s="58" customFormat="1" ht="16.5" thickBot="1">
      <c r="A46" s="11"/>
      <c r="B46" s="52" t="s">
        <v>17</v>
      </c>
      <c r="C46" s="62"/>
      <c r="D46" s="63"/>
      <c r="E46" s="64"/>
      <c r="F46" s="65"/>
      <c r="G46" s="66">
        <f>SUM(G39:G45)</f>
        <v>0</v>
      </c>
      <c r="H46" s="11"/>
    </row>
    <row r="47" spans="1:8" s="33" customFormat="1" ht="15">
      <c r="A47" s="11"/>
      <c r="B47" s="27" t="s">
        <v>54</v>
      </c>
      <c r="C47" s="59"/>
      <c r="D47" s="29"/>
      <c r="E47" s="46"/>
      <c r="F47" s="31"/>
      <c r="G47" s="32"/>
      <c r="H47" s="11"/>
    </row>
    <row r="48" spans="1:8" s="39" customFormat="1" ht="15" customHeight="1">
      <c r="A48" s="34"/>
      <c r="B48" s="35" t="s">
        <v>42</v>
      </c>
      <c r="C48" s="36" t="s">
        <v>43</v>
      </c>
      <c r="D48" s="37" t="s">
        <v>28</v>
      </c>
      <c r="E48" s="36">
        <f>E36</f>
        <v>1200</v>
      </c>
      <c r="F48" s="115"/>
      <c r="G48" s="38">
        <f>E48*F48</f>
        <v>0</v>
      </c>
      <c r="H48" s="34"/>
    </row>
    <row r="49" spans="1:8" s="39" customFormat="1" ht="15" customHeight="1">
      <c r="A49" s="34"/>
      <c r="B49" s="35" t="s">
        <v>55</v>
      </c>
      <c r="C49" s="36" t="s">
        <v>45</v>
      </c>
      <c r="D49" s="37" t="s">
        <v>28</v>
      </c>
      <c r="E49" s="36">
        <f>E28</f>
        <v>1200</v>
      </c>
      <c r="F49" s="115"/>
      <c r="G49" s="38">
        <f>E49*F49</f>
        <v>0</v>
      </c>
      <c r="H49" s="34"/>
    </row>
    <row r="50" spans="1:8" s="39" customFormat="1" ht="15" customHeight="1">
      <c r="A50" s="34"/>
      <c r="B50" s="35" t="s">
        <v>46</v>
      </c>
      <c r="C50" s="36" t="s">
        <v>47</v>
      </c>
      <c r="D50" s="37" t="s">
        <v>28</v>
      </c>
      <c r="E50" s="36">
        <f>E48+E49</f>
        <v>2400</v>
      </c>
      <c r="F50" s="115"/>
      <c r="G50" s="38">
        <f>E50*F50</f>
        <v>0</v>
      </c>
      <c r="H50" s="34"/>
    </row>
    <row r="51" spans="1:8" s="58" customFormat="1" ht="16.5" thickBot="1">
      <c r="A51" s="11"/>
      <c r="B51" s="52" t="s">
        <v>17</v>
      </c>
      <c r="C51" s="62"/>
      <c r="D51" s="63"/>
      <c r="E51" s="64"/>
      <c r="F51" s="65"/>
      <c r="G51" s="66">
        <f>SUM(G48:G50)</f>
        <v>0</v>
      </c>
      <c r="H51" s="11"/>
    </row>
    <row r="52" spans="1:8" s="33" customFormat="1" ht="15">
      <c r="A52" s="11"/>
      <c r="B52" s="67" t="s">
        <v>56</v>
      </c>
      <c r="C52" s="68"/>
      <c r="D52" s="29"/>
      <c r="E52" s="46"/>
      <c r="F52" s="31"/>
      <c r="G52" s="69"/>
      <c r="H52" s="11"/>
    </row>
    <row r="53" spans="1:8" s="39" customFormat="1" ht="15" customHeight="1">
      <c r="A53" s="34"/>
      <c r="B53" s="35" t="s">
        <v>57</v>
      </c>
      <c r="C53" s="37" t="s">
        <v>58</v>
      </c>
      <c r="D53" s="37" t="s">
        <v>24</v>
      </c>
      <c r="E53" s="36">
        <v>250</v>
      </c>
      <c r="F53" s="115"/>
      <c r="G53" s="38">
        <f>E53*F53</f>
        <v>0</v>
      </c>
      <c r="H53" s="34"/>
    </row>
    <row r="54" spans="1:8" s="39" customFormat="1" ht="15" customHeight="1">
      <c r="A54" s="34"/>
      <c r="B54" s="35" t="s">
        <v>59</v>
      </c>
      <c r="C54" s="37" t="s">
        <v>60</v>
      </c>
      <c r="D54" s="37" t="s">
        <v>24</v>
      </c>
      <c r="E54" s="36">
        <v>1556</v>
      </c>
      <c r="F54" s="115"/>
      <c r="G54" s="38">
        <f>E54*F54</f>
        <v>0</v>
      </c>
      <c r="H54" s="34"/>
    </row>
    <row r="55" spans="1:8" s="39" customFormat="1" ht="15" customHeight="1">
      <c r="A55" s="34"/>
      <c r="B55" s="35" t="s">
        <v>61</v>
      </c>
      <c r="C55" s="37" t="s">
        <v>62</v>
      </c>
      <c r="D55" s="37" t="s">
        <v>24</v>
      </c>
      <c r="E55" s="36">
        <v>1556</v>
      </c>
      <c r="F55" s="115"/>
      <c r="G55" s="38">
        <f>E55*F55</f>
        <v>0</v>
      </c>
      <c r="H55" s="34"/>
    </row>
    <row r="56" spans="1:8" s="39" customFormat="1" ht="15" customHeight="1">
      <c r="A56" s="34"/>
      <c r="B56" s="35" t="s">
        <v>63</v>
      </c>
      <c r="C56" s="37" t="s">
        <v>64</v>
      </c>
      <c r="D56" s="37" t="s">
        <v>24</v>
      </c>
      <c r="E56" s="36">
        <v>60</v>
      </c>
      <c r="F56" s="115"/>
      <c r="G56" s="38">
        <f>E56*F56</f>
        <v>0</v>
      </c>
      <c r="H56" s="34"/>
    </row>
    <row r="57" spans="1:8" s="58" customFormat="1" ht="16.5" thickBot="1">
      <c r="A57" s="11"/>
      <c r="B57" s="52" t="s">
        <v>17</v>
      </c>
      <c r="C57" s="53"/>
      <c r="D57" s="54"/>
      <c r="E57" s="55"/>
      <c r="F57" s="56"/>
      <c r="G57" s="57">
        <f>SUM(G53:G56)</f>
        <v>0</v>
      </c>
      <c r="H57" s="11"/>
    </row>
    <row r="58" spans="1:8" s="33" customFormat="1" ht="15">
      <c r="A58" s="11"/>
      <c r="B58" s="27" t="s">
        <v>65</v>
      </c>
      <c r="C58" s="59"/>
      <c r="D58" s="29"/>
      <c r="E58" s="46"/>
      <c r="F58" s="31"/>
      <c r="G58" s="32"/>
      <c r="H58" s="11"/>
    </row>
    <row r="59" spans="1:8" s="39" customFormat="1" ht="15" customHeight="1">
      <c r="A59" s="34"/>
      <c r="B59" s="70" t="s">
        <v>66</v>
      </c>
      <c r="C59" s="36" t="s">
        <v>27</v>
      </c>
      <c r="D59" s="37" t="s">
        <v>22</v>
      </c>
      <c r="E59" s="71">
        <v>1200</v>
      </c>
      <c r="F59" s="117"/>
      <c r="G59" s="38">
        <f>E59*F59</f>
        <v>0</v>
      </c>
      <c r="H59" s="34"/>
    </row>
    <row r="60" spans="1:8" s="39" customFormat="1" ht="15" customHeight="1">
      <c r="A60" s="34"/>
      <c r="B60" s="35" t="s">
        <v>67</v>
      </c>
      <c r="C60" s="36" t="s">
        <v>27</v>
      </c>
      <c r="D60" s="37" t="s">
        <v>22</v>
      </c>
      <c r="E60" s="36">
        <v>1200</v>
      </c>
      <c r="F60" s="115"/>
      <c r="G60" s="38">
        <f>E60*F60</f>
        <v>0</v>
      </c>
      <c r="H60" s="34"/>
    </row>
    <row r="61" spans="1:8" s="39" customFormat="1" ht="15" customHeight="1">
      <c r="A61" s="34"/>
      <c r="B61" s="35" t="s">
        <v>68</v>
      </c>
      <c r="C61" s="36" t="s">
        <v>69</v>
      </c>
      <c r="D61" s="49" t="s">
        <v>24</v>
      </c>
      <c r="E61" s="36">
        <v>2400</v>
      </c>
      <c r="F61" s="115"/>
      <c r="G61" s="38">
        <f>E61*F61</f>
        <v>0</v>
      </c>
      <c r="H61" s="34"/>
    </row>
    <row r="62" spans="1:8" s="33" customFormat="1" ht="16.5" thickBot="1">
      <c r="A62" s="11"/>
      <c r="B62" s="40" t="s">
        <v>17</v>
      </c>
      <c r="C62" s="72"/>
      <c r="D62" s="42"/>
      <c r="E62" s="43"/>
      <c r="F62" s="44"/>
      <c r="G62" s="45">
        <f>SUM(G59:G61)</f>
        <v>0</v>
      </c>
      <c r="H62" s="11"/>
    </row>
    <row r="63" spans="1:8" s="33" customFormat="1" ht="15">
      <c r="A63" s="11"/>
      <c r="B63" s="27" t="s">
        <v>70</v>
      </c>
      <c r="C63" s="59"/>
      <c r="D63" s="29"/>
      <c r="E63" s="46"/>
      <c r="F63" s="31"/>
      <c r="G63" s="32"/>
      <c r="H63" s="11"/>
    </row>
    <row r="64" spans="1:8" s="39" customFormat="1" ht="15" customHeight="1">
      <c r="A64" s="34"/>
      <c r="B64" s="35" t="s">
        <v>71</v>
      </c>
      <c r="C64" s="37" t="s">
        <v>72</v>
      </c>
      <c r="D64" s="37" t="s">
        <v>24</v>
      </c>
      <c r="E64" s="36">
        <v>250</v>
      </c>
      <c r="F64" s="115"/>
      <c r="G64" s="38">
        <f>E64*F64</f>
        <v>0</v>
      </c>
      <c r="H64" s="34"/>
    </row>
    <row r="65" spans="1:8" s="78" customFormat="1" ht="15" customHeight="1">
      <c r="A65" s="73"/>
      <c r="B65" s="74" t="s">
        <v>73</v>
      </c>
      <c r="C65" s="75" t="s">
        <v>69</v>
      </c>
      <c r="D65" s="76" t="s">
        <v>74</v>
      </c>
      <c r="E65" s="75">
        <v>1800</v>
      </c>
      <c r="F65" s="118"/>
      <c r="G65" s="77">
        <f>E65*F65</f>
        <v>0</v>
      </c>
      <c r="H65" s="73"/>
    </row>
    <row r="66" spans="1:8" s="33" customFormat="1" ht="16.5" thickBot="1">
      <c r="A66" s="11"/>
      <c r="B66" s="40" t="s">
        <v>17</v>
      </c>
      <c r="C66" s="72"/>
      <c r="D66" s="42"/>
      <c r="E66" s="43"/>
      <c r="F66" s="44"/>
      <c r="G66" s="45">
        <f>SUM(G64:G65)</f>
        <v>0</v>
      </c>
      <c r="H66" s="11"/>
    </row>
    <row r="67" spans="1:8" s="33" customFormat="1" ht="15">
      <c r="A67" s="11"/>
      <c r="B67" s="27" t="s">
        <v>75</v>
      </c>
      <c r="C67" s="59"/>
      <c r="D67" s="29"/>
      <c r="E67" s="46"/>
      <c r="F67" s="31"/>
      <c r="G67" s="32"/>
      <c r="H67" s="11"/>
    </row>
    <row r="68" spans="1:8" s="39" customFormat="1" ht="15" customHeight="1">
      <c r="A68" s="34"/>
      <c r="B68" s="35" t="s">
        <v>76</v>
      </c>
      <c r="C68" s="36" t="s">
        <v>77</v>
      </c>
      <c r="D68" s="37" t="s">
        <v>78</v>
      </c>
      <c r="E68" s="36">
        <v>25</v>
      </c>
      <c r="F68" s="115"/>
      <c r="G68" s="38">
        <f aca="true" t="shared" si="2" ref="G68:G79">E68*F68</f>
        <v>0</v>
      </c>
      <c r="H68" s="34"/>
    </row>
    <row r="69" spans="1:8" s="39" customFormat="1" ht="15" customHeight="1">
      <c r="A69" s="34"/>
      <c r="B69" s="35" t="s">
        <v>79</v>
      </c>
      <c r="C69" s="36" t="s">
        <v>77</v>
      </c>
      <c r="D69" s="37" t="s">
        <v>78</v>
      </c>
      <c r="E69" s="36">
        <v>25</v>
      </c>
      <c r="F69" s="115"/>
      <c r="G69" s="38">
        <f t="shared" si="2"/>
        <v>0</v>
      </c>
      <c r="H69" s="34"/>
    </row>
    <row r="70" spans="1:8" s="39" customFormat="1" ht="15" customHeight="1">
      <c r="A70" s="34"/>
      <c r="B70" s="35" t="s">
        <v>80</v>
      </c>
      <c r="C70" s="36" t="s">
        <v>81</v>
      </c>
      <c r="D70" s="37" t="s">
        <v>78</v>
      </c>
      <c r="E70" s="36">
        <v>20</v>
      </c>
      <c r="F70" s="115"/>
      <c r="G70" s="38">
        <f t="shared" si="2"/>
        <v>0</v>
      </c>
      <c r="H70" s="34"/>
    </row>
    <row r="71" spans="1:8" s="39" customFormat="1" ht="15" customHeight="1">
      <c r="A71" s="34"/>
      <c r="B71" s="35" t="s">
        <v>82</v>
      </c>
      <c r="C71" s="36" t="s">
        <v>16</v>
      </c>
      <c r="D71" s="37" t="s">
        <v>14</v>
      </c>
      <c r="E71" s="36">
        <v>1</v>
      </c>
      <c r="F71" s="115"/>
      <c r="G71" s="38">
        <f t="shared" si="2"/>
        <v>0</v>
      </c>
      <c r="H71" s="34"/>
    </row>
    <row r="72" spans="1:8" s="39" customFormat="1" ht="15" customHeight="1">
      <c r="A72" s="34"/>
      <c r="B72" s="35" t="s">
        <v>83</v>
      </c>
      <c r="C72" s="36" t="s">
        <v>81</v>
      </c>
      <c r="D72" s="37" t="s">
        <v>84</v>
      </c>
      <c r="E72" s="36">
        <v>630</v>
      </c>
      <c r="F72" s="115"/>
      <c r="G72" s="38">
        <f t="shared" si="2"/>
        <v>0</v>
      </c>
      <c r="H72" s="34"/>
    </row>
    <row r="73" spans="1:8" s="39" customFormat="1" ht="15" customHeight="1">
      <c r="A73" s="34"/>
      <c r="B73" s="35" t="s">
        <v>85</v>
      </c>
      <c r="C73" s="36" t="s">
        <v>81</v>
      </c>
      <c r="D73" s="37" t="s">
        <v>22</v>
      </c>
      <c r="E73" s="36">
        <v>17640</v>
      </c>
      <c r="F73" s="115"/>
      <c r="G73" s="38">
        <f t="shared" si="2"/>
        <v>0</v>
      </c>
      <c r="H73" s="34"/>
    </row>
    <row r="74" spans="1:8" s="39" customFormat="1" ht="15" customHeight="1">
      <c r="A74" s="34"/>
      <c r="B74" s="35" t="s">
        <v>86</v>
      </c>
      <c r="C74" s="36" t="s">
        <v>87</v>
      </c>
      <c r="D74" s="37" t="s">
        <v>88</v>
      </c>
      <c r="E74" s="36">
        <v>21</v>
      </c>
      <c r="F74" s="115"/>
      <c r="G74" s="38">
        <f t="shared" si="2"/>
        <v>0</v>
      </c>
      <c r="H74" s="34"/>
    </row>
    <row r="75" spans="1:8" s="39" customFormat="1" ht="15" customHeight="1">
      <c r="A75" s="34"/>
      <c r="B75" s="35" t="s">
        <v>89</v>
      </c>
      <c r="C75" s="36" t="s">
        <v>90</v>
      </c>
      <c r="D75" s="37" t="s">
        <v>22</v>
      </c>
      <c r="E75" s="36">
        <v>17640</v>
      </c>
      <c r="F75" s="115"/>
      <c r="G75" s="38">
        <f t="shared" si="2"/>
        <v>0</v>
      </c>
      <c r="H75" s="34"/>
    </row>
    <row r="76" spans="1:8" s="39" customFormat="1" ht="15" customHeight="1">
      <c r="A76" s="34"/>
      <c r="B76" s="35" t="s">
        <v>91</v>
      </c>
      <c r="C76" s="36" t="s">
        <v>49</v>
      </c>
      <c r="D76" s="37" t="s">
        <v>28</v>
      </c>
      <c r="E76" s="60">
        <v>2</v>
      </c>
      <c r="F76" s="115"/>
      <c r="G76" s="38">
        <f t="shared" si="2"/>
        <v>0</v>
      </c>
      <c r="H76" s="34"/>
    </row>
    <row r="77" spans="1:8" s="39" customFormat="1" ht="15" customHeight="1">
      <c r="A77" s="34"/>
      <c r="B77" s="35" t="s">
        <v>92</v>
      </c>
      <c r="C77" s="36" t="s">
        <v>49</v>
      </c>
      <c r="D77" s="37" t="s">
        <v>28</v>
      </c>
      <c r="E77" s="60">
        <v>3</v>
      </c>
      <c r="F77" s="115"/>
      <c r="G77" s="38">
        <f t="shared" si="2"/>
        <v>0</v>
      </c>
      <c r="H77" s="34"/>
    </row>
    <row r="78" spans="1:8" s="39" customFormat="1" ht="15" customHeight="1">
      <c r="A78" s="34"/>
      <c r="B78" s="35" t="s">
        <v>93</v>
      </c>
      <c r="C78" s="36" t="s">
        <v>49</v>
      </c>
      <c r="D78" s="37" t="s">
        <v>28</v>
      </c>
      <c r="E78" s="60">
        <v>2</v>
      </c>
      <c r="F78" s="115"/>
      <c r="G78" s="38">
        <f t="shared" si="2"/>
        <v>0</v>
      </c>
      <c r="H78" s="34"/>
    </row>
    <row r="79" spans="1:8" s="39" customFormat="1" ht="15" customHeight="1">
      <c r="A79" s="34"/>
      <c r="B79" s="35" t="s">
        <v>94</v>
      </c>
      <c r="C79" s="36" t="s">
        <v>49</v>
      </c>
      <c r="D79" s="37" t="s">
        <v>28</v>
      </c>
      <c r="E79" s="60">
        <v>20</v>
      </c>
      <c r="F79" s="115"/>
      <c r="G79" s="38">
        <f t="shared" si="2"/>
        <v>0</v>
      </c>
      <c r="H79" s="34"/>
    </row>
    <row r="80" spans="1:8" s="33" customFormat="1" ht="16.5" thickBot="1">
      <c r="A80" s="11"/>
      <c r="B80" s="79" t="s">
        <v>17</v>
      </c>
      <c r="C80" s="80"/>
      <c r="D80" s="81"/>
      <c r="E80" s="82"/>
      <c r="F80" s="83"/>
      <c r="G80" s="84">
        <f>SUM(G68:G79)</f>
        <v>0</v>
      </c>
      <c r="H80" s="11"/>
    </row>
    <row r="81" spans="1:8" s="58" customFormat="1" ht="15">
      <c r="A81" s="11"/>
      <c r="B81" s="27" t="s">
        <v>95</v>
      </c>
      <c r="C81" s="85"/>
      <c r="D81" s="29"/>
      <c r="E81" s="46"/>
      <c r="F81" s="31"/>
      <c r="G81" s="32"/>
      <c r="H81" s="11"/>
    </row>
    <row r="82" spans="1:8" s="39" customFormat="1" ht="15" customHeight="1">
      <c r="A82" s="34"/>
      <c r="B82" s="70" t="s">
        <v>96</v>
      </c>
      <c r="C82" s="36" t="s">
        <v>97</v>
      </c>
      <c r="D82" s="86" t="s">
        <v>98</v>
      </c>
      <c r="E82" s="71">
        <v>30</v>
      </c>
      <c r="F82" s="117"/>
      <c r="G82" s="38">
        <f aca="true" t="shared" si="3" ref="G82:G93">E82*F82</f>
        <v>0</v>
      </c>
      <c r="H82" s="34"/>
    </row>
    <row r="83" spans="1:8" s="39" customFormat="1" ht="15" customHeight="1">
      <c r="A83" s="34"/>
      <c r="B83" s="35" t="s">
        <v>99</v>
      </c>
      <c r="C83" s="36" t="s">
        <v>97</v>
      </c>
      <c r="D83" s="37" t="s">
        <v>98</v>
      </c>
      <c r="E83" s="36">
        <v>25</v>
      </c>
      <c r="F83" s="115"/>
      <c r="G83" s="38">
        <f t="shared" si="3"/>
        <v>0</v>
      </c>
      <c r="H83" s="34"/>
    </row>
    <row r="84" spans="1:8" s="39" customFormat="1" ht="15" customHeight="1">
      <c r="A84" s="34"/>
      <c r="B84" s="35" t="s">
        <v>100</v>
      </c>
      <c r="C84" s="36" t="s">
        <v>97</v>
      </c>
      <c r="D84" s="37" t="s">
        <v>98</v>
      </c>
      <c r="E84" s="36">
        <v>5</v>
      </c>
      <c r="F84" s="115"/>
      <c r="G84" s="38">
        <f t="shared" si="3"/>
        <v>0</v>
      </c>
      <c r="H84" s="34"/>
    </row>
    <row r="85" spans="1:8" s="39" customFormat="1" ht="15" customHeight="1">
      <c r="A85" s="34"/>
      <c r="B85" s="35" t="s">
        <v>101</v>
      </c>
      <c r="C85" s="36" t="s">
        <v>97</v>
      </c>
      <c r="D85" s="37" t="s">
        <v>98</v>
      </c>
      <c r="E85" s="36">
        <v>95</v>
      </c>
      <c r="F85" s="115"/>
      <c r="G85" s="38">
        <f t="shared" si="3"/>
        <v>0</v>
      </c>
      <c r="H85" s="34"/>
    </row>
    <row r="86" spans="1:8" s="39" customFormat="1" ht="15" customHeight="1">
      <c r="A86" s="34"/>
      <c r="B86" s="35" t="s">
        <v>102</v>
      </c>
      <c r="C86" s="36" t="s">
        <v>97</v>
      </c>
      <c r="D86" s="37" t="s">
        <v>98</v>
      </c>
      <c r="E86" s="36">
        <v>80</v>
      </c>
      <c r="F86" s="115"/>
      <c r="G86" s="38">
        <f t="shared" si="3"/>
        <v>0</v>
      </c>
      <c r="H86" s="34"/>
    </row>
    <row r="87" spans="1:8" s="39" customFormat="1" ht="15" customHeight="1">
      <c r="A87" s="34"/>
      <c r="B87" s="35" t="s">
        <v>103</v>
      </c>
      <c r="C87" s="36" t="s">
        <v>97</v>
      </c>
      <c r="D87" s="37" t="s">
        <v>98</v>
      </c>
      <c r="E87" s="36">
        <v>10</v>
      </c>
      <c r="F87" s="115"/>
      <c r="G87" s="38">
        <f t="shared" si="3"/>
        <v>0</v>
      </c>
      <c r="H87" s="34"/>
    </row>
    <row r="88" spans="1:8" s="39" customFormat="1" ht="15" customHeight="1">
      <c r="A88" s="34"/>
      <c r="B88" s="35" t="s">
        <v>104</v>
      </c>
      <c r="C88" s="36" t="s">
        <v>97</v>
      </c>
      <c r="D88" s="37" t="s">
        <v>98</v>
      </c>
      <c r="E88" s="36">
        <v>5</v>
      </c>
      <c r="F88" s="115"/>
      <c r="G88" s="38">
        <f t="shared" si="3"/>
        <v>0</v>
      </c>
      <c r="H88" s="34"/>
    </row>
    <row r="89" spans="1:8" s="39" customFormat="1" ht="15" customHeight="1">
      <c r="A89" s="34"/>
      <c r="B89" s="35" t="s">
        <v>105</v>
      </c>
      <c r="C89" s="36" t="s">
        <v>97</v>
      </c>
      <c r="D89" s="37" t="s">
        <v>98</v>
      </c>
      <c r="E89" s="36">
        <v>130</v>
      </c>
      <c r="F89" s="115"/>
      <c r="G89" s="38">
        <f t="shared" si="3"/>
        <v>0</v>
      </c>
      <c r="H89" s="34"/>
    </row>
    <row r="90" spans="1:8" s="39" customFormat="1" ht="15" customHeight="1">
      <c r="A90" s="34"/>
      <c r="B90" s="35" t="s">
        <v>106</v>
      </c>
      <c r="C90" s="36" t="s">
        <v>97</v>
      </c>
      <c r="D90" s="37" t="s">
        <v>98</v>
      </c>
      <c r="E90" s="36">
        <v>42</v>
      </c>
      <c r="F90" s="115"/>
      <c r="G90" s="38">
        <f t="shared" si="3"/>
        <v>0</v>
      </c>
      <c r="H90" s="34"/>
    </row>
    <row r="91" spans="1:8" s="39" customFormat="1" ht="15" customHeight="1">
      <c r="A91" s="34"/>
      <c r="B91" s="35" t="s">
        <v>107</v>
      </c>
      <c r="C91" s="36" t="s">
        <v>97</v>
      </c>
      <c r="D91" s="37" t="s">
        <v>98</v>
      </c>
      <c r="E91" s="36">
        <v>172</v>
      </c>
      <c r="F91" s="115"/>
      <c r="G91" s="38">
        <f t="shared" si="3"/>
        <v>0</v>
      </c>
      <c r="H91" s="34"/>
    </row>
    <row r="92" spans="1:8" s="39" customFormat="1" ht="15" customHeight="1">
      <c r="A92" s="34"/>
      <c r="B92" s="35" t="s">
        <v>108</v>
      </c>
      <c r="C92" s="36" t="s">
        <v>97</v>
      </c>
      <c r="D92" s="37" t="s">
        <v>98</v>
      </c>
      <c r="E92" s="36">
        <v>21</v>
      </c>
      <c r="F92" s="115"/>
      <c r="G92" s="38">
        <f t="shared" si="3"/>
        <v>0</v>
      </c>
      <c r="H92" s="34"/>
    </row>
    <row r="93" spans="1:8" s="39" customFormat="1" ht="15" customHeight="1">
      <c r="A93" s="34"/>
      <c r="B93" s="35" t="s">
        <v>109</v>
      </c>
      <c r="C93" s="36" t="s">
        <v>97</v>
      </c>
      <c r="D93" s="37" t="s">
        <v>98</v>
      </c>
      <c r="E93" s="36">
        <v>21</v>
      </c>
      <c r="F93" s="115"/>
      <c r="G93" s="38">
        <f t="shared" si="3"/>
        <v>0</v>
      </c>
      <c r="H93" s="34"/>
    </row>
    <row r="94" spans="1:8" s="58" customFormat="1" ht="16.5" thickBot="1">
      <c r="A94" s="11"/>
      <c r="B94" s="52" t="s">
        <v>17</v>
      </c>
      <c r="C94" s="87"/>
      <c r="D94" s="54"/>
      <c r="E94" s="55"/>
      <c r="F94" s="56"/>
      <c r="G94" s="57">
        <f>SUM(G82:G93)</f>
        <v>0</v>
      </c>
      <c r="H94" s="11"/>
    </row>
    <row r="95" spans="1:8" s="58" customFormat="1" ht="15">
      <c r="A95" s="11"/>
      <c r="B95" s="27" t="s">
        <v>110</v>
      </c>
      <c r="C95" s="59"/>
      <c r="D95" s="29"/>
      <c r="E95" s="46"/>
      <c r="F95" s="31"/>
      <c r="G95" s="32"/>
      <c r="H95" s="11"/>
    </row>
    <row r="96" spans="1:8" s="39" customFormat="1" ht="15" customHeight="1">
      <c r="A96" s="34"/>
      <c r="B96" s="35" t="s">
        <v>111</v>
      </c>
      <c r="C96" s="36" t="s">
        <v>112</v>
      </c>
      <c r="D96" s="37" t="s">
        <v>113</v>
      </c>
      <c r="E96" s="36">
        <v>144</v>
      </c>
      <c r="F96" s="115"/>
      <c r="G96" s="38">
        <f>E96*F96</f>
        <v>0</v>
      </c>
      <c r="H96" s="34"/>
    </row>
    <row r="97" spans="1:8" s="39" customFormat="1" ht="15" customHeight="1">
      <c r="A97" s="34"/>
      <c r="B97" s="35" t="s">
        <v>114</v>
      </c>
      <c r="C97" s="36" t="s">
        <v>112</v>
      </c>
      <c r="D97" s="37" t="s">
        <v>113</v>
      </c>
      <c r="E97" s="36">
        <v>384</v>
      </c>
      <c r="F97" s="115"/>
      <c r="G97" s="38">
        <f>E97*F97</f>
        <v>0</v>
      </c>
      <c r="H97" s="34"/>
    </row>
    <row r="98" spans="1:8" s="39" customFormat="1" ht="15" customHeight="1">
      <c r="A98" s="34"/>
      <c r="B98" s="35" t="s">
        <v>115</v>
      </c>
      <c r="C98" s="36" t="s">
        <v>112</v>
      </c>
      <c r="D98" s="37" t="s">
        <v>113</v>
      </c>
      <c r="E98" s="36">
        <v>144</v>
      </c>
      <c r="F98" s="115"/>
      <c r="G98" s="38">
        <f>E98*F98</f>
        <v>0</v>
      </c>
      <c r="H98" s="34"/>
    </row>
    <row r="99" spans="1:8" s="39" customFormat="1" ht="15" customHeight="1">
      <c r="A99" s="34"/>
      <c r="B99" s="35" t="s">
        <v>116</v>
      </c>
      <c r="C99" s="36" t="s">
        <v>112</v>
      </c>
      <c r="D99" s="37" t="s">
        <v>113</v>
      </c>
      <c r="E99" s="36">
        <v>384</v>
      </c>
      <c r="F99" s="115"/>
      <c r="G99" s="38">
        <f>E99*F99</f>
        <v>0</v>
      </c>
      <c r="H99" s="34"/>
    </row>
    <row r="100" spans="1:8" s="39" customFormat="1" ht="15" customHeight="1">
      <c r="A100" s="34"/>
      <c r="B100" s="35" t="s">
        <v>117</v>
      </c>
      <c r="C100" s="36" t="s">
        <v>112</v>
      </c>
      <c r="D100" s="37" t="s">
        <v>14</v>
      </c>
      <c r="E100" s="36">
        <v>1</v>
      </c>
      <c r="F100" s="115"/>
      <c r="G100" s="38">
        <f>E100*F100</f>
        <v>0</v>
      </c>
      <c r="H100" s="34"/>
    </row>
    <row r="101" spans="1:8" s="58" customFormat="1" ht="16.5" thickBot="1">
      <c r="A101" s="11"/>
      <c r="B101" s="52" t="s">
        <v>17</v>
      </c>
      <c r="C101" s="88"/>
      <c r="D101" s="54"/>
      <c r="E101" s="55"/>
      <c r="F101" s="56"/>
      <c r="G101" s="57">
        <f>SUM(G96:G100)</f>
        <v>0</v>
      </c>
      <c r="H101" s="11"/>
    </row>
    <row r="102" spans="1:8" s="58" customFormat="1" ht="15">
      <c r="A102" s="11"/>
      <c r="B102" s="89" t="s">
        <v>118</v>
      </c>
      <c r="C102" s="90"/>
      <c r="D102" s="91"/>
      <c r="E102" s="92"/>
      <c r="F102" s="93"/>
      <c r="G102" s="94"/>
      <c r="H102" s="11"/>
    </row>
    <row r="103" spans="1:8" s="39" customFormat="1" ht="15" customHeight="1">
      <c r="A103" s="34"/>
      <c r="B103" s="35" t="s">
        <v>119</v>
      </c>
      <c r="C103" s="36" t="s">
        <v>97</v>
      </c>
      <c r="D103" s="37" t="s">
        <v>98</v>
      </c>
      <c r="E103" s="36">
        <v>40</v>
      </c>
      <c r="F103" s="115"/>
      <c r="G103" s="38">
        <f>E103*F103</f>
        <v>0</v>
      </c>
      <c r="H103" s="34"/>
    </row>
    <row r="104" spans="1:8" s="39" customFormat="1" ht="15" customHeight="1">
      <c r="A104" s="34"/>
      <c r="B104" s="35" t="s">
        <v>107</v>
      </c>
      <c r="C104" s="36" t="s">
        <v>97</v>
      </c>
      <c r="D104" s="37" t="s">
        <v>98</v>
      </c>
      <c r="E104" s="36">
        <v>40</v>
      </c>
      <c r="F104" s="115"/>
      <c r="G104" s="38">
        <f>E104*F104</f>
        <v>0</v>
      </c>
      <c r="H104" s="34"/>
    </row>
    <row r="105" spans="1:8" s="95" customFormat="1" ht="15" customHeight="1">
      <c r="A105" s="34"/>
      <c r="B105" s="35" t="s">
        <v>120</v>
      </c>
      <c r="C105" s="36" t="s">
        <v>97</v>
      </c>
      <c r="D105" s="37" t="s">
        <v>98</v>
      </c>
      <c r="E105" s="47">
        <v>8</v>
      </c>
      <c r="F105" s="116"/>
      <c r="G105" s="50">
        <f>E105*F105</f>
        <v>0</v>
      </c>
      <c r="H105" s="34"/>
    </row>
    <row r="106" spans="1:8" s="39" customFormat="1" ht="15" customHeight="1">
      <c r="A106" s="34"/>
      <c r="B106" s="35" t="s">
        <v>107</v>
      </c>
      <c r="C106" s="36" t="s">
        <v>97</v>
      </c>
      <c r="D106" s="37" t="s">
        <v>98</v>
      </c>
      <c r="E106" s="47">
        <v>8</v>
      </c>
      <c r="F106" s="116"/>
      <c r="G106" s="50">
        <f>E106*F106</f>
        <v>0</v>
      </c>
      <c r="H106" s="34"/>
    </row>
    <row r="107" spans="1:8" s="58" customFormat="1" ht="16.5" thickBot="1">
      <c r="A107" s="11"/>
      <c r="B107" s="52" t="s">
        <v>17</v>
      </c>
      <c r="C107" s="88"/>
      <c r="D107" s="54"/>
      <c r="E107" s="55"/>
      <c r="F107" s="56"/>
      <c r="G107" s="57">
        <f>SUM(G103:G106)</f>
        <v>0</v>
      </c>
      <c r="H107" s="11"/>
    </row>
    <row r="108" spans="1:8" s="58" customFormat="1" ht="15">
      <c r="A108" s="11"/>
      <c r="B108" s="27" t="s">
        <v>121</v>
      </c>
      <c r="C108" s="59"/>
      <c r="D108" s="29"/>
      <c r="E108" s="46"/>
      <c r="F108" s="31"/>
      <c r="G108" s="32"/>
      <c r="H108" s="11"/>
    </row>
    <row r="109" spans="1:8" s="39" customFormat="1" ht="15">
      <c r="A109" s="34"/>
      <c r="B109" s="35" t="s">
        <v>122</v>
      </c>
      <c r="C109" s="36" t="s">
        <v>123</v>
      </c>
      <c r="D109" s="37" t="s">
        <v>98</v>
      </c>
      <c r="E109" s="36">
        <v>1</v>
      </c>
      <c r="F109" s="115"/>
      <c r="G109" s="38">
        <f>E109*F109</f>
        <v>0</v>
      </c>
      <c r="H109" s="34"/>
    </row>
    <row r="110" spans="1:8" s="39" customFormat="1" ht="15">
      <c r="A110" s="34"/>
      <c r="B110" s="35" t="s">
        <v>124</v>
      </c>
      <c r="C110" s="36" t="s">
        <v>123</v>
      </c>
      <c r="D110" s="37" t="s">
        <v>98</v>
      </c>
      <c r="E110" s="36">
        <v>1</v>
      </c>
      <c r="F110" s="115"/>
      <c r="G110" s="38">
        <f>E110*F110</f>
        <v>0</v>
      </c>
      <c r="H110" s="34"/>
    </row>
    <row r="111" spans="1:8" s="39" customFormat="1" ht="15">
      <c r="A111" s="34"/>
      <c r="B111" s="35" t="s">
        <v>125</v>
      </c>
      <c r="C111" s="36" t="s">
        <v>123</v>
      </c>
      <c r="D111" s="37" t="s">
        <v>98</v>
      </c>
      <c r="E111" s="36">
        <v>1</v>
      </c>
      <c r="F111" s="115"/>
      <c r="G111" s="38">
        <f>E111*F111</f>
        <v>0</v>
      </c>
      <c r="H111" s="34"/>
    </row>
    <row r="112" spans="1:8" s="39" customFormat="1" ht="15">
      <c r="A112" s="34"/>
      <c r="B112" s="35" t="s">
        <v>126</v>
      </c>
      <c r="C112" s="36" t="s">
        <v>123</v>
      </c>
      <c r="D112" s="37" t="s">
        <v>98</v>
      </c>
      <c r="E112" s="36">
        <v>1</v>
      </c>
      <c r="F112" s="115"/>
      <c r="G112" s="38">
        <f>E112*F112</f>
        <v>0</v>
      </c>
      <c r="H112" s="34"/>
    </row>
    <row r="113" spans="1:8" s="33" customFormat="1" ht="16.5" thickBot="1">
      <c r="A113" s="11"/>
      <c r="B113" s="40" t="s">
        <v>17</v>
      </c>
      <c r="C113" s="72"/>
      <c r="D113" s="42"/>
      <c r="E113" s="43"/>
      <c r="F113" s="44"/>
      <c r="G113" s="45">
        <f>SUM(G109:G112)</f>
        <v>0</v>
      </c>
      <c r="H113" s="11"/>
    </row>
    <row r="114" spans="1:8" s="33" customFormat="1" ht="16.5" thickBot="1">
      <c r="A114" s="11"/>
      <c r="B114" s="96"/>
      <c r="C114" s="97"/>
      <c r="E114" s="96"/>
      <c r="F114" s="96"/>
      <c r="G114" s="96"/>
      <c r="H114" s="11"/>
    </row>
    <row r="115" spans="1:8" s="33" customFormat="1" ht="16.5" thickBot="1">
      <c r="A115" s="11"/>
      <c r="B115" s="98" t="s">
        <v>127</v>
      </c>
      <c r="C115" s="99"/>
      <c r="D115" s="99"/>
      <c r="E115" s="100"/>
      <c r="F115" s="101"/>
      <c r="G115" s="102">
        <f>SUM(G113,G107,G101,G94,G80,G66,G62,G57,G51,G46,G37,G33,G29,G22,G12)</f>
        <v>0</v>
      </c>
      <c r="H115" s="11"/>
    </row>
    <row r="116" spans="1:8" s="33" customFormat="1" ht="16.5" thickBot="1">
      <c r="A116" s="11"/>
      <c r="B116" s="103" t="s">
        <v>128</v>
      </c>
      <c r="C116" s="104"/>
      <c r="D116" s="104"/>
      <c r="E116" s="105"/>
      <c r="F116" s="106"/>
      <c r="G116" s="107">
        <v>0.21</v>
      </c>
      <c r="H116" s="11"/>
    </row>
    <row r="117" spans="1:8" s="33" customFormat="1" ht="16.5" thickBot="1">
      <c r="A117" s="11"/>
      <c r="B117" s="103" t="s">
        <v>129</v>
      </c>
      <c r="C117" s="104"/>
      <c r="D117" s="104"/>
      <c r="E117" s="105"/>
      <c r="F117" s="106"/>
      <c r="G117" s="108">
        <f>+G115*G116</f>
        <v>0</v>
      </c>
      <c r="H117" s="11"/>
    </row>
    <row r="118" spans="1:8" s="33" customFormat="1" ht="16.5" thickBot="1">
      <c r="A118" s="11"/>
      <c r="B118" s="103" t="s">
        <v>130</v>
      </c>
      <c r="C118" s="104"/>
      <c r="D118" s="104"/>
      <c r="E118" s="105"/>
      <c r="F118" s="106"/>
      <c r="G118" s="108">
        <f>G115+G117</f>
        <v>0</v>
      </c>
      <c r="H118" s="11"/>
    </row>
    <row r="119" spans="1:8" ht="15">
      <c r="A119" s="11"/>
      <c r="B119" s="109"/>
      <c r="C119" s="1"/>
      <c r="D119" s="109"/>
      <c r="E119" s="109"/>
      <c r="F119" s="109"/>
      <c r="G119" s="109"/>
      <c r="H119" s="11"/>
    </row>
    <row r="121" ht="15">
      <c r="C121" s="112"/>
    </row>
    <row r="122" ht="15">
      <c r="C122" s="112"/>
    </row>
    <row r="123" ht="15">
      <c r="C123" s="112"/>
    </row>
    <row r="124" ht="15">
      <c r="C124" s="113"/>
    </row>
    <row r="125" ht="15">
      <c r="C125" s="114"/>
    </row>
    <row r="126" ht="15">
      <c r="C126" s="113"/>
    </row>
    <row r="127" ht="15">
      <c r="C127" s="113"/>
    </row>
    <row r="128" ht="15">
      <c r="C128" s="113"/>
    </row>
    <row r="129" ht="15">
      <c r="C129" s="113"/>
    </row>
    <row r="130" ht="15">
      <c r="C130" s="114"/>
    </row>
    <row r="131" ht="15">
      <c r="C131" s="113"/>
    </row>
    <row r="132" ht="15">
      <c r="C132" s="113"/>
    </row>
    <row r="133" ht="15">
      <c r="C133" s="113"/>
    </row>
    <row r="134" ht="15">
      <c r="C134" s="113"/>
    </row>
    <row r="135" ht="15">
      <c r="C135" s="113"/>
    </row>
    <row r="136" ht="15">
      <c r="C136" s="113"/>
    </row>
    <row r="137" ht="15">
      <c r="C137" s="112"/>
    </row>
  </sheetData>
  <sheetProtection password="D94B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Čáp Jiří Ing.</cp:lastModifiedBy>
  <dcterms:created xsi:type="dcterms:W3CDTF">2015-10-22T13:08:54Z</dcterms:created>
  <dcterms:modified xsi:type="dcterms:W3CDTF">2016-01-25T09:47:22Z</dcterms:modified>
  <cp:category/>
  <cp:version/>
  <cp:contentType/>
  <cp:contentStatus/>
</cp:coreProperties>
</file>