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0" yWindow="60" windowWidth="20490" windowHeight="7095" activeTab="5"/>
  </bookViews>
  <sheets>
    <sheet name="TV" sheetId="11" r:id="rId1"/>
    <sheet name="Tisk" sheetId="7" r:id="rId2"/>
    <sheet name="Rozhlas" sheetId="8" r:id="rId3"/>
    <sheet name="Online" sheetId="9" r:id="rId4"/>
    <sheet name="Celkem hodnocení" sheetId="10" r:id="rId5"/>
    <sheet name="MAX cena za plnění" sheetId="12" r:id="rId6"/>
  </sheets>
  <definedNames/>
  <calcPr calcId="145621" refMode="R1C1"/>
</workbook>
</file>

<file path=xl/sharedStrings.xml><?xml version="1.0" encoding="utf-8"?>
<sst xmlns="http://schemas.openxmlformats.org/spreadsheetml/2006/main" count="584" uniqueCount="279">
  <si>
    <t>Prima</t>
  </si>
  <si>
    <t>týdenní GRPs 30"</t>
  </si>
  <si>
    <t>CNC</t>
  </si>
  <si>
    <t>MAFRA</t>
  </si>
  <si>
    <t>MAFRA - DNES</t>
  </si>
  <si>
    <t>MAFRA 5+2 a METRO</t>
  </si>
  <si>
    <t>VLP</t>
  </si>
  <si>
    <t>Economia</t>
  </si>
  <si>
    <t>Idnes HP</t>
  </si>
  <si>
    <t>Seznam HP</t>
  </si>
  <si>
    <t>CNC + PRAVO</t>
  </si>
  <si>
    <t>videobanner 300x600</t>
  </si>
  <si>
    <t>467x120 videobanner</t>
  </si>
  <si>
    <t>Svět Gastro &amp; Svět Hotel</t>
  </si>
  <si>
    <t>Svět horeca</t>
  </si>
  <si>
    <t>AHR Fórum</t>
  </si>
  <si>
    <t>Sommelier &amp; Revue pro hotely</t>
  </si>
  <si>
    <t>Horeka</t>
  </si>
  <si>
    <t>Zboží &amp; prodej</t>
  </si>
  <si>
    <t xml:space="preserve">      06:00 - 09:00</t>
  </si>
  <si>
    <t xml:space="preserve">      09:00 - 12:00</t>
  </si>
  <si>
    <t xml:space="preserve">      12:00 - 15:00</t>
  </si>
  <si>
    <t xml:space="preserve">      15:00 - 18:00</t>
  </si>
  <si>
    <t xml:space="preserve">      18:00 - 20:00</t>
  </si>
  <si>
    <t>banner 467 x 120</t>
  </si>
  <si>
    <t>ECONOMIA</t>
  </si>
  <si>
    <t>Off time</t>
  </si>
  <si>
    <t>20´´ videospot</t>
  </si>
  <si>
    <t>480x300</t>
  </si>
  <si>
    <t>Idnes Zprávy</t>
  </si>
  <si>
    <t>RTB</t>
  </si>
  <si>
    <t>250x250, 300x300</t>
  </si>
  <si>
    <t>ECONOMIA EGO</t>
  </si>
  <si>
    <t>Prime time + Super Prime time</t>
  </si>
  <si>
    <t>17. týden</t>
  </si>
  <si>
    <t>18. týden</t>
  </si>
  <si>
    <t>19. týden</t>
  </si>
  <si>
    <t>20. týden</t>
  </si>
  <si>
    <t>21. týden</t>
  </si>
  <si>
    <t>22. týden</t>
  </si>
  <si>
    <t>23. týden</t>
  </si>
  <si>
    <t>24. týden</t>
  </si>
  <si>
    <t>25. týden</t>
  </si>
  <si>
    <t>26. týden</t>
  </si>
  <si>
    <t>27. týden</t>
  </si>
  <si>
    <t>28. týden</t>
  </si>
  <si>
    <t>29. týden</t>
  </si>
  <si>
    <t>30. týden</t>
  </si>
  <si>
    <t>31. týden</t>
  </si>
  <si>
    <t>32. týden</t>
  </si>
  <si>
    <t>33. týden</t>
  </si>
  <si>
    <t>34. týden</t>
  </si>
  <si>
    <t>35. týden</t>
  </si>
  <si>
    <t>36. týden</t>
  </si>
  <si>
    <t>37. týden</t>
  </si>
  <si>
    <t>38. týden</t>
  </si>
  <si>
    <t>39. týden</t>
  </si>
  <si>
    <t>40. týden</t>
  </si>
  <si>
    <t>41. týden</t>
  </si>
  <si>
    <t>42. týden</t>
  </si>
  <si>
    <t>43. týden</t>
  </si>
  <si>
    <t>44. týden</t>
  </si>
  <si>
    <t>45. týden</t>
  </si>
  <si>
    <t>46. týden</t>
  </si>
  <si>
    <t>47. týden</t>
  </si>
  <si>
    <t>48. týden</t>
  </si>
  <si>
    <t>týden/2016</t>
  </si>
  <si>
    <t>Předpokládané trvání kampaně</t>
  </si>
  <si>
    <t>měsíc/2016</t>
  </si>
  <si>
    <t>1.8.</t>
  </si>
  <si>
    <t>8.8.</t>
  </si>
  <si>
    <t>15.8.</t>
  </si>
  <si>
    <t>22.8.</t>
  </si>
  <si>
    <t>29.8.</t>
  </si>
  <si>
    <t>1.5.</t>
  </si>
  <si>
    <t>2.5.</t>
  </si>
  <si>
    <t>9.5.</t>
  </si>
  <si>
    <t>16.5.</t>
  </si>
  <si>
    <t>23.5.</t>
  </si>
  <si>
    <t>30.5.</t>
  </si>
  <si>
    <t>1.6.</t>
  </si>
  <si>
    <t>6.6.</t>
  </si>
  <si>
    <t>13.6.</t>
  </si>
  <si>
    <t>20.6.</t>
  </si>
  <si>
    <t>27.6.</t>
  </si>
  <si>
    <t>4.7.</t>
  </si>
  <si>
    <t>11.7.</t>
  </si>
  <si>
    <t>18.7.</t>
  </si>
  <si>
    <t>25.7.</t>
  </si>
  <si>
    <t>1.9.</t>
  </si>
  <si>
    <t>5.9.</t>
  </si>
  <si>
    <t>12.9.</t>
  </si>
  <si>
    <t>19.9.</t>
  </si>
  <si>
    <t>26.9.</t>
  </si>
  <si>
    <t>1.10.</t>
  </si>
  <si>
    <t>3.10.</t>
  </si>
  <si>
    <t>10.10.</t>
  </si>
  <si>
    <t>17.10.</t>
  </si>
  <si>
    <t>24.10.</t>
  </si>
  <si>
    <t>31.10.</t>
  </si>
  <si>
    <t>1.11.</t>
  </si>
  <si>
    <t>7.11.</t>
  </si>
  <si>
    <t>14.11.</t>
  </si>
  <si>
    <t>21.11.</t>
  </si>
  <si>
    <t>datum/2016</t>
  </si>
  <si>
    <t>TV spot - 30 vteřin</t>
  </si>
  <si>
    <t>Tisk Deníky - cílová skupina - všichni 15+</t>
  </si>
  <si>
    <t>Tisk supplementy - cílová skupina - všichni 15+</t>
  </si>
  <si>
    <t>Online - cílová skupina - všichni 15+</t>
  </si>
  <si>
    <t>Radio United/ RU Total 10 sec spot</t>
  </si>
  <si>
    <t>Tisk - cílová skupina - HOREKA, podnikatelé (hotely, penziony, pohostinství)</t>
  </si>
  <si>
    <t>Radio  - cílová skupina - HOREKA, podnikatelé (hotely, penziony, pohostinství)</t>
  </si>
  <si>
    <t>RADIOHOUSE TOTAL 10 sec spot (Frekvence+Evropa2+Regionální rádia)</t>
  </si>
  <si>
    <t>Online  - cílová skupina - HOREKA, podnikatelé (hotely, penziony, pohostinství)</t>
  </si>
  <si>
    <t>Počet inzercí za daný týden</t>
  </si>
  <si>
    <t>Počet inzercí za měsíc</t>
  </si>
  <si>
    <t>CELKOVÝ POČET INZERCE</t>
  </si>
  <si>
    <t xml:space="preserve"> Počet inzerátu v daném týdnu ze všech skupin</t>
  </si>
  <si>
    <t>Celkem inzerce</t>
  </si>
  <si>
    <t>Počet impresí ´000 za daný týden</t>
  </si>
  <si>
    <t>Počet  impresí ´000 za měsíc</t>
  </si>
  <si>
    <t>Počet impresí ´000</t>
  </si>
  <si>
    <t xml:space="preserve"> Počet impresí ´000 v daném týdnu ze všech skupin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</si>
  <si>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Uchazeč vyplňuje pouze žlutě vyznačená pole.</t>
    </r>
  </si>
  <si>
    <t>Pravidla a vysvětlivky pro vyplňování tabulky „TISK“</t>
  </si>
  <si>
    <t>Pravidla a vysvětlivky pro vyplňování tabulky „ONLINE“</t>
  </si>
  <si>
    <t>Pravidla a vysvětlivky pro vyplňování tabulky „ROZHLAS 10‘“</t>
  </si>
  <si>
    <t>28.11.</t>
  </si>
  <si>
    <t>49. týden</t>
  </si>
  <si>
    <t>1.12.</t>
  </si>
  <si>
    <t>5.12.</t>
  </si>
  <si>
    <t>12.12.</t>
  </si>
  <si>
    <t>50. týden</t>
  </si>
  <si>
    <t>51. týden</t>
  </si>
  <si>
    <t>52. týden</t>
  </si>
  <si>
    <t>19.12.</t>
  </si>
  <si>
    <t>22.12.</t>
  </si>
  <si>
    <t>53. týden</t>
  </si>
  <si>
    <t>TV - cílová skupina - všichni dospělí 15+</t>
  </si>
  <si>
    <t>Počet impresí ´000 za měsíc</t>
  </si>
  <si>
    <t>Hospodářské noviny - junior page 4C (228x356)</t>
  </si>
  <si>
    <t>Hospodářské noviny 1/2 horiz. 4C (285x217)</t>
  </si>
  <si>
    <t>BLESK+PRÁVO - junior page (Blesk 187x270, Právo 237x330), 4C</t>
  </si>
  <si>
    <t>BLESK+PRÁVO  - 1/2 horiz. 4C (263x185)</t>
  </si>
  <si>
    <t>XXL 1/2 horiz. 4C (204x142)</t>
  </si>
  <si>
    <t>MF DNES - junior page (237x345),4C</t>
  </si>
  <si>
    <t>MF Dnes 1/2 - horiz. 4C (285x217),4C</t>
  </si>
  <si>
    <t>5+2 a METRO - junior page (163x232),4C</t>
  </si>
  <si>
    <t>DENÍK ČR - junior page (231x345),4C</t>
  </si>
  <si>
    <t>DENÍK ČR - 1/2 horiz. 4C (278x202),4C</t>
  </si>
  <si>
    <t>ego! - 1/2 horiz. 4C (210x140)</t>
  </si>
  <si>
    <t>1/2 horiz. 4C (210x140)</t>
  </si>
  <si>
    <t>Tarif EXTRA TV magazíny (Blesk+Právo) - 1/2 horiz. 4C (Blesk mag 198x128, mag. Právo 210x140)</t>
  </si>
  <si>
    <t>TV magazín -  1/2 horiz. 4C (212x125)</t>
  </si>
  <si>
    <t>ego! - junior page (151x192), 4C</t>
  </si>
  <si>
    <t>Magazín Dnes+TV - junior page (135x215), 4C</t>
  </si>
  <si>
    <t>Tarif EXTRA TV magazíny (Blesk+Právo) - junior page (Blesk mag. 128x198, mag. Právo 140x210), 4C</t>
  </si>
  <si>
    <t>TV magazín - junior page ( 149x177), 4C</t>
  </si>
  <si>
    <t>CPT ,- CZK bez DPH</t>
  </si>
  <si>
    <t>MF DNES 4/1 vklad  uprostřed - ČT vydání, 4C - 4x (285x435)</t>
  </si>
  <si>
    <t>BLESK 4/1 vklad  uprostřed - PÁ  vydání, 4C -4x (263x380)</t>
  </si>
  <si>
    <t>5+2 a METRO 4/1 vklad uprostřed,4C - 4x (204 x 286)</t>
  </si>
  <si>
    <t>V. (květen)</t>
  </si>
  <si>
    <t>VI. (červen)</t>
  </si>
  <si>
    <t>VII. (červenec)</t>
  </si>
  <si>
    <t>VIII. (srpen)</t>
  </si>
  <si>
    <t>IX. (září)</t>
  </si>
  <si>
    <t>X. (říjen)</t>
  </si>
  <si>
    <t>XI. (listopad)</t>
  </si>
  <si>
    <t>XII./1 (do 21.prosince 2016)</t>
  </si>
  <si>
    <t>XII./2 (od 22.prosince 2016)</t>
  </si>
  <si>
    <t xml:space="preserve">měsíční index CPP </t>
  </si>
  <si>
    <t>CPP (CZK bez DPH)</t>
  </si>
  <si>
    <t>TOTAL GRPs měsíčně</t>
  </si>
  <si>
    <t>TOTAL budget (CZK bez DPH) za TOTAL GRPs měsíčně</t>
  </si>
  <si>
    <t>PRŮMĚRNÝ INDEX</t>
  </si>
  <si>
    <t>Podíl TV v GRP(SoV):      40% NOVA Group + 55% PRIMA Exclusive bundle + 5% Česká televize (ČT2 2% a ČT4 Sport 3%)</t>
  </si>
  <si>
    <t xml:space="preserve">Dayparty v SoV(podíl GRP):PRIME TIME = 70%,   Off Prime Time= 30%                                                               V případě NOVA Super Prime Time= 40% v rámci 70% Prime time                                     </t>
  </si>
  <si>
    <t>DENÍK ČR 4/1 vklad uprostř.,4C (278x415)</t>
  </si>
  <si>
    <t>1/2 horizont 4C (185x120)</t>
  </si>
  <si>
    <t>1/2 horizont 4C (258x175)</t>
  </si>
  <si>
    <t>1/2 horizont 4C (210x146)</t>
  </si>
  <si>
    <t>1/2 horizont 4C (210x148)</t>
  </si>
  <si>
    <t>1/2 horizont 4C (240x170)</t>
  </si>
  <si>
    <t xml:space="preserve">Cena (CZK bez DPH) za měsíc </t>
  </si>
  <si>
    <t xml:space="preserve">Cena (CZK bez DPH) za celou tiskovou kampaň za daný měsíc </t>
  </si>
  <si>
    <t xml:space="preserve">Cena (CZK bez DPH) za celou online kampaň za daný měsíc </t>
  </si>
  <si>
    <t xml:space="preserve">Cena (CZK bez DPH) za jednotku </t>
  </si>
  <si>
    <t>Celkem (CZK bez DPH) za skupinu tíštěných médií (všechny měsíce)</t>
  </si>
  <si>
    <t>Počet inzercí  za skupinu tištěných mědií (všechny měsíce)</t>
  </si>
  <si>
    <t xml:space="preserve">          *    ve sloupci "Cena (CZK bez DPH) za jednotku“ uchazeč vyplní ceny CZK bez DPH za jeden inzerát v tisku stanoveného formátu v daném tiskovém mediu.  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</si>
  <si>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Do žlutě vyznačených polí: </t>
    </r>
  </si>
  <si>
    <r>
      <t>4.</t>
    </r>
    <r>
      <rPr>
        <sz val="11"/>
        <color theme="1"/>
        <rFont val="Times New Roman"/>
        <family val="1"/>
      </rPr>
      <t xml:space="preserve">      Částky je nutné uvádět po </t>
    </r>
    <r>
      <rPr>
        <b/>
        <sz val="11"/>
        <color rgb="FFFF0000"/>
        <rFont val="Calibri"/>
        <family val="2"/>
        <scheme val="minor"/>
      </rPr>
      <t>slevách,</t>
    </r>
    <r>
      <rPr>
        <sz val="11"/>
        <color theme="1"/>
        <rFont val="Calibri"/>
        <family val="2"/>
        <scheme val="minor"/>
      </rPr>
      <t xml:space="preserve">  a to s ohledem na zadané parametry v tabulce, zejména počet inzerátů v tisku v jednotlivých časových úsecích vyznačených v tabulce (kalendářní měsíce a týdny) a konkrétní formáty.</t>
    </r>
  </si>
  <si>
    <t xml:space="preserve">Cena (CZK bez DPH) za celou rozhlasovou kampaň za daný měsíc </t>
  </si>
  <si>
    <t>Celkem (CZK bez DPH) za skupinu rozhlasových médií (všechny měsíce)</t>
  </si>
  <si>
    <t>Počet spotů  za skupinu rozhlasových mědií (všechny měsíce)</t>
  </si>
  <si>
    <t>Počet impresí ´000 za celou skupinu</t>
  </si>
  <si>
    <r>
      <t>3.</t>
    </r>
    <r>
      <rPr>
        <sz val="11"/>
        <color theme="1"/>
        <rFont val="Times New Roman"/>
        <family val="1"/>
      </rPr>
      <t xml:space="preserve">      Částky je nutné uvádět po </t>
    </r>
    <r>
      <rPr>
        <b/>
        <sz val="11"/>
        <color rgb="FFFF0000"/>
        <rFont val="Calibri"/>
        <family val="2"/>
        <scheme val="minor"/>
      </rPr>
      <t>slevách,</t>
    </r>
    <r>
      <rPr>
        <sz val="11"/>
        <color theme="1"/>
        <rFont val="Calibri"/>
        <family val="2"/>
        <scheme val="minor"/>
      </rPr>
      <t xml:space="preserve">  a to s ohledem na zadané parametry v tabulce, zejména počet rozhlasových spotů v jednotlivých časových úsecích vyznačených v tabulce (kalendářní měsíce a týdny)</t>
    </r>
    <r>
      <rPr>
        <sz val="11"/>
        <rFont val="Calibri"/>
        <family val="2"/>
        <scheme val="minor"/>
      </rPr>
      <t xml:space="preserve"> 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rozhlasových časových pásmech.</t>
    </r>
  </si>
  <si>
    <t xml:space="preserve">Pozn. Prosíme o zvýšenou kontrolu u výpočtů. Případné chyby v hodnotách, jejich součtech nebo násobcích může vést k vyřazení uchazeče. Uchazeč zejména nemůže spoléhat na přednastavené funkce výpočtů. </t>
  </si>
  <si>
    <t xml:space="preserve">Pozn.2. Prosíme o zvýšenou kontrolu u výpočtů. Případné chyby v hodnotách, jejich součtech nebo násobcích může vést k vyřazení uchazeče. Uchazeč zejména nemůže spoléhat na přednastavené funkce výpočtů. </t>
  </si>
  <si>
    <t>TABULKA CELKOVÉHO HODNOCENÍ</t>
  </si>
  <si>
    <r>
      <rPr>
        <sz val="7"/>
        <color theme="1"/>
        <rFont val="Times New Roman"/>
        <family val="1"/>
      </rPr>
      <t xml:space="preserve">*        </t>
    </r>
    <r>
      <rPr>
        <sz val="11"/>
        <color theme="1"/>
        <rFont val="Calibri"/>
        <family val="2"/>
        <scheme val="minor"/>
      </rPr>
      <t>aritmetický průměr jednotlivých měsíčních indexů CPP ("PRŮMĚRNÝ INDEX") x celková nabídková cena TV kampaně ("CELKEM (CZK BEZ DPH) ZA TV KAMPAŇ- bez úpravy průměrným indexem")</t>
    </r>
  </si>
  <si>
    <t>BASE CPP 30sec (CZK bez DPH)</t>
  </si>
  <si>
    <t>Pravidla a vysvětlivky pro vyplňování tabulky „TV spot - 30 vteřin“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</si>
  <si>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NOVA Group - 70% Prime Time (40% Super Prime Time, 30% Prime Time), 30 % Off Prime Time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</si>
  <si>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PRIMA Group – 70 % Prime Time, 30 % Off Prime Time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</si>
  <si>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Česká televize – 100 % Prime Time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</si>
  <si>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NOVA Group Bundle 40% - bundle definován dle obchodní politiky NOVA Group 2016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</si>
  <si>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PRIMA Bundle Exclusive 55% -  bundle definován dle obchodní politiky PRIMA Group 2016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</si>
  <si>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Česká televize 5%  (tj. ČT2 2%, ČT4 Sport 3%)</t>
    </r>
  </si>
  <si>
    <t>Pozn. Prosíme o zvýšenou kontrolu u výpočtů. Případné chyby v hodnotách, jejich součtech nebo násobcích může vést k vyřazení uchazeče. Uchazeč zejména nemůže spoléhat na přednastavené funkce výpočtů.</t>
  </si>
  <si>
    <r>
      <t>a)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DAYPARTMIX - podíl Daypartů v GRP (Share of Voice), který je:</t>
    </r>
  </si>
  <si>
    <r>
      <t>b)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TV mix -  podíl TV stanic /Bundle v GRP (Share of Voice)</t>
    </r>
  </si>
  <si>
    <r>
      <t>2. 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Do žlutě vyznačeného pole  "BASE CPP 30sec " vyplní uchazeč danou částku (CZK) bez DPH , a to s ohledem na nákupní cílové skupiny jednotlivých TV stanic, tzn. D 15-54 pro NOVA Group, D 15+ pro ČT a D 15 -  69 pro PRIMA Group  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</si>
  <si>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Do žlutě vyznačených polí v řádku „Měsíční index CPP“ vyplní uchazeč průměrný měsíční index pro daný TV mix pro každý kalendářní měsíc mediaplánu vč. kalendářní měsíce XII1 (část do 21.12.2016) a XII2 (část od 22.12.2016)  pole „měsíční index CPP“, přičemž v časovém období od 22.12.2016 nebude realizováno více než 30% GRPů z celkového prosincového objemu GRPů.</t>
    </r>
  </si>
  <si>
    <r>
      <rPr>
        <sz val="7"/>
        <color theme="1"/>
        <rFont val="Times New Roman"/>
        <family val="1"/>
      </rPr>
      <t xml:space="preserve">          </t>
    </r>
    <r>
      <rPr>
        <sz val="11"/>
        <color theme="1"/>
        <rFont val="Calibri"/>
        <family val="2"/>
        <scheme val="minor"/>
      </rPr>
      <t>„BASE CPP 30sec (CZK bez DPH)“ představuje CPP vážené na Daypartmix a TV mix dle zadání.</t>
    </r>
  </si>
  <si>
    <t xml:space="preserve">        Dále se bude "BASE CPP 30 sec" upravovat o jednotlivé měsíční indexy CPP, které uchazeč vyplní (viz další body). </t>
  </si>
  <si>
    <r>
      <t>2.       V případě „</t>
    </r>
    <r>
      <rPr>
        <i/>
        <sz val="11"/>
        <color theme="1"/>
        <rFont val="Calibri"/>
        <family val="2"/>
        <scheme val="minor"/>
      </rPr>
      <t>název serveru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HP</t>
    </r>
    <r>
      <rPr>
        <sz val="11"/>
        <color theme="1"/>
        <rFont val="Calibri"/>
        <family val="2"/>
        <scheme val="minor"/>
      </rPr>
      <t>“ se jedná o fixní formát na home page, v případě „</t>
    </r>
    <r>
      <rPr>
        <i/>
        <sz val="11"/>
        <color theme="1"/>
        <rFont val="Calibri"/>
        <family val="2"/>
        <scheme val="minor"/>
      </rPr>
      <t>název server</t>
    </r>
    <r>
      <rPr>
        <sz val="11"/>
        <color theme="1"/>
        <rFont val="Calibri"/>
        <family val="2"/>
        <scheme val="minor"/>
      </rPr>
      <t>“ se jedná o floating v rámci daného serveru, nebo floating pouze vybrané sekce serveru jako např. „Idnes Zprávy“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</si>
  <si>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Do žlutě vyznačených polí: </t>
    </r>
  </si>
  <si>
    <r>
      <t xml:space="preserve">          *   v řádku </t>
    </r>
    <r>
      <rPr>
        <sz val="11"/>
        <color theme="3"/>
        <rFont val="Calibri"/>
        <family val="2"/>
        <scheme val="minor"/>
      </rPr>
      <t>"Cena (CZK bez DPH) za měsíc</t>
    </r>
    <r>
      <rPr>
        <sz val="11"/>
        <color theme="1"/>
        <rFont val="Calibri"/>
        <family val="2"/>
        <scheme val="minor"/>
      </rPr>
      <t>" vyplní uchazeč cenu (CZK bez DPH) v rámci skupiny tištěných médií za daný měsíc</t>
    </r>
  </si>
  <si>
    <r>
      <t xml:space="preserve">          *  vyplní uchazeč údaje v řádku </t>
    </r>
    <r>
      <rPr>
        <sz val="11"/>
        <color rgb="FF7030A0"/>
        <rFont val="Calibri"/>
        <family val="2"/>
        <scheme val="minor"/>
      </rPr>
      <t>"Cena (CZK bez DPH) za celou tiskovou kampaň za daný měsíc</t>
    </r>
    <r>
      <rPr>
        <sz val="11"/>
        <color theme="1"/>
        <rFont val="Calibri"/>
        <family val="2"/>
        <scheme val="minor"/>
      </rPr>
      <t xml:space="preserve">" cenu za celou tiskovou kampaň za daný měsíc </t>
    </r>
  </si>
  <si>
    <r>
      <t xml:space="preserve">          *   v řádku </t>
    </r>
    <r>
      <rPr>
        <sz val="11"/>
        <color theme="3"/>
        <rFont val="Calibri"/>
        <family val="2"/>
        <scheme val="minor"/>
      </rPr>
      <t>"Cena (CZK bez DPH) za měsíc</t>
    </r>
    <r>
      <rPr>
        <sz val="11"/>
        <color theme="1"/>
        <rFont val="Calibri"/>
        <family val="2"/>
        <scheme val="minor"/>
      </rPr>
      <t>" vyplní uchazeč cenu (CZK bez DPH) v rámci skupiny online médií za daný měsíc.</t>
    </r>
  </si>
  <si>
    <r>
      <t xml:space="preserve">          *  vyplní uchazeč údaje v řádku </t>
    </r>
    <r>
      <rPr>
        <sz val="11"/>
        <color rgb="FF7030A0"/>
        <rFont val="Calibri"/>
        <family val="2"/>
        <scheme val="minor"/>
      </rPr>
      <t>"Cena (CZK bez DPH) za celou online kampaň za daný měsíc</t>
    </r>
    <r>
      <rPr>
        <sz val="11"/>
        <color theme="1"/>
        <rFont val="Calibri"/>
        <family val="2"/>
        <scheme val="minor"/>
      </rPr>
      <t xml:space="preserve">" cenu za celou online kampaň za daný měsíc </t>
    </r>
  </si>
  <si>
    <r>
      <t>5.</t>
    </r>
    <r>
      <rPr>
        <sz val="7"/>
        <color theme="1"/>
        <rFont val="Times New Roman"/>
        <family val="1"/>
      </rPr>
      <t xml:space="preserve">           </t>
    </r>
    <r>
      <rPr>
        <sz val="11"/>
        <color theme="1"/>
        <rFont val="Calibri"/>
        <family val="2"/>
        <scheme val="minor"/>
      </rPr>
      <t xml:space="preserve">U RTB uchazeč požaduje reklamu pouze v rámci sítě CPEx. </t>
    </r>
  </si>
  <si>
    <t xml:space="preserve">NABÍDKOVÁ CENA (CZK bez DPH) za celou kampaň </t>
  </si>
  <si>
    <t xml:space="preserve">          *    ve sloupci "Cena (CZK bez DPH) za jednotku“ uchazeč vyplní ceny CZK bez DPH za jeden rozhlasový spot  ve stanoveném časovém pásmu v daném rozhlasovém médiu.</t>
  </si>
  <si>
    <r>
      <t xml:space="preserve">          *   v řádku </t>
    </r>
    <r>
      <rPr>
        <sz val="11"/>
        <color theme="3"/>
        <rFont val="Calibri"/>
        <family val="2"/>
        <scheme val="minor"/>
      </rPr>
      <t>"Cena (CZK bez DPH) za měsíc</t>
    </r>
    <r>
      <rPr>
        <sz val="11"/>
        <color theme="1"/>
        <rFont val="Calibri"/>
        <family val="2"/>
        <scheme val="minor"/>
      </rPr>
      <t>" vyplní uchazeč cenu (CZK bez DPH)  v rámci skupiny rozhlasových médií za daný měsíc.</t>
    </r>
  </si>
  <si>
    <r>
      <t xml:space="preserve">          *  vyplní uchazeč údaje v řádku </t>
    </r>
    <r>
      <rPr>
        <sz val="11"/>
        <color rgb="FF7030A0"/>
        <rFont val="Calibri"/>
        <family val="2"/>
        <scheme val="minor"/>
      </rPr>
      <t>"Cena (CZK bez DPH) za celou rozhlasovou kampaň za daný měsíc</t>
    </r>
    <r>
      <rPr>
        <sz val="11"/>
        <color theme="1"/>
        <rFont val="Calibri"/>
        <family val="2"/>
        <scheme val="minor"/>
      </rPr>
      <t xml:space="preserve">" cenu za celou rozhlasovou kampaň za daný měsíc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</si>
  <si>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Do žlutě vyznačených polí řádku "TOTAL budget (CZK bez DPH) za TOTAL GRPs měsíčně" uchazeč doplní ceny (CZK bez DPH) za celkový počet (zadavatelem zadaných) GRPů v jednotlivých měsících (tj. za "TOTAL GRPs měsíčně").    Např. "CPP (CZK bez DPH)" v měsíci V. x 576  je TOTAL budget (CZK bez DPH) za TOTAL GRPs měsíčně" v měsíci V.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</si>
  <si>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např. celková nabídková cena TV kampaně je 10 mil Kč bez DPH, aritmetický průměr indexů za všechny kalendářní měsíce je 1,15 -  tak celková nabídková cena za TV kampaň je 11,5 mil. Kč bez DPH.</t>
    </r>
  </si>
  <si>
    <t xml:space="preserve">NABÍDKOVÁ CENA vč. DPH za celou kampaň </t>
  </si>
  <si>
    <t>DPH (21%)</t>
  </si>
  <si>
    <t>Uchazeč vyplňuje pouze žlutě vyznačená pole.</t>
  </si>
  <si>
    <r>
      <t xml:space="preserve">           </t>
    </r>
    <r>
      <rPr>
        <sz val="11"/>
        <color rgb="FFFF0000"/>
        <rFont val="Calibri"/>
        <family val="2"/>
        <scheme val="minor"/>
      </rPr>
      <t xml:space="preserve">   Pozn. 1. V případě změny /posunutí kampaně v čase nemá tato skutečnost vliv na jednotkové ceny a celkovou nabídkovou cenu za tyto kampaně, tj. uchazeč garantuje jak jednotkovou tak i celkovou nabídkovou cenu v rámci tiskové, rozhlasové a online kampaně.</t>
    </r>
  </si>
  <si>
    <r>
      <t xml:space="preserve">          *    ve sloupci "CPT ,- CZK bez DPH“ uchazeč vyplní jednotkovou cenu CPT (CZK bez DPH), tj. za jeden tisíc impresí online inzerátu</t>
    </r>
    <r>
      <rPr>
        <sz val="11"/>
        <color theme="4"/>
        <rFont val="Calibri"/>
        <family val="2"/>
        <scheme val="minor"/>
      </rPr>
      <t xml:space="preserve"> na daném online serveru</t>
    </r>
  </si>
  <si>
    <t xml:space="preserve">Pozn.1.  Zadavatel bude při realiazci kampaně v případě inzerce  1/2 horizont a junior page formáty požadovat alespoň v 50% umístění na pozici pravé strany v 1.třetině titulu.  </t>
  </si>
  <si>
    <r>
      <t xml:space="preserve">5.       Do žlutě vyznačených polí řádku "CPP (CZK bez DPH)" vyplní uchazeč </t>
    </r>
    <r>
      <rPr>
        <sz val="11"/>
        <rFont val="Calibri"/>
        <family val="2"/>
        <scheme val="minor"/>
      </rPr>
      <t>jednotkovou cenu CPP</t>
    </r>
    <r>
      <rPr>
        <sz val="11"/>
        <color theme="1"/>
        <rFont val="Calibri"/>
        <family val="2"/>
        <scheme val="minor"/>
      </rPr>
      <t xml:space="preserve"> (v CZK bez DPH), které je součinem  "BASE CPP 30sec (CZK bez DPH)"  a  jednotlivých měsíčních indexů CPP - např. "BASE CPP 30sec (CZK bez DPH)"  x  "měsíční index CPP " za měsíc V. (květen) = "CPP (CZK bez DPH)"  pro měsíc V.  </t>
    </r>
  </si>
  <si>
    <t>(PRO ÚČELY HONOCENÍ NABÍDKOVÉ CENY -  viz list "Celkem hodnocení")</t>
  </si>
  <si>
    <t>CENA CELKEM ZA CELOU TV KAMPAŇ (CZK bez DPH) - po úpravě průměrným indexem</t>
  </si>
  <si>
    <t xml:space="preserve">CENA CELKEM ZA CELOU TISKOVOU KAMPAŇ (CZK bez DPH) </t>
  </si>
  <si>
    <t xml:space="preserve">CENA CELKEM ZA CELOU ROZHLASOVOU KAMPAŇ (CZK bez DPH) </t>
  </si>
  <si>
    <t xml:space="preserve">CENA CELKEM ZA CELOU ONLINE KAMPAŇ (CZK bez DPH) </t>
  </si>
  <si>
    <t>CENA CELKEM ZA CELOU TISKOVOU KAMPAŇ (CZK bez DPH)</t>
  </si>
  <si>
    <t xml:space="preserve">CENA CELKEM ZA CELOU ONLINE KAMPAŇ (CZK bez DPH)  </t>
  </si>
  <si>
    <t>MAXIMÁLNÍ CENA ZA ZAJIŠTĚNÍ CELÉ INFORMAČNÍ KAMPANĚ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</si>
  <si>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Uchazeč vyplňuje</t>
    </r>
    <r>
      <rPr>
        <sz val="11"/>
        <color rgb="FFFF0000"/>
        <rFont val="Calibri"/>
        <family val="2"/>
        <scheme val="minor"/>
      </rPr>
      <t xml:space="preserve"> žlutě vyznačená pole</t>
    </r>
    <r>
      <rPr>
        <sz val="11"/>
        <rFont val="Calibri"/>
        <family val="2"/>
        <scheme val="minor"/>
      </rPr>
      <t xml:space="preserve">. Uchazeč vyplňuje všechna žlutá pole (BASE CPP 30sec a měsíční index CPP) i pro měsíce VII.,VIII.,X., XII./1, XII./2., ve kterých nejsou zadavatelem zadány GRPy (TOTAL GRPs měsíčně je 0), nicméně při zadávání hodnot do těchto žlutých polí tabulky musí brát v potaz, že při samotné realizaci kampaně může dojít k přesunutí plnění i do těchto měsíců.   </t>
    </r>
  </si>
  <si>
    <t xml:space="preserve">MAXIMÁLNÍ CENA ZA ZAJIŠTĚNÍ CELÉ INFORMAČNÍ KAMPANĚ vč. DPH </t>
  </si>
  <si>
    <t>CELKEM ZA CELOU TV KAMPAŇ (CZK BEZ DPH) - bez úpravy průměrným indexem</t>
  </si>
  <si>
    <t>CELKEM ZA CELOU TV KAMPAŇ (CZK bez DPH) - bez úpravy průměrným indexem</t>
  </si>
  <si>
    <t>MAXIMÁLNÍ CENA ZA ZAJIŠTĚNÍ CELÉ INFORMAČNÍ KAMPANĚ bez DPH</t>
  </si>
  <si>
    <t>(PRO ÚČELY VÝPOČTU MAXIMÁLNÍ CENY ZA INFORMAČNÍ KAMPAŇ - viz list "Max cena za plnění")</t>
  </si>
  <si>
    <t xml:space="preserve">Pozn.1 Prosíme o zvýšenou kontrolu u výpočtů. Případné chyby v hodnotách, jejich součtech nebo násobcích může vést k vyřazení uchazeče. Uchazeč zejména nemůže spoléhat na přednastavené funkce výpočtů. </t>
  </si>
  <si>
    <t>MAXIMÁLNÍ CENU ZA ZAJIŠTĚNÍ CELÉ INFORMAČNÍ KAMPANĚ uchazeč vyplní do návrhu smlouvy!!!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</si>
  <si>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Celkové nabídkové ceny za kampaň v TV ("CENA CELKEM ZA CELOU TV KAMPAŇ (CZK bez DPH) - po úpravě průměrným indexem"), přičemž tato cena je vypočtena takto: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</si>
  <si>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Celkové nabídkové ceny za tiskovou kampaň ("CENA CELKEM ZA CELOU TISKOVOU KAMPAŇ (CZK bez DPH)") 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</si>
  <si>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Celkové nabídkové ceny za rozhlasovou kampaň v rozhlase ("CENA CELKEM ZA CELOU ROZHLASOVOU KAMPAŇ (CZK bez DPH) ")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</si>
  <si>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Celkové nabídkové ceny za online kampaň ("CENA CELKEM ZA CELOU ONLINE KAMPAŇ (CZK bez DPH)" )</t>
    </r>
  </si>
  <si>
    <r>
      <t xml:space="preserve">                       *    vyplní uchazeč do polí  </t>
    </r>
    <r>
      <rPr>
        <b/>
        <sz val="11"/>
        <color theme="1"/>
        <rFont val="Calibri"/>
        <family val="2"/>
        <scheme val="minor"/>
      </rPr>
      <t>"Celkem (CZK bez DPH) cenu za skupinu tištěných médií za všechny měsíce tiskové kampaně a</t>
    </r>
    <r>
      <rPr>
        <sz val="11"/>
        <color theme="1"/>
        <rFont val="Calibri"/>
        <family val="2"/>
        <scheme val="minor"/>
      </rPr>
      <t xml:space="preserve"> do pole </t>
    </r>
    <r>
      <rPr>
        <sz val="11"/>
        <color rgb="FFFF0000"/>
        <rFont val="Calibri"/>
        <family val="2"/>
        <scheme val="minor"/>
      </rPr>
      <t>"CENA CELKEM ZA CELOU TISKOVOU KAMPAŇ (CZK bez DPH) "</t>
    </r>
    <r>
      <rPr>
        <sz val="11"/>
        <rFont val="Calibri"/>
        <family val="2"/>
        <scheme val="minor"/>
      </rPr>
      <t xml:space="preserve"> cenu celkem za celou tiskovou kampaň</t>
    </r>
  </si>
  <si>
    <r>
      <t xml:space="preserve">                         * vyplní uchazeč do polí "</t>
    </r>
    <r>
      <rPr>
        <b/>
        <sz val="11"/>
        <color theme="1"/>
        <rFont val="Calibri"/>
        <family val="2"/>
        <scheme val="minor"/>
      </rPr>
      <t>Celkem (CZK bez DPH) za skupinu rozhlasových médií (všechny měsíce)" cenu za skupinu rozhlasových médií za všechny měsíce rozhlasové kampaně</t>
    </r>
    <r>
      <rPr>
        <sz val="11"/>
        <color theme="1"/>
        <rFont val="Calibri"/>
        <family val="2"/>
        <scheme val="minor"/>
      </rPr>
      <t xml:space="preserve"> a do pole </t>
    </r>
    <r>
      <rPr>
        <sz val="11"/>
        <color rgb="FFFF0000"/>
        <rFont val="Calibri"/>
        <family val="2"/>
        <scheme val="minor"/>
      </rPr>
      <t xml:space="preserve">"CENA CELKEM ZA CELOU ROZHLASOVOU KAMPAŇ (CZK bez DPH) " </t>
    </r>
    <r>
      <rPr>
        <sz val="11"/>
        <rFont val="Calibri"/>
        <family val="2"/>
        <scheme val="minor"/>
      </rPr>
      <t>cenu celkem za celou rozhlasovou kampaň</t>
    </r>
  </si>
  <si>
    <r>
      <t xml:space="preserve">9.       Uchazeč vyplní pole </t>
    </r>
    <r>
      <rPr>
        <sz val="11"/>
        <color rgb="FFFF0000"/>
        <rFont val="Calibri"/>
        <family val="2"/>
        <scheme val="minor"/>
      </rPr>
      <t>"CENA CELKEM ZA TV (CZK bez DPH)- po úpravě průměrným indexem"</t>
    </r>
    <r>
      <rPr>
        <sz val="11"/>
        <color theme="1"/>
        <rFont val="Calibri"/>
        <family val="2"/>
        <scheme val="minor"/>
      </rPr>
      <t xml:space="preserve">, který je součinem "CENA CELKEM ZA CELOU TV KAMPAŇ (CZK bez DPH) - po úpravě průměrným indexem" a  "PRŮMĚRNÉHO INDEXU", tedy hodnocená cena za celou TV kampaň </t>
    </r>
  </si>
  <si>
    <r>
      <t xml:space="preserve">8.       Uchazeč vyplní pole </t>
    </r>
    <r>
      <rPr>
        <sz val="11"/>
        <color theme="9" tint="0.39998000860214233"/>
        <rFont val="Calibri"/>
        <family val="2"/>
        <scheme val="minor"/>
      </rPr>
      <t>"CELKEM ZA CELOU TV KAMPAŇ (CZK BEZ DPH) - bez úpravy průměrným indexem"</t>
    </r>
    <r>
      <rPr>
        <sz val="11"/>
        <color theme="1"/>
        <rFont val="Calibri"/>
        <family val="2"/>
        <scheme val="minor"/>
      </rPr>
      <t xml:space="preserve">, který je součet "TOTAL budget (CZK bez DPH) za TOTAL GRPs měsíčně" za všechny měsíce kampaně, tedy cena celkem za celou TV kampaň; 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</si>
  <si>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Uchazeč vyplní pole </t>
    </r>
    <r>
      <rPr>
        <sz val="11"/>
        <color theme="3" tint="0.5999900102615356"/>
        <rFont val="Calibri"/>
        <family val="2"/>
        <scheme val="minor"/>
      </rPr>
      <t xml:space="preserve"> "PRŮMĚRNÝ INDEX"</t>
    </r>
    <r>
      <rPr>
        <sz val="11"/>
        <color theme="1"/>
        <rFont val="Calibri"/>
        <family val="2"/>
        <scheme val="minor"/>
      </rPr>
      <t xml:space="preserve">= součet všech uchazečem zadaných Měsíčních indexů CPP děleno počtem měsíců, tj. 9 ;  </t>
    </r>
  </si>
  <si>
    <r>
      <t xml:space="preserve">Vybrán bude uchazeč nabízející nejnižší </t>
    </r>
    <r>
      <rPr>
        <b/>
        <sz val="11"/>
        <color theme="1"/>
        <rFont val="Calibri"/>
        <family val="2"/>
        <scheme val="minor"/>
      </rPr>
      <t>nabídkovou cenu (CZK bez DPH) za provedení celé informační kampaně</t>
    </r>
    <r>
      <rPr>
        <sz val="11"/>
        <color theme="1"/>
        <rFont val="Calibri"/>
        <family val="2"/>
        <scheme val="minor"/>
      </rPr>
      <t>, která je součtem:</t>
    </r>
  </si>
  <si>
    <t>Maximální cena za zajištění celé infomrační kampaně je součtem:</t>
  </si>
  <si>
    <t>* "CELKEM ZA CELOU TV KAMPAŇ (CZK bez DPH) - bez úpravy průměrným indexem"</t>
  </si>
  <si>
    <t>* "CENA CELKEM ZA CELOU TISKOVOU KAMPAŇ (CZK bez DPH)"</t>
  </si>
  <si>
    <t>* "CENA CELKEM ZA CELOU ROZHLASOVOU KAMPAŇ (CZK bez DPH)"</t>
  </si>
  <si>
    <t xml:space="preserve">* "CENA CELKEM ZA CELOU ONLINE KAMPAŇ (CZK bez DPH)"  </t>
  </si>
  <si>
    <r>
      <t>4.</t>
    </r>
    <r>
      <rPr>
        <sz val="11"/>
        <color theme="1"/>
        <rFont val="Times New Roman"/>
        <family val="1"/>
      </rPr>
      <t>     Částky je nutné uvádět po slevách,  a to s ohledem na zadané parametry v tabulce, zejména počet impresí v jednotlivých časových úsecích vyznačených v tabulce (kalendářní měsíce a týdny) a konkrétní formáty.</t>
    </r>
  </si>
  <si>
    <t>Cena (CZK bez DPH) za všechny inzeráty v jednom tiš. Titulu za všechny měsíce kampaně - řádek</t>
  </si>
  <si>
    <r>
      <t xml:space="preserve">          *  vyplní uchazeč údaje v sloupci "</t>
    </r>
    <r>
      <rPr>
        <sz val="11"/>
        <color theme="6" tint="-0.24997000396251678"/>
        <rFont val="Calibri"/>
        <family val="2"/>
        <scheme val="minor"/>
      </rPr>
      <t>Cena (CZK bez DPH) za všechny inzeráty v jednom tiš. titulu za všechny měsíce kampaně - řádek</t>
    </r>
    <r>
      <rPr>
        <sz val="11"/>
        <color theme="1"/>
        <rFont val="Calibri"/>
        <family val="2"/>
        <scheme val="minor"/>
      </rPr>
      <t>" cenu za všechny inzeráty v jednom tištěném titulu za všechny měsíce tiskové kampaně</t>
    </r>
  </si>
  <si>
    <t>Cena (CZK bez DPH) za měsíc</t>
  </si>
  <si>
    <t>Cena (CZK bez DPH)za všechny online inzeráty v jednom online médiu za všechny měsíce kampaně - řádek</t>
  </si>
  <si>
    <r>
      <t xml:space="preserve">          *  vyplní uchazeč údaje v sloupci "</t>
    </r>
    <r>
      <rPr>
        <sz val="11"/>
        <color theme="6" tint="-0.24997000396251678"/>
        <rFont val="Calibri"/>
        <family val="2"/>
        <scheme val="minor"/>
      </rPr>
      <t>Cena (CZK bez DPH)za všechny online inzeráty v jednom online médiu za všechny měsíce kampaně - řádek</t>
    </r>
    <r>
      <rPr>
        <sz val="11"/>
        <color theme="1"/>
        <rFont val="Calibri"/>
        <family val="2"/>
        <scheme val="minor"/>
      </rPr>
      <t>" cenu za všechny online inzeráty v jednom online mediu za všechny měsíce kampaně cenu za skupinu online médií za všechny měsíce online kampaně</t>
    </r>
  </si>
  <si>
    <t xml:space="preserve">Cena CELKEM (CZK bez DPH) za celou skupinu </t>
  </si>
  <si>
    <t xml:space="preserve">Cena CELKEM( CZK bez DPH) za celou skupinu </t>
  </si>
  <si>
    <r>
      <t xml:space="preserve">                         *  vyplní uchazeč částku do polí "</t>
    </r>
    <r>
      <rPr>
        <b/>
        <sz val="11"/>
        <color theme="1"/>
        <rFont val="Calibri"/>
        <family val="2"/>
        <scheme val="minor"/>
      </rPr>
      <t xml:space="preserve">Cena CELKEM( CZK bez DPH) za celou skupinu " </t>
    </r>
    <r>
      <rPr>
        <sz val="11"/>
        <color theme="1"/>
        <rFont val="Calibri"/>
        <family val="2"/>
        <scheme val="minor"/>
      </rPr>
      <t xml:space="preserve">cenu za skupinu online médií za všechny měsíce online kampaně a  do pole </t>
    </r>
    <r>
      <rPr>
        <sz val="11"/>
        <color rgb="FFFF0000"/>
        <rFont val="Calibri"/>
        <family val="2"/>
        <scheme val="minor"/>
      </rPr>
      <t xml:space="preserve">"CENA CELKEM ZA CELOU ONLINE KAMPAŇ (CZK bez DPH) " </t>
    </r>
    <r>
      <rPr>
        <sz val="11"/>
        <rFont val="Calibri"/>
        <family val="2"/>
        <scheme val="minor"/>
      </rPr>
      <t>cenu celkem za celou online kampaň</t>
    </r>
  </si>
  <si>
    <r>
      <t xml:space="preserve">          *  vyplní uchazeč údaje v sloupci "</t>
    </r>
    <r>
      <rPr>
        <sz val="11"/>
        <color theme="6" tint="-0.24997000396251678"/>
        <rFont val="Calibri"/>
        <family val="2"/>
        <scheme val="minor"/>
      </rPr>
      <t>Cena (CZK bez DPH)za všechny rozhlasové spoty v jednom rozhlasovém médiu za všechny měsíce kampaně - řádek</t>
    </r>
    <r>
      <rPr>
        <sz val="11"/>
        <color theme="1"/>
        <rFont val="Calibri"/>
        <family val="2"/>
        <scheme val="minor"/>
      </rPr>
      <t>" cenu za všechny rozhlasové spoty v jednom rozhlasovém médiu za všechny měsíce rozhlasové kampaně</t>
    </r>
  </si>
  <si>
    <t>Cena (CZK bez DPH)za všechny rozhlasové spoty v jednom rozhlasovém médiu za všechny měsíce kampaně - řádek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</si>
</sst>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6" tint="-0.24997000396251678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Symbol"/>
      <family val="1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0.39998000860214233"/>
      <name val="Calibri"/>
      <family val="2"/>
      <scheme val="minor"/>
    </font>
    <font>
      <sz val="11"/>
      <color theme="3" tint="0.5999900102615356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</cellStyleXfs>
  <cellXfs count="404">
    <xf numFmtId="0" fontId="0" fillId="0" borderId="0" xfId="0"/>
    <xf numFmtId="0" fontId="0" fillId="3" borderId="1" xfId="0" applyFill="1" applyBorder="1" applyAlignment="1">
      <alignment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" fontId="0" fillId="0" borderId="9" xfId="0" applyNumberFormat="1" applyBorder="1"/>
    <xf numFmtId="16" fontId="0" fillId="0" borderId="10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0" xfId="0" applyFill="1"/>
    <xf numFmtId="0" fontId="0" fillId="3" borderId="0" xfId="0" applyFill="1" applyBorder="1"/>
    <xf numFmtId="0" fontId="0" fillId="0" borderId="19" xfId="0" applyBorder="1"/>
    <xf numFmtId="0" fontId="0" fillId="0" borderId="19" xfId="0" applyBorder="1" applyAlignment="1">
      <alignment wrapText="1"/>
    </xf>
    <xf numFmtId="10" fontId="0" fillId="0" borderId="19" xfId="0" applyNumberFormat="1" applyBorder="1"/>
    <xf numFmtId="0" fontId="0" fillId="0" borderId="0" xfId="0" applyFill="1" applyBorder="1"/>
    <xf numFmtId="0" fontId="0" fillId="0" borderId="2" xfId="0" applyFill="1" applyBorder="1"/>
    <xf numFmtId="0" fontId="0" fillId="3" borderId="20" xfId="0" applyFill="1" applyBorder="1"/>
    <xf numFmtId="0" fontId="0" fillId="3" borderId="1" xfId="0" applyFill="1" applyBorder="1"/>
    <xf numFmtId="0" fontId="0" fillId="0" borderId="9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10" xfId="0" applyFill="1" applyBorder="1"/>
    <xf numFmtId="0" fontId="0" fillId="3" borderId="0" xfId="0" applyFill="1" applyBorder="1" applyAlignment="1">
      <alignment/>
    </xf>
    <xf numFmtId="16" fontId="0" fillId="3" borderId="0" xfId="0" applyNumberFormat="1" applyFill="1" applyBorder="1"/>
    <xf numFmtId="0" fontId="4" fillId="3" borderId="0" xfId="21" applyFill="1" applyBorder="1"/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3" borderId="0" xfId="0" applyFont="1" applyFill="1"/>
    <xf numFmtId="0" fontId="0" fillId="4" borderId="4" xfId="0" applyFill="1" applyBorder="1"/>
    <xf numFmtId="0" fontId="0" fillId="4" borderId="2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3" xfId="0" applyFill="1" applyBorder="1"/>
    <xf numFmtId="0" fontId="0" fillId="0" borderId="0" xfId="0" applyBorder="1" applyAlignment="1">
      <alignment horizontal="center" vertical="center" textRotation="90" wrapText="1"/>
    </xf>
    <xf numFmtId="0" fontId="0" fillId="0" borderId="27" xfId="0" applyFill="1" applyBorder="1"/>
    <xf numFmtId="0" fontId="0" fillId="0" borderId="28" xfId="0" applyBorder="1"/>
    <xf numFmtId="0" fontId="0" fillId="0" borderId="29" xfId="0" applyBorder="1"/>
    <xf numFmtId="0" fontId="0" fillId="0" borderId="27" xfId="0" applyBorder="1"/>
    <xf numFmtId="0" fontId="0" fillId="4" borderId="28" xfId="0" applyFill="1" applyBorder="1"/>
    <xf numFmtId="0" fontId="0" fillId="3" borderId="2" xfId="0" applyFill="1" applyBorder="1"/>
    <xf numFmtId="0" fontId="0" fillId="3" borderId="13" xfId="0" applyFill="1" applyBorder="1"/>
    <xf numFmtId="0" fontId="0" fillId="5" borderId="22" xfId="0" applyFill="1" applyBorder="1"/>
    <xf numFmtId="0" fontId="0" fillId="5" borderId="25" xfId="0" applyFill="1" applyBorder="1"/>
    <xf numFmtId="0" fontId="0" fillId="3" borderId="30" xfId="0" applyFill="1" applyBorder="1"/>
    <xf numFmtId="0" fontId="0" fillId="5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4" borderId="33" xfId="0" applyFill="1" applyBorder="1"/>
    <xf numFmtId="0" fontId="0" fillId="0" borderId="34" xfId="0" applyBorder="1"/>
    <xf numFmtId="0" fontId="0" fillId="5" borderId="35" xfId="0" applyFill="1" applyBorder="1"/>
    <xf numFmtId="0" fontId="0" fillId="3" borderId="36" xfId="0" applyFill="1" applyBorder="1"/>
    <xf numFmtId="0" fontId="0" fillId="3" borderId="37" xfId="0" applyFill="1" applyBorder="1"/>
    <xf numFmtId="0" fontId="0" fillId="6" borderId="0" xfId="0" applyFill="1"/>
    <xf numFmtId="0" fontId="0" fillId="0" borderId="37" xfId="0" applyFill="1" applyBorder="1"/>
    <xf numFmtId="0" fontId="6" fillId="3" borderId="2" xfId="0" applyFont="1" applyFill="1" applyBorder="1" applyAlignment="1">
      <alignment wrapText="1"/>
    </xf>
    <xf numFmtId="0" fontId="0" fillId="0" borderId="0" xfId="0" applyFill="1"/>
    <xf numFmtId="0" fontId="0" fillId="0" borderId="38" xfId="0" applyBorder="1" applyAlignment="1">
      <alignment vertical="center"/>
    </xf>
    <xf numFmtId="0" fontId="6" fillId="0" borderId="20" xfId="0" applyFont="1" applyBorder="1"/>
    <xf numFmtId="0" fontId="0" fillId="0" borderId="0" xfId="0" applyFill="1" applyBorder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/>
    </xf>
    <xf numFmtId="0" fontId="6" fillId="0" borderId="1" xfId="0" applyFont="1" applyBorder="1"/>
    <xf numFmtId="0" fontId="0" fillId="0" borderId="20" xfId="0" applyFill="1" applyBorder="1" applyAlignment="1">
      <alignment/>
    </xf>
    <xf numFmtId="0" fontId="0" fillId="0" borderId="20" xfId="0" applyFill="1" applyBorder="1"/>
    <xf numFmtId="0" fontId="0" fillId="0" borderId="0" xfId="0" applyFill="1" applyBorder="1" applyAlignment="1">
      <alignment/>
    </xf>
    <xf numFmtId="0" fontId="0" fillId="0" borderId="38" xfId="0" applyBorder="1"/>
    <xf numFmtId="0" fontId="0" fillId="3" borderId="41" xfId="0" applyFill="1" applyBorder="1" applyAlignment="1">
      <alignment/>
    </xf>
    <xf numFmtId="0" fontId="0" fillId="3" borderId="38" xfId="0" applyFill="1" applyBorder="1" applyAlignment="1">
      <alignment/>
    </xf>
    <xf numFmtId="0" fontId="0" fillId="0" borderId="38" xfId="0" applyFill="1" applyBorder="1"/>
    <xf numFmtId="0" fontId="4" fillId="0" borderId="6" xfId="21" applyFill="1" applyBorder="1"/>
    <xf numFmtId="0" fontId="4" fillId="0" borderId="8" xfId="21" applyFill="1" applyBorder="1"/>
    <xf numFmtId="0" fontId="0" fillId="0" borderId="21" xfId="0" applyBorder="1" applyAlignment="1">
      <alignment horizontal="center" vertical="center" wrapText="1"/>
    </xf>
    <xf numFmtId="0" fontId="3" fillId="7" borderId="0" xfId="0" applyFont="1" applyFill="1" applyBorder="1"/>
    <xf numFmtId="0" fontId="0" fillId="0" borderId="42" xfId="0" applyBorder="1" applyAlignment="1">
      <alignment wrapText="1"/>
    </xf>
    <xf numFmtId="0" fontId="9" fillId="7" borderId="0" xfId="0" applyFont="1" applyFill="1"/>
    <xf numFmtId="0" fontId="3" fillId="4" borderId="4" xfId="0" applyFont="1" applyFill="1" applyBorder="1"/>
    <xf numFmtId="0" fontId="3" fillId="4" borderId="2" xfId="0" applyFont="1" applyFill="1" applyBorder="1"/>
    <xf numFmtId="0" fontId="3" fillId="4" borderId="9" xfId="0" applyFont="1" applyFill="1" applyBorder="1"/>
    <xf numFmtId="0" fontId="0" fillId="4" borderId="10" xfId="0" applyFill="1" applyBorder="1"/>
    <xf numFmtId="0" fontId="0" fillId="4" borderId="13" xfId="0" applyFill="1" applyBorder="1"/>
    <xf numFmtId="0" fontId="0" fillId="4" borderId="8" xfId="0" applyFill="1" applyBorder="1"/>
    <xf numFmtId="0" fontId="0" fillId="4" borderId="22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18" xfId="0" applyFill="1" applyBorder="1"/>
    <xf numFmtId="0" fontId="0" fillId="4" borderId="14" xfId="0" applyFill="1" applyBorder="1"/>
    <xf numFmtId="0" fontId="0" fillId="8" borderId="15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0" fillId="8" borderId="43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7" xfId="0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0" fillId="8" borderId="22" xfId="0" applyFill="1" applyBorder="1" applyAlignment="1" applyProtection="1">
      <alignment vertical="center"/>
      <protection locked="0"/>
    </xf>
    <xf numFmtId="0" fontId="0" fillId="8" borderId="25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8"/>
    </xf>
    <xf numFmtId="0" fontId="0" fillId="0" borderId="21" xfId="0" applyBorder="1"/>
    <xf numFmtId="0" fontId="0" fillId="0" borderId="44" xfId="0" applyBorder="1"/>
    <xf numFmtId="0" fontId="0" fillId="0" borderId="45" xfId="0" applyBorder="1"/>
    <xf numFmtId="0" fontId="0" fillId="8" borderId="19" xfId="0" applyFill="1" applyBorder="1"/>
    <xf numFmtId="0" fontId="0" fillId="8" borderId="2" xfId="0" applyFill="1" applyBorder="1"/>
    <xf numFmtId="0" fontId="0" fillId="8" borderId="0" xfId="0" applyFill="1"/>
    <xf numFmtId="0" fontId="5" fillId="8" borderId="0" xfId="0" applyFont="1" applyFill="1" applyProtection="1">
      <protection locked="0"/>
    </xf>
    <xf numFmtId="0" fontId="8" fillId="8" borderId="46" xfId="0" applyFont="1" applyFill="1" applyBorder="1"/>
    <xf numFmtId="0" fontId="0" fillId="8" borderId="13" xfId="0" applyFill="1" applyBorder="1"/>
    <xf numFmtId="0" fontId="0" fillId="0" borderId="0" xfId="0" applyFont="1" applyAlignment="1">
      <alignment horizontal="left" vertical="center" indent="8"/>
    </xf>
    <xf numFmtId="0" fontId="0" fillId="3" borderId="0" xfId="0" applyFill="1" applyBorder="1" applyAlignment="1" applyProtection="1">
      <alignment/>
      <protection locked="0"/>
    </xf>
    <xf numFmtId="0" fontId="0" fillId="8" borderId="19" xfId="0" applyFill="1" applyBorder="1" applyProtection="1">
      <protection locked="0"/>
    </xf>
    <xf numFmtId="0" fontId="3" fillId="8" borderId="47" xfId="0" applyFont="1" applyFill="1" applyBorder="1" applyProtection="1">
      <protection locked="0"/>
    </xf>
    <xf numFmtId="0" fontId="6" fillId="8" borderId="47" xfId="0" applyFont="1" applyFill="1" applyBorder="1" applyProtection="1">
      <protection locked="0"/>
    </xf>
    <xf numFmtId="0" fontId="3" fillId="7" borderId="11" xfId="0" applyFont="1" applyFill="1" applyBorder="1"/>
    <xf numFmtId="0" fontId="3" fillId="8" borderId="19" xfId="0" applyFont="1" applyFill="1" applyBorder="1"/>
    <xf numFmtId="0" fontId="0" fillId="7" borderId="11" xfId="0" applyFill="1" applyBorder="1"/>
    <xf numFmtId="0" fontId="0" fillId="0" borderId="48" xfId="0" applyBorder="1"/>
    <xf numFmtId="0" fontId="0" fillId="0" borderId="33" xfId="0" applyBorder="1"/>
    <xf numFmtId="0" fontId="0" fillId="8" borderId="17" xfId="0" applyFill="1" applyBorder="1" applyProtection="1">
      <protection locked="0"/>
    </xf>
    <xf numFmtId="0" fontId="6" fillId="0" borderId="0" xfId="0" applyFont="1" applyFill="1" applyBorder="1"/>
    <xf numFmtId="0" fontId="3" fillId="0" borderId="0" xfId="0" applyFont="1" applyFill="1" applyBorder="1" applyAlignment="1">
      <alignment/>
    </xf>
    <xf numFmtId="0" fontId="6" fillId="5" borderId="19" xfId="0" applyFont="1" applyFill="1" applyBorder="1"/>
    <xf numFmtId="0" fontId="0" fillId="0" borderId="38" xfId="0" applyFill="1" applyBorder="1" applyAlignment="1">
      <alignment horizontal="center"/>
    </xf>
    <xf numFmtId="0" fontId="0" fillId="5" borderId="26" xfId="0" applyFill="1" applyBorder="1"/>
    <xf numFmtId="0" fontId="0" fillId="6" borderId="19" xfId="0" applyFill="1" applyBorder="1" applyAlignment="1">
      <alignment/>
    </xf>
    <xf numFmtId="0" fontId="6" fillId="6" borderId="19" xfId="0" applyFont="1" applyFill="1" applyBorder="1"/>
    <xf numFmtId="0" fontId="0" fillId="6" borderId="19" xfId="0" applyFill="1" applyBorder="1"/>
    <xf numFmtId="0" fontId="0" fillId="8" borderId="41" xfId="0" applyFill="1" applyBorder="1" applyProtection="1">
      <protection locked="0"/>
    </xf>
    <xf numFmtId="0" fontId="0" fillId="3" borderId="49" xfId="0" applyFill="1" applyBorder="1" applyAlignment="1">
      <alignment/>
    </xf>
    <xf numFmtId="0" fontId="12" fillId="0" borderId="0" xfId="0" applyFont="1" applyAlignment="1">
      <alignment horizontal="left" vertical="center" indent="5"/>
    </xf>
    <xf numFmtId="0" fontId="0" fillId="0" borderId="21" xfId="0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8" borderId="50" xfId="0" applyFill="1" applyBorder="1" applyProtection="1">
      <protection locked="0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0" xfId="0" applyBorder="1"/>
    <xf numFmtId="0" fontId="0" fillId="0" borderId="46" xfId="0" applyBorder="1"/>
    <xf numFmtId="0" fontId="0" fillId="0" borderId="51" xfId="0" applyBorder="1"/>
    <xf numFmtId="0" fontId="0" fillId="0" borderId="37" xfId="0" applyBorder="1" applyAlignment="1">
      <alignment vertical="center"/>
    </xf>
    <xf numFmtId="0" fontId="0" fillId="3" borderId="52" xfId="0" applyFill="1" applyBorder="1"/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/>
    </xf>
    <xf numFmtId="0" fontId="3" fillId="0" borderId="19" xfId="0" applyFont="1" applyBorder="1"/>
    <xf numFmtId="0" fontId="0" fillId="0" borderId="18" xfId="0" applyBorder="1" applyProtection="1">
      <protection/>
    </xf>
    <xf numFmtId="0" fontId="0" fillId="4" borderId="4" xfId="0" applyFill="1" applyBorder="1" applyProtection="1">
      <protection/>
    </xf>
    <xf numFmtId="0" fontId="0" fillId="4" borderId="5" xfId="0" applyFill="1" applyBorder="1" applyProtection="1">
      <protection/>
    </xf>
    <xf numFmtId="0" fontId="0" fillId="3" borderId="0" xfId="0" applyFill="1" applyBorder="1" applyAlignment="1" applyProtection="1">
      <alignment/>
      <protection/>
    </xf>
    <xf numFmtId="0" fontId="0" fillId="0" borderId="3" xfId="0" applyBorder="1" applyProtection="1">
      <protection/>
    </xf>
    <xf numFmtId="0" fontId="0" fillId="0" borderId="5" xfId="0" applyBorder="1" applyProtection="1">
      <protection/>
    </xf>
    <xf numFmtId="0" fontId="0" fillId="0" borderId="13" xfId="0" applyBorder="1" applyProtection="1">
      <protection/>
    </xf>
    <xf numFmtId="0" fontId="3" fillId="4" borderId="2" xfId="0" applyFont="1" applyFill="1" applyBorder="1" applyProtection="1">
      <protection/>
    </xf>
    <xf numFmtId="0" fontId="0" fillId="4" borderId="2" xfId="0" applyFill="1" applyBorder="1" applyProtection="1">
      <protection/>
    </xf>
    <xf numFmtId="0" fontId="0" fillId="4" borderId="7" xfId="0" applyFill="1" applyBorder="1" applyProtection="1"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13" xfId="0" applyFill="1" applyBorder="1" applyProtection="1">
      <protection/>
    </xf>
    <xf numFmtId="0" fontId="0" fillId="0" borderId="4" xfId="0" applyBorder="1" applyProtection="1">
      <protection/>
    </xf>
    <xf numFmtId="0" fontId="0" fillId="4" borderId="3" xfId="0" applyFill="1" applyBorder="1" applyProtection="1">
      <protection/>
    </xf>
    <xf numFmtId="0" fontId="0" fillId="0" borderId="2" xfId="0" applyBorder="1" applyProtection="1">
      <protection/>
    </xf>
    <xf numFmtId="0" fontId="0" fillId="4" borderId="6" xfId="0" applyFill="1" applyBorder="1" applyProtection="1">
      <protection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9" borderId="24" xfId="0" applyFill="1" applyBorder="1" applyAlignment="1">
      <alignment horizontal="center" vertical="center" textRotation="90" wrapText="1"/>
    </xf>
    <xf numFmtId="0" fontId="12" fillId="0" borderId="0" xfId="0" applyFont="1" applyFill="1"/>
    <xf numFmtId="0" fontId="0" fillId="0" borderId="49" xfId="0" applyBorder="1" applyAlignment="1">
      <alignment horizontal="center" vertical="center" textRotation="90" wrapText="1"/>
    </xf>
    <xf numFmtId="0" fontId="0" fillId="0" borderId="0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53" xfId="0" applyFill="1" applyBorder="1"/>
    <xf numFmtId="0" fontId="0" fillId="0" borderId="52" xfId="0" applyBorder="1"/>
    <xf numFmtId="0" fontId="6" fillId="0" borderId="53" xfId="0" applyFont="1" applyFill="1" applyBorder="1" applyAlignment="1">
      <alignment/>
    </xf>
    <xf numFmtId="0" fontId="6" fillId="5" borderId="19" xfId="0" applyFont="1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5" borderId="33" xfId="0" applyFont="1" applyFill="1" applyBorder="1" applyAlignment="1">
      <alignment horizontal="left" wrapText="1"/>
    </xf>
    <xf numFmtId="0" fontId="0" fillId="0" borderId="41" xfId="0" applyBorder="1"/>
    <xf numFmtId="0" fontId="6" fillId="0" borderId="0" xfId="0" applyFont="1" applyFill="1" applyBorder="1" applyAlignment="1">
      <alignment horizontal="center" wrapText="1"/>
    </xf>
    <xf numFmtId="0" fontId="0" fillId="0" borderId="20" xfId="0" applyFill="1" applyBorder="1" applyProtection="1">
      <protection locked="0"/>
    </xf>
    <xf numFmtId="0" fontId="0" fillId="0" borderId="53" xfId="0" applyBorder="1"/>
    <xf numFmtId="0" fontId="0" fillId="0" borderId="54" xfId="0" applyFill="1" applyBorder="1" applyAlignment="1">
      <alignment/>
    </xf>
    <xf numFmtId="0" fontId="6" fillId="0" borderId="19" xfId="0" applyFont="1" applyBorder="1" applyAlignment="1">
      <alignment wrapText="1"/>
    </xf>
    <xf numFmtId="0" fontId="0" fillId="0" borderId="1" xfId="0" applyFill="1" applyBorder="1" applyProtection="1">
      <protection locked="0"/>
    </xf>
    <xf numFmtId="0" fontId="14" fillId="7" borderId="2" xfId="0" applyFont="1" applyFill="1" applyBorder="1"/>
    <xf numFmtId="0" fontId="6" fillId="11" borderId="19" xfId="0" applyFont="1" applyFill="1" applyBorder="1" applyAlignment="1">
      <alignment horizontal="center" wrapText="1"/>
    </xf>
    <xf numFmtId="0" fontId="6" fillId="12" borderId="19" xfId="0" applyFont="1" applyFill="1" applyBorder="1" applyAlignment="1">
      <alignment wrapText="1"/>
    </xf>
    <xf numFmtId="0" fontId="0" fillId="0" borderId="0" xfId="0" applyFont="1" applyAlignment="1">
      <alignment horizontal="left" vertical="center" indent="5"/>
    </xf>
    <xf numFmtId="0" fontId="0" fillId="12" borderId="19" xfId="0" applyFill="1" applyBorder="1" applyAlignment="1">
      <alignment wrapText="1"/>
    </xf>
    <xf numFmtId="0" fontId="0" fillId="7" borderId="13" xfId="0" applyFill="1" applyBorder="1"/>
    <xf numFmtId="0" fontId="6" fillId="11" borderId="19" xfId="0" applyFont="1" applyFill="1" applyBorder="1" applyAlignment="1">
      <alignment horizontal="left" wrapText="1"/>
    </xf>
    <xf numFmtId="0" fontId="6" fillId="0" borderId="36" xfId="0" applyFont="1" applyBorder="1" applyAlignment="1">
      <alignment wrapText="1"/>
    </xf>
    <xf numFmtId="0" fontId="6" fillId="7" borderId="13" xfId="0" applyFont="1" applyFill="1" applyBorder="1" applyAlignment="1">
      <alignment wrapText="1"/>
    </xf>
    <xf numFmtId="0" fontId="0" fillId="3" borderId="0" xfId="0" applyFill="1" applyBorder="1" applyAlignment="1">
      <alignment/>
    </xf>
    <xf numFmtId="0" fontId="0" fillId="13" borderId="19" xfId="0" applyFill="1" applyBorder="1" applyAlignment="1">
      <alignment wrapText="1"/>
    </xf>
    <xf numFmtId="0" fontId="0" fillId="8" borderId="11" xfId="0" applyFill="1" applyBorder="1"/>
    <xf numFmtId="0" fontId="0" fillId="0" borderId="11" xfId="0" applyFill="1" applyBorder="1"/>
    <xf numFmtId="0" fontId="7" fillId="8" borderId="2" xfId="0" applyFont="1" applyFill="1" applyBorder="1"/>
    <xf numFmtId="0" fontId="0" fillId="0" borderId="0" xfId="0" applyFill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5" fillId="0" borderId="0" xfId="0" applyFont="1"/>
    <xf numFmtId="0" fontId="20" fillId="0" borderId="0" xfId="0" applyFont="1" applyFill="1"/>
    <xf numFmtId="0" fontId="11" fillId="3" borderId="0" xfId="0" applyFont="1" applyFill="1"/>
    <xf numFmtId="0" fontId="5" fillId="0" borderId="54" xfId="0" applyFont="1" applyBorder="1" applyAlignment="1">
      <alignment vertical="center"/>
    </xf>
    <xf numFmtId="0" fontId="0" fillId="0" borderId="55" xfId="0" applyBorder="1"/>
    <xf numFmtId="0" fontId="5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/>
    </xf>
    <xf numFmtId="0" fontId="3" fillId="0" borderId="1" xfId="0" applyFont="1" applyFill="1" applyBorder="1"/>
    <xf numFmtId="0" fontId="0" fillId="3" borderId="51" xfId="0" applyFill="1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3" fillId="0" borderId="21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0" fillId="0" borderId="0" xfId="0" applyAlignment="1">
      <alignment horizontal="left" indent="5"/>
    </xf>
    <xf numFmtId="0" fontId="0" fillId="0" borderId="0" xfId="0" applyAlignment="1">
      <alignment horizontal="left" indent="10"/>
    </xf>
    <xf numFmtId="0" fontId="21" fillId="0" borderId="0" xfId="0" applyFont="1" applyAlignment="1">
      <alignment horizontal="left" indent="15"/>
    </xf>
    <xf numFmtId="0" fontId="12" fillId="0" borderId="0" xfId="0" applyFont="1"/>
    <xf numFmtId="0" fontId="6" fillId="0" borderId="38" xfId="0" applyFont="1" applyFill="1" applyBorder="1"/>
    <xf numFmtId="0" fontId="0" fillId="0" borderId="0" xfId="0" applyFill="1" applyAlignment="1">
      <alignment horizontal="left" indent="5"/>
    </xf>
    <xf numFmtId="0" fontId="0" fillId="8" borderId="2" xfId="0" applyFont="1" applyFill="1" applyBorder="1"/>
    <xf numFmtId="0" fontId="3" fillId="3" borderId="4" xfId="0" applyFont="1" applyFill="1" applyBorder="1" applyProtection="1">
      <protection/>
    </xf>
    <xf numFmtId="0" fontId="0" fillId="3" borderId="7" xfId="0" applyFill="1" applyBorder="1" applyProtection="1">
      <protection/>
    </xf>
    <xf numFmtId="0" fontId="7" fillId="14" borderId="2" xfId="0" applyFont="1" applyFill="1" applyBorder="1"/>
    <xf numFmtId="0" fontId="0" fillId="14" borderId="2" xfId="0" applyFill="1" applyBorder="1"/>
    <xf numFmtId="0" fontId="0" fillId="14" borderId="11" xfId="0" applyFill="1" applyBorder="1"/>
    <xf numFmtId="0" fontId="7" fillId="6" borderId="2" xfId="0" applyFont="1" applyFill="1" applyBorder="1"/>
    <xf numFmtId="0" fontId="0" fillId="6" borderId="2" xfId="0" applyFill="1" applyBorder="1"/>
    <xf numFmtId="0" fontId="0" fillId="6" borderId="11" xfId="0" applyFill="1" applyBorder="1"/>
    <xf numFmtId="0" fontId="0" fillId="0" borderId="0" xfId="0" applyAlignment="1">
      <alignment horizontal="left" indent="7"/>
    </xf>
    <xf numFmtId="0" fontId="0" fillId="0" borderId="2" xfId="0" applyFill="1" applyBorder="1" applyAlignment="1">
      <alignment horizontal="left" indent="7"/>
    </xf>
    <xf numFmtId="0" fontId="0" fillId="0" borderId="0" xfId="0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5" fillId="8" borderId="42" xfId="0" applyFont="1" applyFill="1" applyBorder="1" applyAlignment="1" applyProtection="1">
      <alignment horizontal="center"/>
      <protection locked="0"/>
    </xf>
    <xf numFmtId="0" fontId="15" fillId="8" borderId="23" xfId="0" applyFont="1" applyFill="1" applyBorder="1" applyAlignment="1" applyProtection="1">
      <alignment horizontal="center"/>
      <protection locked="0"/>
    </xf>
    <xf numFmtId="0" fontId="15" fillId="8" borderId="47" xfId="0" applyFont="1" applyFill="1" applyBorder="1" applyAlignment="1" applyProtection="1">
      <alignment horizontal="center"/>
      <protection locked="0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0" fillId="15" borderId="8" xfId="0" applyFill="1" applyBorder="1" applyAlignment="1" applyProtection="1">
      <alignment horizontal="center"/>
      <protection locked="0"/>
    </xf>
    <xf numFmtId="0" fontId="0" fillId="15" borderId="9" xfId="0" applyFill="1" applyBorder="1" applyAlignment="1" applyProtection="1">
      <alignment horizontal="center"/>
      <protection locked="0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60" xfId="0" applyFill="1" applyBorder="1" applyAlignment="1" applyProtection="1">
      <alignment horizontal="center"/>
      <protection locked="0"/>
    </xf>
    <xf numFmtId="0" fontId="0" fillId="15" borderId="61" xfId="0" applyFill="1" applyBorder="1" applyAlignment="1" applyProtection="1">
      <alignment horizontal="center"/>
      <protection locked="0"/>
    </xf>
    <xf numFmtId="0" fontId="0" fillId="15" borderId="59" xfId="0" applyFill="1" applyBorder="1" applyAlignment="1" applyProtection="1">
      <alignment horizontal="center"/>
      <protection locked="0"/>
    </xf>
    <xf numFmtId="0" fontId="5" fillId="16" borderId="0" xfId="0" applyFont="1" applyFill="1" applyBorder="1" applyAlignment="1">
      <alignment horizontal="center"/>
    </xf>
    <xf numFmtId="0" fontId="5" fillId="16" borderId="51" xfId="0" applyFont="1" applyFill="1" applyBorder="1" applyAlignment="1">
      <alignment horizontal="center"/>
    </xf>
    <xf numFmtId="0" fontId="0" fillId="8" borderId="4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47" xfId="0" applyFill="1" applyBorder="1" applyAlignment="1" applyProtection="1">
      <alignment horizontal="center"/>
      <protection locked="0"/>
    </xf>
    <xf numFmtId="0" fontId="20" fillId="17" borderId="0" xfId="0" applyFont="1" applyFill="1" applyBorder="1" applyAlignment="1">
      <alignment horizontal="center"/>
    </xf>
    <xf numFmtId="0" fontId="20" fillId="17" borderId="51" xfId="0" applyFont="1" applyFill="1" applyBorder="1" applyAlignment="1">
      <alignment horizontal="center"/>
    </xf>
    <xf numFmtId="0" fontId="20" fillId="18" borderId="0" xfId="0" applyFont="1" applyFill="1" applyAlignment="1">
      <alignment horizontal="center"/>
    </xf>
    <xf numFmtId="0" fontId="20" fillId="18" borderId="51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8" borderId="14" xfId="0" applyFill="1" applyBorder="1" applyAlignment="1" applyProtection="1">
      <alignment horizontal="center"/>
      <protection locked="0"/>
    </xf>
    <xf numFmtId="0" fontId="6" fillId="9" borderId="36" xfId="0" applyFont="1" applyFill="1" applyBorder="1" applyAlignment="1">
      <alignment horizontal="center" vertical="center" textRotation="90"/>
    </xf>
    <xf numFmtId="0" fontId="6" fillId="9" borderId="37" xfId="0" applyFont="1" applyFill="1" applyBorder="1" applyAlignment="1">
      <alignment horizontal="center" vertical="center" textRotation="90"/>
    </xf>
    <xf numFmtId="0" fontId="6" fillId="9" borderId="50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19" borderId="13" xfId="0" applyFont="1" applyFill="1" applyBorder="1" applyAlignment="1">
      <alignment horizontal="center"/>
    </xf>
    <xf numFmtId="0" fontId="6" fillId="19" borderId="2" xfId="0" applyFont="1" applyFill="1" applyBorder="1" applyAlignment="1">
      <alignment horizontal="center"/>
    </xf>
    <xf numFmtId="0" fontId="6" fillId="19" borderId="7" xfId="0" applyFont="1" applyFill="1" applyBorder="1" applyAlignment="1">
      <alignment horizontal="center"/>
    </xf>
    <xf numFmtId="0" fontId="0" fillId="8" borderId="60" xfId="0" applyFill="1" applyBorder="1" applyAlignment="1" applyProtection="1">
      <alignment horizontal="center"/>
      <protection locked="0"/>
    </xf>
    <xf numFmtId="0" fontId="0" fillId="8" borderId="61" xfId="0" applyFill="1" applyBorder="1" applyAlignment="1" applyProtection="1">
      <alignment horizontal="center"/>
      <protection locked="0"/>
    </xf>
    <xf numFmtId="0" fontId="0" fillId="8" borderId="59" xfId="0" applyFill="1" applyBorder="1" applyAlignment="1" applyProtection="1">
      <alignment horizontal="center"/>
      <protection locked="0"/>
    </xf>
    <xf numFmtId="0" fontId="6" fillId="19" borderId="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8" fillId="19" borderId="6" xfId="0" applyFont="1" applyFill="1" applyBorder="1" applyAlignment="1">
      <alignment horizontal="center"/>
    </xf>
    <xf numFmtId="0" fontId="8" fillId="19" borderId="2" xfId="0" applyFont="1" applyFill="1" applyBorder="1" applyAlignment="1">
      <alignment horizontal="center"/>
    </xf>
    <xf numFmtId="0" fontId="8" fillId="19" borderId="7" xfId="0" applyFont="1" applyFill="1" applyBorder="1" applyAlignment="1">
      <alignment horizontal="center"/>
    </xf>
    <xf numFmtId="0" fontId="0" fillId="19" borderId="62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0" fillId="19" borderId="58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8" borderId="55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56" xfId="0" applyFill="1" applyBorder="1" applyAlignment="1" applyProtection="1">
      <alignment horizontal="center"/>
      <protection locked="0"/>
    </xf>
    <xf numFmtId="0" fontId="0" fillId="8" borderId="63" xfId="0" applyFill="1" applyBorder="1" applyAlignment="1" applyProtection="1">
      <alignment horizontal="center"/>
      <protection locked="0"/>
    </xf>
    <xf numFmtId="0" fontId="0" fillId="8" borderId="53" xfId="0" applyFill="1" applyBorder="1" applyAlignment="1" applyProtection="1">
      <alignment horizontal="center"/>
      <protection locked="0"/>
    </xf>
    <xf numFmtId="0" fontId="0" fillId="8" borderId="64" xfId="0" applyFill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9" borderId="36" xfId="0" applyFill="1" applyBorder="1" applyAlignment="1">
      <alignment horizontal="center" vertical="center" textRotation="90" wrapText="1"/>
    </xf>
    <xf numFmtId="0" fontId="0" fillId="9" borderId="37" xfId="0" applyFill="1" applyBorder="1" applyAlignment="1">
      <alignment horizontal="center" vertical="center" textRotation="90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18" borderId="0" xfId="0" applyFont="1" applyFill="1" applyBorder="1" applyAlignment="1">
      <alignment horizontal="center"/>
    </xf>
    <xf numFmtId="0" fontId="5" fillId="18" borderId="65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65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9" borderId="39" xfId="0" applyFill="1" applyBorder="1" applyAlignment="1">
      <alignment horizontal="center" vertical="center" textRotation="90" wrapText="1"/>
    </xf>
    <xf numFmtId="0" fontId="0" fillId="9" borderId="66" xfId="0" applyFill="1" applyBorder="1" applyAlignment="1">
      <alignment horizontal="center" vertical="center" textRotation="90" wrapText="1"/>
    </xf>
    <xf numFmtId="0" fontId="0" fillId="9" borderId="67" xfId="0" applyFill="1" applyBorder="1" applyAlignment="1">
      <alignment horizontal="center" vertical="center" textRotation="90" wrapText="1"/>
    </xf>
    <xf numFmtId="0" fontId="0" fillId="8" borderId="4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5" fillId="18" borderId="51" xfId="0" applyFont="1" applyFill="1" applyBorder="1" applyAlignment="1">
      <alignment horizontal="center"/>
    </xf>
    <xf numFmtId="0" fontId="0" fillId="9" borderId="3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6" fillId="9" borderId="4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9" borderId="47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65" xfId="0" applyFont="1" applyFill="1" applyBorder="1" applyAlignment="1">
      <alignment horizontal="center"/>
    </xf>
    <xf numFmtId="0" fontId="0" fillId="9" borderId="63" xfId="0" applyFill="1" applyBorder="1" applyAlignment="1">
      <alignment horizontal="center" vertical="center" textRotation="90" wrapText="1"/>
    </xf>
    <xf numFmtId="0" fontId="0" fillId="9" borderId="62" xfId="0" applyFill="1" applyBorder="1" applyAlignment="1">
      <alignment horizontal="center" vertical="center" textRotation="90" wrapText="1"/>
    </xf>
    <xf numFmtId="0" fontId="0" fillId="9" borderId="60" xfId="0" applyFill="1" applyBorder="1" applyAlignment="1">
      <alignment horizontal="center" vertical="center" textRotation="90" wrapText="1"/>
    </xf>
    <xf numFmtId="0" fontId="19" fillId="0" borderId="54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6" fillId="12" borderId="36" xfId="0" applyFont="1" applyFill="1" applyBorder="1" applyAlignment="1">
      <alignment horizontal="center" wrapText="1"/>
    </xf>
    <xf numFmtId="0" fontId="6" fillId="12" borderId="5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4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40"/>
  <sheetViews>
    <sheetView zoomScale="70" zoomScaleNormal="70" workbookViewId="0" topLeftCell="A1">
      <selection activeCell="C44" sqref="C44"/>
    </sheetView>
  </sheetViews>
  <sheetFormatPr defaultColWidth="9.140625" defaultRowHeight="15"/>
  <cols>
    <col min="2" max="2" width="40.421875" style="0" customWidth="1"/>
    <col min="3" max="3" width="21.140625" style="0" customWidth="1"/>
    <col min="4" max="4" width="32.7109375" style="0" customWidth="1"/>
    <col min="11" max="11" width="3.8515625" style="0" customWidth="1"/>
    <col min="17" max="17" width="3.8515625" style="0" customWidth="1"/>
    <col min="22" max="22" width="4.00390625" style="0" customWidth="1"/>
    <col min="28" max="28" width="4.00390625" style="0" customWidth="1"/>
    <col min="34" max="34" width="4.7109375" style="0" customWidth="1"/>
    <col min="40" max="40" width="9.140625" style="0" customWidth="1"/>
    <col min="41" max="41" width="5.00390625" style="0" customWidth="1"/>
    <col min="45" max="45" width="9.7109375" style="0" customWidth="1"/>
    <col min="46" max="46" width="8.57421875" style="0" customWidth="1"/>
    <col min="47" max="47" width="8.8515625" style="0" customWidth="1"/>
    <col min="48" max="48" width="10.140625" style="0" customWidth="1"/>
    <col min="49" max="49" width="10.28125" style="0" customWidth="1"/>
    <col min="50" max="50" width="9.7109375" style="0" customWidth="1"/>
    <col min="51" max="51" width="10.28125" style="0" customWidth="1"/>
    <col min="52" max="52" width="13.00390625" style="0" customWidth="1"/>
    <col min="53" max="53" width="16.00390625" style="0" customWidth="1"/>
  </cols>
  <sheetData>
    <row r="1" spans="4:53" ht="15.75" thickBot="1">
      <c r="D1" s="340" t="s">
        <v>67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55"/>
      <c r="AV1" s="355"/>
      <c r="AW1" s="355"/>
      <c r="AX1" s="355"/>
      <c r="AY1" s="355"/>
      <c r="AZ1" s="355"/>
      <c r="BA1" s="356"/>
    </row>
    <row r="2" spans="1:53" ht="15.75" thickBot="1">
      <c r="A2" s="23"/>
      <c r="B2" s="23"/>
      <c r="C2" s="254"/>
      <c r="D2" s="255" t="s">
        <v>68</v>
      </c>
      <c r="E2" s="340" t="s">
        <v>162</v>
      </c>
      <c r="F2" s="341"/>
      <c r="G2" s="341"/>
      <c r="H2" s="341"/>
      <c r="I2" s="341"/>
      <c r="J2" s="342"/>
      <c r="K2" s="337"/>
      <c r="L2" s="340" t="s">
        <v>163</v>
      </c>
      <c r="M2" s="341"/>
      <c r="N2" s="341"/>
      <c r="O2" s="341"/>
      <c r="P2" s="342"/>
      <c r="Q2" s="337"/>
      <c r="R2" s="340" t="s">
        <v>164</v>
      </c>
      <c r="S2" s="341"/>
      <c r="T2" s="341"/>
      <c r="U2" s="342"/>
      <c r="V2" s="337"/>
      <c r="W2" s="340" t="s">
        <v>165</v>
      </c>
      <c r="X2" s="341"/>
      <c r="Y2" s="341"/>
      <c r="Z2" s="341"/>
      <c r="AA2" s="342"/>
      <c r="AB2" s="337"/>
      <c r="AC2" s="340" t="s">
        <v>166</v>
      </c>
      <c r="AD2" s="341"/>
      <c r="AE2" s="341"/>
      <c r="AF2" s="341"/>
      <c r="AG2" s="342"/>
      <c r="AH2" s="337"/>
      <c r="AI2" s="340" t="s">
        <v>167</v>
      </c>
      <c r="AJ2" s="341"/>
      <c r="AK2" s="341"/>
      <c r="AL2" s="341"/>
      <c r="AM2" s="341"/>
      <c r="AN2" s="342"/>
      <c r="AO2" s="337"/>
      <c r="AP2" s="340" t="s">
        <v>168</v>
      </c>
      <c r="AQ2" s="341"/>
      <c r="AR2" s="341"/>
      <c r="AS2" s="341"/>
      <c r="AT2" s="342"/>
      <c r="AU2" s="337"/>
      <c r="AV2" s="340" t="s">
        <v>169</v>
      </c>
      <c r="AW2" s="341"/>
      <c r="AX2" s="341"/>
      <c r="AY2" s="342"/>
      <c r="AZ2" s="340" t="s">
        <v>170</v>
      </c>
      <c r="BA2" s="342"/>
    </row>
    <row r="3" spans="1:53" ht="15">
      <c r="A3" s="23"/>
      <c r="B3" s="23"/>
      <c r="C3" s="254"/>
      <c r="D3" s="256" t="s">
        <v>66</v>
      </c>
      <c r="E3" s="139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38" t="s">
        <v>39</v>
      </c>
      <c r="K3" s="338"/>
      <c r="L3" s="13" t="s">
        <v>39</v>
      </c>
      <c r="M3" s="12" t="s">
        <v>40</v>
      </c>
      <c r="N3" s="12" t="s">
        <v>41</v>
      </c>
      <c r="O3" s="12" t="s">
        <v>42</v>
      </c>
      <c r="P3" s="138" t="s">
        <v>43</v>
      </c>
      <c r="Q3" s="338"/>
      <c r="R3" s="13" t="s">
        <v>44</v>
      </c>
      <c r="S3" s="12" t="s">
        <v>45</v>
      </c>
      <c r="T3" s="12" t="s">
        <v>46</v>
      </c>
      <c r="U3" s="138" t="s">
        <v>47</v>
      </c>
      <c r="V3" s="338"/>
      <c r="W3" s="13" t="s">
        <v>48</v>
      </c>
      <c r="X3" s="12" t="s">
        <v>49</v>
      </c>
      <c r="Y3" s="12" t="s">
        <v>50</v>
      </c>
      <c r="Z3" s="12" t="s">
        <v>51</v>
      </c>
      <c r="AA3" s="138" t="s">
        <v>52</v>
      </c>
      <c r="AB3" s="338"/>
      <c r="AC3" s="13" t="s">
        <v>52</v>
      </c>
      <c r="AD3" s="12" t="s">
        <v>53</v>
      </c>
      <c r="AE3" s="12" t="s">
        <v>54</v>
      </c>
      <c r="AF3" s="12" t="s">
        <v>55</v>
      </c>
      <c r="AG3" s="138" t="s">
        <v>56</v>
      </c>
      <c r="AH3" s="338"/>
      <c r="AI3" s="13" t="s">
        <v>56</v>
      </c>
      <c r="AJ3" s="12" t="s">
        <v>57</v>
      </c>
      <c r="AK3" s="12" t="s">
        <v>58</v>
      </c>
      <c r="AL3" s="12" t="s">
        <v>59</v>
      </c>
      <c r="AM3" s="12" t="s">
        <v>60</v>
      </c>
      <c r="AN3" s="138" t="s">
        <v>61</v>
      </c>
      <c r="AO3" s="338"/>
      <c r="AP3" s="13" t="s">
        <v>61</v>
      </c>
      <c r="AQ3" s="12" t="s">
        <v>62</v>
      </c>
      <c r="AR3" s="12" t="s">
        <v>63</v>
      </c>
      <c r="AS3" s="12" t="s">
        <v>64</v>
      </c>
      <c r="AT3" s="138" t="s">
        <v>65</v>
      </c>
      <c r="AU3" s="338"/>
      <c r="AV3" s="3" t="s">
        <v>65</v>
      </c>
      <c r="AW3" s="4" t="s">
        <v>128</v>
      </c>
      <c r="AX3" s="4" t="s">
        <v>132</v>
      </c>
      <c r="AY3" s="5" t="s">
        <v>133</v>
      </c>
      <c r="AZ3" s="21" t="s">
        <v>134</v>
      </c>
      <c r="BA3" s="5" t="s">
        <v>137</v>
      </c>
    </row>
    <row r="4" spans="1:53" ht="15.75" thickBot="1">
      <c r="A4" s="23"/>
      <c r="B4" s="23"/>
      <c r="C4" s="254"/>
      <c r="D4" s="257" t="s">
        <v>104</v>
      </c>
      <c r="E4" s="15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10" t="s">
        <v>79</v>
      </c>
      <c r="K4" s="339"/>
      <c r="L4" s="8" t="s">
        <v>80</v>
      </c>
      <c r="M4" s="9" t="s">
        <v>81</v>
      </c>
      <c r="N4" s="9" t="s">
        <v>82</v>
      </c>
      <c r="O4" s="9" t="s">
        <v>83</v>
      </c>
      <c r="P4" s="10" t="s">
        <v>84</v>
      </c>
      <c r="Q4" s="339"/>
      <c r="R4" s="8" t="s">
        <v>85</v>
      </c>
      <c r="S4" s="9" t="s">
        <v>86</v>
      </c>
      <c r="T4" s="9" t="s">
        <v>87</v>
      </c>
      <c r="U4" s="10" t="s">
        <v>88</v>
      </c>
      <c r="V4" s="339"/>
      <c r="W4" s="8" t="s">
        <v>69</v>
      </c>
      <c r="X4" s="9" t="s">
        <v>70</v>
      </c>
      <c r="Y4" s="9" t="s">
        <v>71</v>
      </c>
      <c r="Z4" s="9" t="s">
        <v>72</v>
      </c>
      <c r="AA4" s="10" t="s">
        <v>73</v>
      </c>
      <c r="AB4" s="339"/>
      <c r="AC4" s="8" t="s">
        <v>89</v>
      </c>
      <c r="AD4" s="9" t="s">
        <v>90</v>
      </c>
      <c r="AE4" s="9" t="s">
        <v>91</v>
      </c>
      <c r="AF4" s="9" t="s">
        <v>92</v>
      </c>
      <c r="AG4" s="10" t="s">
        <v>93</v>
      </c>
      <c r="AH4" s="339"/>
      <c r="AI4" s="8" t="s">
        <v>94</v>
      </c>
      <c r="AJ4" s="9" t="s">
        <v>95</v>
      </c>
      <c r="AK4" s="9" t="s">
        <v>96</v>
      </c>
      <c r="AL4" s="9" t="s">
        <v>97</v>
      </c>
      <c r="AM4" s="9" t="s">
        <v>98</v>
      </c>
      <c r="AN4" s="10" t="s">
        <v>99</v>
      </c>
      <c r="AO4" s="339"/>
      <c r="AP4" s="8" t="s">
        <v>100</v>
      </c>
      <c r="AQ4" s="9" t="s">
        <v>101</v>
      </c>
      <c r="AR4" s="16" t="s">
        <v>102</v>
      </c>
      <c r="AS4" s="9" t="s">
        <v>103</v>
      </c>
      <c r="AT4" s="9" t="s">
        <v>127</v>
      </c>
      <c r="AU4" s="339"/>
      <c r="AV4" s="8" t="s">
        <v>129</v>
      </c>
      <c r="AW4" s="9" t="s">
        <v>130</v>
      </c>
      <c r="AX4" s="9" t="s">
        <v>131</v>
      </c>
      <c r="AY4" s="10" t="s">
        <v>135</v>
      </c>
      <c r="AZ4" s="15" t="s">
        <v>136</v>
      </c>
      <c r="BA4" s="10" t="s">
        <v>136</v>
      </c>
    </row>
    <row r="5" spans="1:53" ht="15">
      <c r="A5" s="22"/>
      <c r="B5" s="246"/>
      <c r="C5" s="23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3"/>
      <c r="AW5" s="343"/>
      <c r="AX5" s="343"/>
      <c r="AY5" s="343"/>
      <c r="AZ5" s="343"/>
      <c r="BA5" s="343"/>
    </row>
    <row r="6" spans="1:57" ht="15.75" customHeight="1" thickBot="1">
      <c r="A6" s="22"/>
      <c r="C6" s="249"/>
      <c r="D6" s="250"/>
      <c r="E6" s="250"/>
      <c r="F6" s="251"/>
      <c r="G6" s="251"/>
      <c r="H6" s="251"/>
      <c r="I6" s="251"/>
      <c r="J6" s="251"/>
      <c r="K6" s="252"/>
      <c r="L6" s="251"/>
      <c r="M6" s="251"/>
      <c r="N6" s="251"/>
      <c r="O6" s="251"/>
      <c r="P6" s="250"/>
      <c r="Q6" s="1"/>
      <c r="R6" s="250"/>
      <c r="S6" s="250"/>
      <c r="T6" s="250"/>
      <c r="U6" s="250"/>
      <c r="V6" s="1"/>
      <c r="W6" s="250"/>
      <c r="X6" s="250"/>
      <c r="Y6" s="250"/>
      <c r="Z6" s="250"/>
      <c r="AA6" s="250"/>
      <c r="AB6" s="1"/>
      <c r="AC6" s="250"/>
      <c r="AD6" s="251"/>
      <c r="AE6" s="251"/>
      <c r="AF6" s="251"/>
      <c r="AG6" s="251"/>
      <c r="AH6" s="252"/>
      <c r="AI6" s="251"/>
      <c r="AJ6" s="251"/>
      <c r="AK6" s="251"/>
      <c r="AL6" s="251"/>
      <c r="AM6" s="251"/>
      <c r="AN6" s="251"/>
      <c r="AO6" s="252"/>
      <c r="AP6" s="251"/>
      <c r="AQ6" s="251"/>
      <c r="AR6" s="251"/>
      <c r="AS6" s="251"/>
      <c r="AT6" s="253"/>
      <c r="AU6" s="252"/>
      <c r="AV6" s="251"/>
      <c r="AW6" s="251"/>
      <c r="AX6" s="251"/>
      <c r="AY6" s="251"/>
      <c r="AZ6" s="251"/>
      <c r="BA6" s="251"/>
      <c r="BB6" s="84"/>
      <c r="BC6" s="84"/>
      <c r="BD6" s="84"/>
      <c r="BE6" s="84"/>
    </row>
    <row r="7" spans="1:53" ht="15.75" customHeight="1" thickBot="1">
      <c r="A7" s="22"/>
      <c r="B7" s="247" t="s">
        <v>138</v>
      </c>
      <c r="C7" s="241"/>
      <c r="D7" s="248" t="s">
        <v>202</v>
      </c>
      <c r="E7" s="349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1"/>
    </row>
    <row r="8" spans="1:53" ht="15.75" customHeight="1" thickBot="1">
      <c r="A8" s="22"/>
      <c r="B8" s="240"/>
      <c r="C8" s="241"/>
      <c r="D8" s="24" t="s">
        <v>171</v>
      </c>
      <c r="E8" s="352"/>
      <c r="F8" s="353"/>
      <c r="G8" s="353"/>
      <c r="H8" s="353"/>
      <c r="I8" s="353"/>
      <c r="J8" s="354"/>
      <c r="K8" s="147"/>
      <c r="L8" s="352"/>
      <c r="M8" s="353"/>
      <c r="N8" s="353"/>
      <c r="O8" s="353"/>
      <c r="P8" s="354"/>
      <c r="Q8" s="147"/>
      <c r="R8" s="352"/>
      <c r="S8" s="353"/>
      <c r="T8" s="353"/>
      <c r="U8" s="354"/>
      <c r="V8" s="147"/>
      <c r="W8" s="352"/>
      <c r="X8" s="353"/>
      <c r="Y8" s="353"/>
      <c r="Z8" s="353"/>
      <c r="AA8" s="354"/>
      <c r="AB8" s="147"/>
      <c r="AC8" s="352"/>
      <c r="AD8" s="353"/>
      <c r="AE8" s="353"/>
      <c r="AF8" s="353"/>
      <c r="AG8" s="354"/>
      <c r="AH8" s="147"/>
      <c r="AI8" s="352"/>
      <c r="AJ8" s="353"/>
      <c r="AK8" s="353"/>
      <c r="AL8" s="353"/>
      <c r="AM8" s="353"/>
      <c r="AN8" s="354"/>
      <c r="AO8" s="147"/>
      <c r="AP8" s="352"/>
      <c r="AQ8" s="353"/>
      <c r="AR8" s="353"/>
      <c r="AS8" s="353"/>
      <c r="AT8" s="354"/>
      <c r="AU8" s="147"/>
      <c r="AV8" s="349"/>
      <c r="AW8" s="350"/>
      <c r="AX8" s="350"/>
      <c r="AY8" s="351"/>
      <c r="AZ8" s="349"/>
      <c r="BA8" s="351"/>
    </row>
    <row r="9" spans="1:53" ht="15.75" customHeight="1" thickBot="1">
      <c r="A9" s="22"/>
      <c r="B9" s="240"/>
      <c r="C9" s="241"/>
      <c r="D9" s="24" t="s">
        <v>172</v>
      </c>
      <c r="E9" s="320">
        <f>PRODUCT(E7,E8)</f>
        <v>0</v>
      </c>
      <c r="F9" s="321"/>
      <c r="G9" s="321"/>
      <c r="H9" s="321"/>
      <c r="I9" s="321"/>
      <c r="J9" s="322"/>
      <c r="K9" s="147"/>
      <c r="L9" s="320">
        <f>PRODUCT(E7,L8)</f>
        <v>0</v>
      </c>
      <c r="M9" s="321"/>
      <c r="N9" s="321"/>
      <c r="O9" s="321"/>
      <c r="P9" s="322"/>
      <c r="Q9" s="147"/>
      <c r="R9" s="320">
        <f>PRODUCT(E7,R8)</f>
        <v>0</v>
      </c>
      <c r="S9" s="321"/>
      <c r="T9" s="321"/>
      <c r="U9" s="322"/>
      <c r="V9" s="147"/>
      <c r="W9" s="320">
        <f>PRODUCT(E7,W8)</f>
        <v>0</v>
      </c>
      <c r="X9" s="321"/>
      <c r="Y9" s="321"/>
      <c r="Z9" s="321"/>
      <c r="AA9" s="322"/>
      <c r="AB9" s="147"/>
      <c r="AC9" s="320">
        <f>PRODUCT(E7,AC8)</f>
        <v>0</v>
      </c>
      <c r="AD9" s="321"/>
      <c r="AE9" s="321"/>
      <c r="AF9" s="321"/>
      <c r="AG9" s="322"/>
      <c r="AH9" s="147"/>
      <c r="AI9" s="320">
        <f>PRODUCT(E7,AI8)</f>
        <v>0</v>
      </c>
      <c r="AJ9" s="321"/>
      <c r="AK9" s="321"/>
      <c r="AL9" s="321"/>
      <c r="AM9" s="321"/>
      <c r="AN9" s="322"/>
      <c r="AO9" s="147"/>
      <c r="AP9" s="320">
        <f>PRODUCT(E7,AP8)</f>
        <v>0</v>
      </c>
      <c r="AQ9" s="321"/>
      <c r="AR9" s="321"/>
      <c r="AS9" s="321"/>
      <c r="AT9" s="322"/>
      <c r="AU9" s="147"/>
      <c r="AV9" s="298">
        <f>PRODUCT(E7,AV8)</f>
        <v>0</v>
      </c>
      <c r="AW9" s="299"/>
      <c r="AX9" s="299"/>
      <c r="AY9" s="300"/>
      <c r="AZ9" s="298">
        <f>PRODUCT(E7,AZ8)</f>
        <v>0</v>
      </c>
      <c r="BA9" s="300"/>
    </row>
    <row r="10" spans="1:53" ht="15.75" customHeight="1" thickBot="1">
      <c r="A10" s="22"/>
      <c r="B10" s="242"/>
      <c r="C10" s="243"/>
      <c r="E10" s="346"/>
      <c r="F10" s="346"/>
      <c r="G10" s="346"/>
      <c r="H10" s="346"/>
      <c r="I10" s="346"/>
      <c r="J10" s="346"/>
      <c r="K10" s="234"/>
      <c r="L10" s="346"/>
      <c r="M10" s="346"/>
      <c r="N10" s="346"/>
      <c r="O10" s="346"/>
      <c r="P10" s="346"/>
      <c r="Q10" s="234"/>
      <c r="R10" s="343"/>
      <c r="S10" s="343"/>
      <c r="T10" s="343"/>
      <c r="U10" s="343"/>
      <c r="V10" s="234"/>
      <c r="W10" s="343"/>
      <c r="X10" s="343"/>
      <c r="Y10" s="343"/>
      <c r="Z10" s="343"/>
      <c r="AA10" s="343"/>
      <c r="AB10" s="234"/>
      <c r="AC10" s="347"/>
      <c r="AD10" s="347"/>
      <c r="AE10" s="347"/>
      <c r="AF10" s="347"/>
      <c r="AG10" s="347"/>
      <c r="AH10" s="234"/>
      <c r="AI10" s="343"/>
      <c r="AJ10" s="343"/>
      <c r="AK10" s="343"/>
      <c r="AL10" s="343"/>
      <c r="AM10" s="343"/>
      <c r="AN10" s="343"/>
      <c r="AO10" s="234"/>
      <c r="AP10" s="343"/>
      <c r="AQ10" s="343"/>
      <c r="AR10" s="343"/>
      <c r="AS10" s="343"/>
      <c r="AT10" s="343"/>
      <c r="AU10" s="234"/>
      <c r="AV10" s="344"/>
      <c r="AW10" s="344"/>
      <c r="AX10" s="344"/>
      <c r="AY10" s="344"/>
      <c r="AZ10" s="344"/>
      <c r="BA10" s="345"/>
    </row>
    <row r="11" spans="1:53" ht="23.25" customHeight="1" thickBot="1">
      <c r="A11" s="308" t="s">
        <v>105</v>
      </c>
      <c r="B11" s="311" t="s">
        <v>177</v>
      </c>
      <c r="C11" s="24" t="s">
        <v>1</v>
      </c>
      <c r="D11" s="203"/>
      <c r="E11" s="180">
        <v>0</v>
      </c>
      <c r="F11" s="181">
        <v>176</v>
      </c>
      <c r="G11" s="181">
        <v>144</v>
      </c>
      <c r="H11" s="181">
        <v>152</v>
      </c>
      <c r="I11" s="181">
        <v>80</v>
      </c>
      <c r="J11" s="182">
        <v>24</v>
      </c>
      <c r="K11" s="183"/>
      <c r="L11" s="184">
        <v>0</v>
      </c>
      <c r="M11" s="181">
        <v>96</v>
      </c>
      <c r="N11" s="181">
        <v>80</v>
      </c>
      <c r="O11" s="181">
        <v>56</v>
      </c>
      <c r="P11" s="185">
        <v>0</v>
      </c>
      <c r="Q11" s="234"/>
      <c r="R11" s="184">
        <v>0</v>
      </c>
      <c r="S11" s="193">
        <v>0</v>
      </c>
      <c r="T11" s="193">
        <v>0</v>
      </c>
      <c r="U11" s="185">
        <v>0</v>
      </c>
      <c r="V11" s="183"/>
      <c r="W11" s="184">
        <v>0</v>
      </c>
      <c r="X11" s="193">
        <v>0</v>
      </c>
      <c r="Y11" s="193">
        <v>0</v>
      </c>
      <c r="Z11" s="193">
        <v>0</v>
      </c>
      <c r="AA11" s="185">
        <v>0</v>
      </c>
      <c r="AB11" s="183"/>
      <c r="AC11" s="184">
        <v>0</v>
      </c>
      <c r="AD11" s="181">
        <v>120</v>
      </c>
      <c r="AE11" s="181">
        <v>120</v>
      </c>
      <c r="AF11" s="193">
        <v>0</v>
      </c>
      <c r="AG11" s="185">
        <v>0</v>
      </c>
      <c r="AH11" s="183"/>
      <c r="AI11" s="184">
        <v>0</v>
      </c>
      <c r="AJ11" s="193">
        <v>0</v>
      </c>
      <c r="AK11" s="193">
        <v>0</v>
      </c>
      <c r="AL11" s="193">
        <v>0</v>
      </c>
      <c r="AM11" s="193">
        <v>0</v>
      </c>
      <c r="AN11" s="185">
        <v>0</v>
      </c>
      <c r="AO11" s="183"/>
      <c r="AP11" s="194">
        <v>120</v>
      </c>
      <c r="AQ11" s="181">
        <v>144</v>
      </c>
      <c r="AR11" s="181">
        <v>144</v>
      </c>
      <c r="AS11" s="181">
        <v>80</v>
      </c>
      <c r="AT11" s="270">
        <v>0</v>
      </c>
      <c r="AU11" s="183"/>
      <c r="AV11" s="197">
        <v>0</v>
      </c>
      <c r="AW11" s="198">
        <v>0</v>
      </c>
      <c r="AX11" s="198">
        <v>0</v>
      </c>
      <c r="AY11" s="198">
        <v>0</v>
      </c>
      <c r="AZ11" s="198">
        <v>0</v>
      </c>
      <c r="BA11" s="199">
        <v>0</v>
      </c>
    </row>
    <row r="12" spans="1:53" ht="31.5" customHeight="1" thickBot="1">
      <c r="A12" s="309"/>
      <c r="B12" s="312"/>
      <c r="C12" s="25" t="s">
        <v>33</v>
      </c>
      <c r="D12" s="26">
        <v>0.7</v>
      </c>
      <c r="E12" s="186">
        <v>0</v>
      </c>
      <c r="F12" s="187">
        <v>123</v>
      </c>
      <c r="G12" s="187">
        <v>101</v>
      </c>
      <c r="H12" s="188">
        <v>106</v>
      </c>
      <c r="I12" s="188">
        <v>56</v>
      </c>
      <c r="J12" s="189">
        <v>17</v>
      </c>
      <c r="K12" s="183"/>
      <c r="L12" s="190">
        <v>0</v>
      </c>
      <c r="M12" s="188">
        <v>67</v>
      </c>
      <c r="N12" s="188">
        <v>56</v>
      </c>
      <c r="O12" s="188">
        <v>39</v>
      </c>
      <c r="P12" s="191">
        <v>0</v>
      </c>
      <c r="Q12" s="234"/>
      <c r="R12" s="190">
        <v>0</v>
      </c>
      <c r="S12" s="195">
        <v>0</v>
      </c>
      <c r="T12" s="195">
        <v>0</v>
      </c>
      <c r="U12" s="191">
        <v>0</v>
      </c>
      <c r="V12" s="183"/>
      <c r="W12" s="190">
        <v>0</v>
      </c>
      <c r="X12" s="195">
        <v>0</v>
      </c>
      <c r="Y12" s="195">
        <v>0</v>
      </c>
      <c r="Z12" s="195">
        <v>0</v>
      </c>
      <c r="AA12" s="191">
        <v>0</v>
      </c>
      <c r="AB12" s="183"/>
      <c r="AC12" s="190">
        <v>0</v>
      </c>
      <c r="AD12" s="188">
        <v>84</v>
      </c>
      <c r="AE12" s="188">
        <v>84</v>
      </c>
      <c r="AF12" s="195">
        <v>0</v>
      </c>
      <c r="AG12" s="191">
        <v>0</v>
      </c>
      <c r="AH12" s="183"/>
      <c r="AI12" s="190">
        <v>0</v>
      </c>
      <c r="AJ12" s="195">
        <v>0</v>
      </c>
      <c r="AK12" s="195">
        <v>0</v>
      </c>
      <c r="AL12" s="195">
        <v>0</v>
      </c>
      <c r="AM12" s="195">
        <v>0</v>
      </c>
      <c r="AN12" s="191">
        <v>0</v>
      </c>
      <c r="AO12" s="183"/>
      <c r="AP12" s="196">
        <v>84</v>
      </c>
      <c r="AQ12" s="188">
        <v>101</v>
      </c>
      <c r="AR12" s="188">
        <v>101</v>
      </c>
      <c r="AS12" s="188">
        <v>56</v>
      </c>
      <c r="AT12" s="271">
        <v>0</v>
      </c>
      <c r="AU12" s="183"/>
      <c r="AV12" s="200">
        <v>0</v>
      </c>
      <c r="AW12" s="201">
        <v>0</v>
      </c>
      <c r="AX12" s="201">
        <v>0</v>
      </c>
      <c r="AY12" s="201">
        <v>0</v>
      </c>
      <c r="AZ12" s="201">
        <v>0</v>
      </c>
      <c r="BA12" s="202">
        <v>0</v>
      </c>
    </row>
    <row r="13" spans="1:53" ht="27" customHeight="1" thickBot="1">
      <c r="A13" s="309"/>
      <c r="B13" s="313"/>
      <c r="C13" s="24" t="s">
        <v>26</v>
      </c>
      <c r="D13" s="26">
        <v>0.3</v>
      </c>
      <c r="E13" s="192">
        <v>0</v>
      </c>
      <c r="F13" s="187">
        <v>53</v>
      </c>
      <c r="G13" s="187">
        <v>43</v>
      </c>
      <c r="H13" s="188">
        <v>46</v>
      </c>
      <c r="I13" s="188">
        <v>24</v>
      </c>
      <c r="J13" s="189">
        <v>7</v>
      </c>
      <c r="K13" s="183"/>
      <c r="L13" s="190">
        <v>0</v>
      </c>
      <c r="M13" s="188">
        <v>29</v>
      </c>
      <c r="N13" s="188">
        <v>24</v>
      </c>
      <c r="O13" s="188">
        <v>17</v>
      </c>
      <c r="P13" s="191">
        <v>0</v>
      </c>
      <c r="Q13" s="234"/>
      <c r="R13" s="190">
        <v>0</v>
      </c>
      <c r="S13" s="195">
        <v>0</v>
      </c>
      <c r="T13" s="195">
        <v>0</v>
      </c>
      <c r="U13" s="191">
        <v>0</v>
      </c>
      <c r="V13" s="183"/>
      <c r="W13" s="190">
        <v>0</v>
      </c>
      <c r="X13" s="195">
        <v>0</v>
      </c>
      <c r="Y13" s="195">
        <v>0</v>
      </c>
      <c r="Z13" s="195">
        <v>0</v>
      </c>
      <c r="AA13" s="191">
        <v>0</v>
      </c>
      <c r="AB13" s="183"/>
      <c r="AC13" s="190">
        <v>0</v>
      </c>
      <c r="AD13" s="188">
        <v>36</v>
      </c>
      <c r="AE13" s="188">
        <v>36</v>
      </c>
      <c r="AF13" s="195">
        <v>0</v>
      </c>
      <c r="AG13" s="191">
        <v>0</v>
      </c>
      <c r="AH13" s="183"/>
      <c r="AI13" s="190">
        <v>0</v>
      </c>
      <c r="AJ13" s="195">
        <v>0</v>
      </c>
      <c r="AK13" s="195">
        <v>0</v>
      </c>
      <c r="AL13" s="195">
        <v>0</v>
      </c>
      <c r="AM13" s="195">
        <v>0</v>
      </c>
      <c r="AN13" s="191">
        <v>0</v>
      </c>
      <c r="AO13" s="183"/>
      <c r="AP13" s="196">
        <v>36</v>
      </c>
      <c r="AQ13" s="188">
        <v>43</v>
      </c>
      <c r="AR13" s="188">
        <v>43</v>
      </c>
      <c r="AS13" s="188">
        <v>24</v>
      </c>
      <c r="AT13" s="271">
        <v>0</v>
      </c>
      <c r="AU13" s="183"/>
      <c r="AV13" s="200">
        <v>0</v>
      </c>
      <c r="AW13" s="201">
        <v>0</v>
      </c>
      <c r="AX13" s="201">
        <v>0</v>
      </c>
      <c r="AY13" s="201">
        <v>0</v>
      </c>
      <c r="AZ13" s="201">
        <v>0</v>
      </c>
      <c r="BA13" s="202">
        <v>0</v>
      </c>
    </row>
    <row r="14" spans="1:53" ht="15.75" thickBot="1">
      <c r="A14" s="309"/>
      <c r="B14" s="314" t="s">
        <v>176</v>
      </c>
      <c r="C14" s="305" t="s">
        <v>173</v>
      </c>
      <c r="D14" s="306"/>
      <c r="E14" s="317">
        <f>SUM(F11,G11,H11,I11,J11,E11)</f>
        <v>576</v>
      </c>
      <c r="F14" s="318"/>
      <c r="G14" s="318"/>
      <c r="H14" s="318"/>
      <c r="I14" s="318"/>
      <c r="J14" s="319"/>
      <c r="K14" s="234"/>
      <c r="L14" s="323">
        <f aca="true" t="shared" si="0" ref="L14">SUM(M11,N11,O11)</f>
        <v>232</v>
      </c>
      <c r="M14" s="318"/>
      <c r="N14" s="318"/>
      <c r="O14" s="318"/>
      <c r="P14" s="319"/>
      <c r="Q14" s="234"/>
      <c r="R14" s="323">
        <v>0</v>
      </c>
      <c r="S14" s="318"/>
      <c r="T14" s="318"/>
      <c r="U14" s="319"/>
      <c r="V14" s="234"/>
      <c r="W14" s="328">
        <v>0</v>
      </c>
      <c r="X14" s="329"/>
      <c r="Y14" s="329"/>
      <c r="Z14" s="329"/>
      <c r="AA14" s="330"/>
      <c r="AB14" s="234"/>
      <c r="AC14" s="323">
        <f>SUM(AC11,AD11,AE11,AF11,AG11)</f>
        <v>240</v>
      </c>
      <c r="AD14" s="318"/>
      <c r="AE14" s="318"/>
      <c r="AF14" s="318"/>
      <c r="AG14" s="319"/>
      <c r="AH14" s="234"/>
      <c r="AI14" s="323">
        <v>0</v>
      </c>
      <c r="AJ14" s="318"/>
      <c r="AK14" s="318"/>
      <c r="AL14" s="318"/>
      <c r="AM14" s="318"/>
      <c r="AN14" s="319"/>
      <c r="AO14" s="234"/>
      <c r="AP14" s="331">
        <f>SUM(AP11,AQ11,AR11,AS11,AT11)</f>
        <v>488</v>
      </c>
      <c r="AQ14" s="332"/>
      <c r="AR14" s="332"/>
      <c r="AS14" s="332"/>
      <c r="AT14" s="333"/>
      <c r="AU14" s="234"/>
      <c r="AV14" s="334"/>
      <c r="AW14" s="335"/>
      <c r="AX14" s="335"/>
      <c r="AY14" s="335"/>
      <c r="AZ14" s="335"/>
      <c r="BA14" s="336"/>
    </row>
    <row r="15" spans="1:53" ht="15.75" thickBot="1">
      <c r="A15" s="309"/>
      <c r="B15" s="315"/>
      <c r="C15" s="24"/>
      <c r="D15" s="24"/>
      <c r="E15" s="324"/>
      <c r="F15" s="282"/>
      <c r="G15" s="282"/>
      <c r="H15" s="282"/>
      <c r="I15" s="282"/>
      <c r="J15" s="283"/>
      <c r="K15" s="234"/>
      <c r="L15" s="281"/>
      <c r="M15" s="282"/>
      <c r="N15" s="282"/>
      <c r="O15" s="282"/>
      <c r="P15" s="283"/>
      <c r="Q15" s="234"/>
      <c r="R15" s="281"/>
      <c r="S15" s="282"/>
      <c r="T15" s="282"/>
      <c r="U15" s="283"/>
      <c r="V15" s="234"/>
      <c r="W15" s="281"/>
      <c r="X15" s="282"/>
      <c r="Y15" s="282"/>
      <c r="Z15" s="282"/>
      <c r="AA15" s="283"/>
      <c r="AB15" s="96"/>
      <c r="AC15" s="281"/>
      <c r="AD15" s="282"/>
      <c r="AE15" s="282"/>
      <c r="AF15" s="282"/>
      <c r="AG15" s="283"/>
      <c r="AH15" s="96"/>
      <c r="AI15" s="281"/>
      <c r="AJ15" s="282"/>
      <c r="AK15" s="282"/>
      <c r="AL15" s="282"/>
      <c r="AM15" s="282"/>
      <c r="AN15" s="283"/>
      <c r="AO15" s="96"/>
      <c r="AP15" s="281"/>
      <c r="AQ15" s="282"/>
      <c r="AR15" s="282"/>
      <c r="AS15" s="282"/>
      <c r="AT15" s="283"/>
      <c r="AU15" s="234"/>
      <c r="AV15" s="325"/>
      <c r="AW15" s="326"/>
      <c r="AX15" s="326"/>
      <c r="AY15" s="326"/>
      <c r="AZ15" s="326"/>
      <c r="BA15" s="327"/>
    </row>
    <row r="16" spans="1:53" ht="15.75" thickBot="1">
      <c r="A16" s="310"/>
      <c r="B16" s="316"/>
      <c r="C16" s="305" t="s">
        <v>174</v>
      </c>
      <c r="D16" s="306"/>
      <c r="E16" s="307">
        <f>PRODUCT(E9,E14)</f>
        <v>0</v>
      </c>
      <c r="F16" s="288"/>
      <c r="G16" s="288"/>
      <c r="H16" s="288"/>
      <c r="I16" s="288"/>
      <c r="J16" s="289"/>
      <c r="K16" s="1"/>
      <c r="L16" s="287">
        <f>PRODUCT(L9,L14)</f>
        <v>0</v>
      </c>
      <c r="M16" s="288"/>
      <c r="N16" s="288"/>
      <c r="O16" s="288"/>
      <c r="P16" s="289"/>
      <c r="Q16" s="1"/>
      <c r="R16" s="290">
        <f>PRODUCT(R9,R14)</f>
        <v>0</v>
      </c>
      <c r="S16" s="291"/>
      <c r="T16" s="291"/>
      <c r="U16" s="292"/>
      <c r="V16" s="1"/>
      <c r="W16" s="290">
        <f>PRODUCT(W9,W14)</f>
        <v>0</v>
      </c>
      <c r="X16" s="291"/>
      <c r="Y16" s="291"/>
      <c r="Z16" s="291"/>
      <c r="AA16" s="292"/>
      <c r="AB16" s="1"/>
      <c r="AC16" s="287">
        <f>PRODUCT(AC9,AC14)</f>
        <v>0</v>
      </c>
      <c r="AD16" s="288"/>
      <c r="AE16" s="288"/>
      <c r="AF16" s="288"/>
      <c r="AG16" s="289"/>
      <c r="AH16" s="1"/>
      <c r="AI16" s="290">
        <f>PRODUCT(AI9,AI14)</f>
        <v>0</v>
      </c>
      <c r="AJ16" s="291"/>
      <c r="AK16" s="291"/>
      <c r="AL16" s="291"/>
      <c r="AM16" s="291"/>
      <c r="AN16" s="292"/>
      <c r="AO16" s="1"/>
      <c r="AP16" s="287">
        <f>PRODUCT(AP9,AP14)</f>
        <v>0</v>
      </c>
      <c r="AQ16" s="288"/>
      <c r="AR16" s="288"/>
      <c r="AS16" s="288"/>
      <c r="AT16" s="289"/>
      <c r="AU16" s="1"/>
      <c r="AV16" s="293">
        <f>PRODUCT(AV9,AZ9,AV14,AZ14)</f>
        <v>0</v>
      </c>
      <c r="AW16" s="294"/>
      <c r="AX16" s="294"/>
      <c r="AY16" s="294"/>
      <c r="AZ16" s="294"/>
      <c r="BA16" s="295"/>
    </row>
    <row r="17" spans="1:53" ht="15">
      <c r="A17" s="5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ht="15.75" thickBot="1"/>
    <row r="19" spans="2:50" ht="21.75" thickBot="1">
      <c r="B19" s="262" t="s">
        <v>203</v>
      </c>
      <c r="AQ19" s="296" t="s">
        <v>175</v>
      </c>
      <c r="AR19" s="296"/>
      <c r="AS19" s="296"/>
      <c r="AT19" s="297"/>
      <c r="AU19" s="298" t="e">
        <f>AVERAGE(E8,L8,R8,W8,AC8,AI8,AP8,AV8,BA8)</f>
        <v>#DIV/0!</v>
      </c>
      <c r="AV19" s="299"/>
      <c r="AW19" s="299"/>
      <c r="AX19" s="300"/>
    </row>
    <row r="20" spans="2:51" s="244" customFormat="1" ht="21.75" thickBot="1">
      <c r="B20" s="263" t="s">
        <v>245</v>
      </c>
      <c r="C20" s="258"/>
      <c r="D20" s="259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I20" s="301" t="s">
        <v>247</v>
      </c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2"/>
      <c r="AU20" s="284">
        <f>SUM(E16,L16,AC16,AP16)</f>
        <v>0</v>
      </c>
      <c r="AV20" s="285"/>
      <c r="AW20" s="285"/>
      <c r="AX20" s="286"/>
      <c r="AY20" s="244" t="s">
        <v>250</v>
      </c>
    </row>
    <row r="21" spans="2:51" s="244" customFormat="1" ht="21.75" thickBot="1">
      <c r="B21" s="263" t="s">
        <v>213</v>
      </c>
      <c r="C21" s="259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303" t="s">
        <v>238</v>
      </c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4"/>
      <c r="AU21" s="284" t="e">
        <f>PRODUCT(AU19,AU20)</f>
        <v>#DIV/0!</v>
      </c>
      <c r="AV21" s="285"/>
      <c r="AW21" s="285"/>
      <c r="AX21" s="286"/>
      <c r="AY21" s="244" t="s">
        <v>237</v>
      </c>
    </row>
    <row r="22" spans="2:45" s="244" customFormat="1" ht="21">
      <c r="B22" s="263" t="s">
        <v>215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Q22" s="245"/>
      <c r="AR22" s="245"/>
      <c r="AS22" s="245"/>
    </row>
    <row r="23" spans="2:33" s="244" customFormat="1" ht="15">
      <c r="B23" s="264" t="s">
        <v>211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</row>
    <row r="24" spans="2:33" s="244" customFormat="1" ht="15">
      <c r="B24" s="265" t="s">
        <v>204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</row>
    <row r="25" spans="2:33" s="244" customFormat="1" ht="15">
      <c r="B25" s="265" t="s">
        <v>205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</row>
    <row r="26" spans="2:33" s="244" customFormat="1" ht="15">
      <c r="B26" s="265" t="s">
        <v>206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</row>
    <row r="27" spans="2:33" s="244" customFormat="1" ht="15">
      <c r="B27" s="264" t="s">
        <v>212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</row>
    <row r="28" spans="2:33" s="244" customFormat="1" ht="15">
      <c r="B28" s="265" t="s">
        <v>207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</row>
    <row r="29" spans="2:33" s="244" customFormat="1" ht="15">
      <c r="B29" s="265" t="s">
        <v>208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</row>
    <row r="30" spans="2:33" s="244" customFormat="1" ht="15">
      <c r="B30" s="265" t="s">
        <v>209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</row>
    <row r="31" spans="2:33" s="244" customFormat="1" ht="15">
      <c r="B31" s="263" t="s">
        <v>216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</row>
    <row r="32" spans="2:33" s="244" customFormat="1" ht="15">
      <c r="B32" s="263" t="s">
        <v>214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</row>
    <row r="33" spans="2:33" s="244" customFormat="1" ht="15">
      <c r="B33" s="263" t="s">
        <v>236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</row>
    <row r="34" spans="2:33" s="244" customFormat="1" ht="15">
      <c r="B34" s="268" t="s">
        <v>228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</row>
    <row r="35" spans="2:33" s="244" customFormat="1" ht="15">
      <c r="B35" s="263" t="s">
        <v>261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</row>
    <row r="36" spans="2:33" s="244" customFormat="1" ht="15">
      <c r="B36" s="268" t="s">
        <v>260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</row>
    <row r="37" spans="2:33" s="244" customFormat="1" ht="15">
      <c r="B37" s="268" t="s">
        <v>259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</row>
    <row r="38" spans="2:33" s="244" customFormat="1" ht="15">
      <c r="B38" s="268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</row>
    <row r="39" ht="15">
      <c r="B39" s="266" t="s">
        <v>210</v>
      </c>
    </row>
    <row r="40" ht="15">
      <c r="B40" s="167"/>
    </row>
  </sheetData>
  <protectedRanges>
    <protectedRange sqref="I20:M22" name="Range1"/>
  </protectedRanges>
  <mergeCells count="80">
    <mergeCell ref="AZ9:BA9"/>
    <mergeCell ref="D1:BA1"/>
    <mergeCell ref="AZ2:BA2"/>
    <mergeCell ref="AH2:AH4"/>
    <mergeCell ref="AI2:AN2"/>
    <mergeCell ref="AO2:AO4"/>
    <mergeCell ref="AP2:AT2"/>
    <mergeCell ref="AU2:AU4"/>
    <mergeCell ref="AV2:AY2"/>
    <mergeCell ref="AC2:AG2"/>
    <mergeCell ref="AB2:AB4"/>
    <mergeCell ref="W2:AA2"/>
    <mergeCell ref="V2:V4"/>
    <mergeCell ref="R2:U2"/>
    <mergeCell ref="Q2:Q4"/>
    <mergeCell ref="L2:P2"/>
    <mergeCell ref="D5:BA5"/>
    <mergeCell ref="E7:BA7"/>
    <mergeCell ref="E8:J8"/>
    <mergeCell ref="L8:P8"/>
    <mergeCell ref="R8:U8"/>
    <mergeCell ref="W8:AA8"/>
    <mergeCell ref="AC8:AG8"/>
    <mergeCell ref="AI8:AN8"/>
    <mergeCell ref="AP8:AT8"/>
    <mergeCell ref="AV8:AY8"/>
    <mergeCell ref="AZ8:BA8"/>
    <mergeCell ref="K2:K4"/>
    <mergeCell ref="E2:J2"/>
    <mergeCell ref="AI10:AN10"/>
    <mergeCell ref="AP10:AT10"/>
    <mergeCell ref="AV10:BA10"/>
    <mergeCell ref="E9:J9"/>
    <mergeCell ref="L9:P9"/>
    <mergeCell ref="R9:U9"/>
    <mergeCell ref="W9:AA9"/>
    <mergeCell ref="E10:J10"/>
    <mergeCell ref="L10:P10"/>
    <mergeCell ref="R10:U10"/>
    <mergeCell ref="W10:AA10"/>
    <mergeCell ref="AC10:AG10"/>
    <mergeCell ref="AC9:AG9"/>
    <mergeCell ref="AI9:AN9"/>
    <mergeCell ref="AP9:AT9"/>
    <mergeCell ref="AV9:AY9"/>
    <mergeCell ref="L14:P14"/>
    <mergeCell ref="E15:J15"/>
    <mergeCell ref="L15:P15"/>
    <mergeCell ref="AV15:BA15"/>
    <mergeCell ref="R14:U14"/>
    <mergeCell ref="W14:AA14"/>
    <mergeCell ref="AC14:AG14"/>
    <mergeCell ref="AI14:AN14"/>
    <mergeCell ref="AP14:AT14"/>
    <mergeCell ref="AV14:BA14"/>
    <mergeCell ref="R15:U15"/>
    <mergeCell ref="W15:AA15"/>
    <mergeCell ref="AC15:AG15"/>
    <mergeCell ref="AI15:AN15"/>
    <mergeCell ref="C16:D16"/>
    <mergeCell ref="E16:J16"/>
    <mergeCell ref="A11:A16"/>
    <mergeCell ref="B11:B13"/>
    <mergeCell ref="B14:B16"/>
    <mergeCell ref="C14:D14"/>
    <mergeCell ref="E14:J14"/>
    <mergeCell ref="AP15:AT15"/>
    <mergeCell ref="AU21:AX21"/>
    <mergeCell ref="L16:P16"/>
    <mergeCell ref="R16:U16"/>
    <mergeCell ref="W16:AA16"/>
    <mergeCell ref="AC16:AG16"/>
    <mergeCell ref="AI16:AN16"/>
    <mergeCell ref="AP16:AT16"/>
    <mergeCell ref="AV16:BA16"/>
    <mergeCell ref="AQ19:AT19"/>
    <mergeCell ref="AU19:AX19"/>
    <mergeCell ref="AI20:AT20"/>
    <mergeCell ref="AU20:AX20"/>
    <mergeCell ref="AG21:AT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68"/>
  <sheetViews>
    <sheetView zoomScale="70" zoomScaleNormal="70" workbookViewId="0" topLeftCell="A37">
      <selection activeCell="E47" sqref="E47"/>
    </sheetView>
  </sheetViews>
  <sheetFormatPr defaultColWidth="9.140625" defaultRowHeight="15"/>
  <cols>
    <col min="2" max="2" width="26.8515625" style="0" customWidth="1"/>
    <col min="3" max="3" width="56.57421875" style="0" customWidth="1"/>
    <col min="4" max="5" width="31.57421875" style="0" customWidth="1"/>
    <col min="11" max="11" width="9.140625" style="0" customWidth="1"/>
    <col min="12" max="12" width="33.140625" style="0" customWidth="1"/>
    <col min="18" max="18" width="34.28125" style="0" customWidth="1"/>
    <col min="23" max="23" width="28.00390625" style="0" customWidth="1"/>
    <col min="48" max="48" width="35.140625" style="0" customWidth="1"/>
    <col min="49" max="49" width="32.57421875" style="0" customWidth="1"/>
  </cols>
  <sheetData>
    <row r="1" spans="1:49" ht="15.75" thickBot="1">
      <c r="A1" s="22"/>
      <c r="B1" s="22"/>
      <c r="C1" s="22"/>
      <c r="D1" s="22"/>
      <c r="E1" s="340" t="s">
        <v>67</v>
      </c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55"/>
      <c r="AW1" s="355"/>
    </row>
    <row r="2" spans="1:49" ht="15.75" thickBot="1">
      <c r="A2" s="22"/>
      <c r="B2" s="22"/>
      <c r="C2" s="22"/>
      <c r="D2" s="22"/>
      <c r="E2" s="18" t="s">
        <v>68</v>
      </c>
      <c r="F2" s="340" t="s">
        <v>162</v>
      </c>
      <c r="G2" s="341"/>
      <c r="H2" s="341"/>
      <c r="I2" s="341"/>
      <c r="J2" s="341"/>
      <c r="K2" s="342"/>
      <c r="L2" s="337"/>
      <c r="M2" s="340" t="s">
        <v>163</v>
      </c>
      <c r="N2" s="341"/>
      <c r="O2" s="341"/>
      <c r="P2" s="341"/>
      <c r="Q2" s="342"/>
      <c r="R2" s="337"/>
      <c r="S2" s="340" t="s">
        <v>164</v>
      </c>
      <c r="T2" s="341"/>
      <c r="U2" s="341"/>
      <c r="V2" s="342"/>
      <c r="W2" s="337"/>
      <c r="X2" s="340" t="s">
        <v>165</v>
      </c>
      <c r="Y2" s="341"/>
      <c r="Z2" s="341"/>
      <c r="AA2" s="341"/>
      <c r="AB2" s="342"/>
      <c r="AC2" s="337"/>
      <c r="AD2" s="340" t="s">
        <v>166</v>
      </c>
      <c r="AE2" s="341"/>
      <c r="AF2" s="341"/>
      <c r="AG2" s="341"/>
      <c r="AH2" s="342"/>
      <c r="AI2" s="337"/>
      <c r="AJ2" s="340" t="s">
        <v>167</v>
      </c>
      <c r="AK2" s="341"/>
      <c r="AL2" s="341"/>
      <c r="AM2" s="341"/>
      <c r="AN2" s="341"/>
      <c r="AO2" s="342"/>
      <c r="AP2" s="337"/>
      <c r="AQ2" s="340" t="s">
        <v>168</v>
      </c>
      <c r="AR2" s="341"/>
      <c r="AS2" s="341"/>
      <c r="AT2" s="341"/>
      <c r="AU2" s="342"/>
      <c r="AV2" s="337"/>
      <c r="AW2" s="3"/>
    </row>
    <row r="3" spans="1:48" ht="15">
      <c r="A3" s="22"/>
      <c r="B3" s="22"/>
      <c r="C3" s="22"/>
      <c r="D3" s="22"/>
      <c r="E3" s="19" t="s">
        <v>66</v>
      </c>
      <c r="F3" s="14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7" t="s">
        <v>39</v>
      </c>
      <c r="L3" s="338"/>
      <c r="M3" s="6" t="s">
        <v>39</v>
      </c>
      <c r="N3" s="2" t="s">
        <v>40</v>
      </c>
      <c r="O3" s="2" t="s">
        <v>41</v>
      </c>
      <c r="P3" s="2" t="s">
        <v>42</v>
      </c>
      <c r="Q3" s="7" t="s">
        <v>43</v>
      </c>
      <c r="R3" s="338"/>
      <c r="S3" s="6" t="s">
        <v>44</v>
      </c>
      <c r="T3" s="2" t="s">
        <v>45</v>
      </c>
      <c r="U3" s="2" t="s">
        <v>46</v>
      </c>
      <c r="V3" s="7" t="s">
        <v>47</v>
      </c>
      <c r="W3" s="338"/>
      <c r="X3" s="6" t="s">
        <v>48</v>
      </c>
      <c r="Y3" s="2" t="s">
        <v>49</v>
      </c>
      <c r="Z3" s="2" t="s">
        <v>50</v>
      </c>
      <c r="AA3" s="2" t="s">
        <v>51</v>
      </c>
      <c r="AB3" s="7" t="s">
        <v>52</v>
      </c>
      <c r="AC3" s="338"/>
      <c r="AD3" s="6" t="s">
        <v>52</v>
      </c>
      <c r="AE3" s="2" t="s">
        <v>53</v>
      </c>
      <c r="AF3" s="2" t="s">
        <v>54</v>
      </c>
      <c r="AG3" s="2" t="s">
        <v>55</v>
      </c>
      <c r="AH3" s="7" t="s">
        <v>56</v>
      </c>
      <c r="AI3" s="338"/>
      <c r="AJ3" s="6" t="s">
        <v>56</v>
      </c>
      <c r="AK3" s="2" t="s">
        <v>57</v>
      </c>
      <c r="AL3" s="2" t="s">
        <v>58</v>
      </c>
      <c r="AM3" s="2" t="s">
        <v>59</v>
      </c>
      <c r="AN3" s="2" t="s">
        <v>60</v>
      </c>
      <c r="AO3" s="7" t="s">
        <v>61</v>
      </c>
      <c r="AP3" s="338"/>
      <c r="AQ3" s="6" t="s">
        <v>61</v>
      </c>
      <c r="AR3" s="2" t="s">
        <v>62</v>
      </c>
      <c r="AS3" s="2" t="s">
        <v>63</v>
      </c>
      <c r="AT3" s="2" t="s">
        <v>64</v>
      </c>
      <c r="AU3" s="7" t="s">
        <v>65</v>
      </c>
      <c r="AV3" s="338"/>
    </row>
    <row r="4" spans="1:48" ht="15.75" thickBot="1">
      <c r="A4" s="22"/>
      <c r="B4" s="22"/>
      <c r="C4" s="22"/>
      <c r="D4" s="22"/>
      <c r="E4" s="20" t="s">
        <v>104</v>
      </c>
      <c r="F4" s="15" t="s">
        <v>74</v>
      </c>
      <c r="G4" s="9" t="s">
        <v>75</v>
      </c>
      <c r="H4" s="9" t="s">
        <v>76</v>
      </c>
      <c r="I4" s="9" t="s">
        <v>77</v>
      </c>
      <c r="J4" s="9" t="s">
        <v>78</v>
      </c>
      <c r="K4" s="10" t="s">
        <v>79</v>
      </c>
      <c r="L4" s="339"/>
      <c r="M4" s="8" t="s">
        <v>80</v>
      </c>
      <c r="N4" s="9" t="s">
        <v>81</v>
      </c>
      <c r="O4" s="9" t="s">
        <v>82</v>
      </c>
      <c r="P4" s="9" t="s">
        <v>83</v>
      </c>
      <c r="Q4" s="10" t="s">
        <v>84</v>
      </c>
      <c r="R4" s="339"/>
      <c r="S4" s="8" t="s">
        <v>85</v>
      </c>
      <c r="T4" s="9" t="s">
        <v>86</v>
      </c>
      <c r="U4" s="9" t="s">
        <v>87</v>
      </c>
      <c r="V4" s="10" t="s">
        <v>88</v>
      </c>
      <c r="W4" s="339"/>
      <c r="X4" s="8" t="s">
        <v>69</v>
      </c>
      <c r="Y4" s="9" t="s">
        <v>70</v>
      </c>
      <c r="Z4" s="9" t="s">
        <v>71</v>
      </c>
      <c r="AA4" s="9" t="s">
        <v>72</v>
      </c>
      <c r="AB4" s="10" t="s">
        <v>73</v>
      </c>
      <c r="AC4" s="339"/>
      <c r="AD4" s="8" t="s">
        <v>89</v>
      </c>
      <c r="AE4" s="9" t="s">
        <v>90</v>
      </c>
      <c r="AF4" s="9" t="s">
        <v>91</v>
      </c>
      <c r="AG4" s="9" t="s">
        <v>92</v>
      </c>
      <c r="AH4" s="10" t="s">
        <v>93</v>
      </c>
      <c r="AI4" s="339"/>
      <c r="AJ4" s="8" t="s">
        <v>94</v>
      </c>
      <c r="AK4" s="9" t="s">
        <v>95</v>
      </c>
      <c r="AL4" s="9" t="s">
        <v>96</v>
      </c>
      <c r="AM4" s="9" t="s">
        <v>97</v>
      </c>
      <c r="AN4" s="9" t="s">
        <v>98</v>
      </c>
      <c r="AO4" s="10" t="s">
        <v>99</v>
      </c>
      <c r="AP4" s="339"/>
      <c r="AQ4" s="8" t="s">
        <v>100</v>
      </c>
      <c r="AR4" s="9" t="s">
        <v>101</v>
      </c>
      <c r="AS4" s="16" t="s">
        <v>102</v>
      </c>
      <c r="AT4" s="9" t="s">
        <v>103</v>
      </c>
      <c r="AU4" s="17">
        <v>42702</v>
      </c>
      <c r="AV4" s="339"/>
    </row>
    <row r="5" spans="1:49" ht="15.75" thickBot="1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39"/>
      <c r="M5" s="23"/>
      <c r="N5" s="23"/>
      <c r="O5" s="23"/>
      <c r="P5" s="23"/>
      <c r="Q5" s="23"/>
      <c r="R5" s="39"/>
      <c r="S5" s="23"/>
      <c r="T5" s="23"/>
      <c r="U5" s="23"/>
      <c r="V5" s="23"/>
      <c r="W5" s="39"/>
      <c r="X5" s="23"/>
      <c r="Y5" s="23"/>
      <c r="Z5" s="23"/>
      <c r="AA5" s="23"/>
      <c r="AB5" s="23"/>
      <c r="AC5" s="39"/>
      <c r="AD5" s="23"/>
      <c r="AE5" s="23"/>
      <c r="AF5" s="23"/>
      <c r="AG5" s="23"/>
      <c r="AH5" s="23"/>
      <c r="AI5" s="39"/>
      <c r="AJ5" s="23"/>
      <c r="AK5" s="23"/>
      <c r="AL5" s="23"/>
      <c r="AM5" s="23"/>
      <c r="AN5" s="23"/>
      <c r="AO5" s="23"/>
      <c r="AP5" s="39"/>
      <c r="AQ5" s="23"/>
      <c r="AR5" s="23"/>
      <c r="AS5" s="40"/>
      <c r="AT5" s="23"/>
      <c r="AU5" s="40"/>
      <c r="AV5" s="39"/>
      <c r="AW5" s="41"/>
    </row>
    <row r="6" spans="1:49" ht="45.75" thickBot="1">
      <c r="A6" s="22"/>
      <c r="B6" s="22"/>
      <c r="C6" s="22"/>
      <c r="D6" s="204" t="s">
        <v>187</v>
      </c>
      <c r="F6" s="22"/>
      <c r="G6" s="22"/>
      <c r="H6" s="22"/>
      <c r="I6" s="22"/>
      <c r="J6" s="22"/>
      <c r="K6" s="22"/>
      <c r="M6" s="23"/>
      <c r="N6" s="23"/>
      <c r="O6" s="23"/>
      <c r="P6" s="23"/>
      <c r="Q6" s="23"/>
      <c r="S6" s="22"/>
      <c r="T6" s="22"/>
      <c r="U6" s="22"/>
      <c r="V6" s="22"/>
      <c r="X6" s="22"/>
      <c r="Y6" s="22"/>
      <c r="Z6" s="22"/>
      <c r="AA6" s="22"/>
      <c r="AB6" s="22"/>
      <c r="AD6" s="22"/>
      <c r="AE6" s="22"/>
      <c r="AF6" s="22"/>
      <c r="AG6" s="22"/>
      <c r="AH6" s="22"/>
      <c r="AJ6" s="22"/>
      <c r="AK6" s="22"/>
      <c r="AL6" s="22"/>
      <c r="AM6" s="22"/>
      <c r="AN6" s="22"/>
      <c r="AO6" s="22"/>
      <c r="AQ6" s="22"/>
      <c r="AR6" s="22"/>
      <c r="AS6" s="22"/>
      <c r="AT6" s="22"/>
      <c r="AU6" s="22"/>
      <c r="AW6" s="227" t="s">
        <v>269</v>
      </c>
    </row>
    <row r="7" spans="1:49" ht="24" customHeight="1" thickBot="1">
      <c r="A7" s="357" t="s">
        <v>106</v>
      </c>
      <c r="B7" s="361" t="s">
        <v>25</v>
      </c>
      <c r="C7" s="24" t="s">
        <v>140</v>
      </c>
      <c r="D7" s="117"/>
      <c r="E7" s="29"/>
      <c r="F7" s="3">
        <v>0</v>
      </c>
      <c r="G7" s="4">
        <v>0</v>
      </c>
      <c r="H7" s="55">
        <v>1</v>
      </c>
      <c r="I7" s="4">
        <v>0</v>
      </c>
      <c r="J7" s="55">
        <v>1</v>
      </c>
      <c r="K7" s="5">
        <v>0</v>
      </c>
      <c r="L7" s="29"/>
      <c r="M7" s="3">
        <v>0</v>
      </c>
      <c r="N7" s="4">
        <v>0</v>
      </c>
      <c r="O7" s="4">
        <v>0</v>
      </c>
      <c r="P7" s="4">
        <v>0</v>
      </c>
      <c r="Q7" s="5">
        <v>0</v>
      </c>
      <c r="R7" s="29"/>
      <c r="S7" s="3">
        <v>0</v>
      </c>
      <c r="T7" s="4">
        <v>0</v>
      </c>
      <c r="U7" s="4">
        <v>0</v>
      </c>
      <c r="V7" s="5">
        <v>0</v>
      </c>
      <c r="W7" s="29"/>
      <c r="X7" s="3">
        <v>0</v>
      </c>
      <c r="Y7" s="4">
        <v>0</v>
      </c>
      <c r="Z7" s="4">
        <v>0</v>
      </c>
      <c r="AA7" s="4">
        <v>0</v>
      </c>
      <c r="AB7" s="5">
        <v>0</v>
      </c>
      <c r="AC7" s="29"/>
      <c r="AD7" s="3">
        <v>0</v>
      </c>
      <c r="AE7" s="4">
        <v>0</v>
      </c>
      <c r="AF7" s="4">
        <v>0</v>
      </c>
      <c r="AG7" s="4">
        <v>0</v>
      </c>
      <c r="AH7" s="5">
        <v>0</v>
      </c>
      <c r="AI7" s="29"/>
      <c r="AJ7" s="3">
        <v>0</v>
      </c>
      <c r="AK7" s="4">
        <v>0</v>
      </c>
      <c r="AL7" s="4">
        <v>0</v>
      </c>
      <c r="AM7" s="4">
        <v>0</v>
      </c>
      <c r="AN7" s="4">
        <v>0</v>
      </c>
      <c r="AO7" s="5">
        <v>0</v>
      </c>
      <c r="AP7" s="29"/>
      <c r="AQ7" s="3">
        <v>0</v>
      </c>
      <c r="AR7" s="4">
        <v>0</v>
      </c>
      <c r="AS7" s="4">
        <v>0</v>
      </c>
      <c r="AT7" s="4">
        <v>0</v>
      </c>
      <c r="AU7" s="5">
        <v>0</v>
      </c>
      <c r="AV7" s="29"/>
      <c r="AW7" s="123"/>
    </row>
    <row r="8" spans="1:49" ht="24" customHeight="1" thickBot="1">
      <c r="A8" s="358"/>
      <c r="B8" s="362"/>
      <c r="C8" s="24" t="s">
        <v>141</v>
      </c>
      <c r="D8" s="118"/>
      <c r="E8" s="23"/>
      <c r="F8" s="6">
        <v>0</v>
      </c>
      <c r="G8" s="2">
        <v>0</v>
      </c>
      <c r="H8" s="2">
        <v>0</v>
      </c>
      <c r="I8" s="2">
        <v>0</v>
      </c>
      <c r="J8" s="2">
        <v>0</v>
      </c>
      <c r="K8" s="7">
        <v>0</v>
      </c>
      <c r="L8" s="23"/>
      <c r="M8" s="6">
        <v>0</v>
      </c>
      <c r="N8" s="2">
        <v>0</v>
      </c>
      <c r="O8" s="2">
        <v>0</v>
      </c>
      <c r="P8" s="2">
        <v>0</v>
      </c>
      <c r="Q8" s="7">
        <v>0</v>
      </c>
      <c r="R8" s="23"/>
      <c r="S8" s="6">
        <v>0</v>
      </c>
      <c r="T8" s="2">
        <v>0</v>
      </c>
      <c r="U8" s="2">
        <v>0</v>
      </c>
      <c r="V8" s="7">
        <v>0</v>
      </c>
      <c r="W8" s="23"/>
      <c r="X8" s="6">
        <v>0</v>
      </c>
      <c r="Y8" s="2">
        <v>0</v>
      </c>
      <c r="Z8" s="2">
        <v>0</v>
      </c>
      <c r="AA8" s="2">
        <v>0</v>
      </c>
      <c r="AB8" s="7">
        <v>0</v>
      </c>
      <c r="AC8" s="23"/>
      <c r="AD8" s="6">
        <v>0</v>
      </c>
      <c r="AE8" s="2">
        <v>0</v>
      </c>
      <c r="AF8" s="2">
        <v>0</v>
      </c>
      <c r="AG8" s="2">
        <v>0</v>
      </c>
      <c r="AH8" s="7">
        <v>0</v>
      </c>
      <c r="AI8" s="23"/>
      <c r="AJ8" s="6">
        <v>0</v>
      </c>
      <c r="AK8" s="2">
        <v>0</v>
      </c>
      <c r="AL8" s="2">
        <v>0</v>
      </c>
      <c r="AM8" s="2">
        <v>0</v>
      </c>
      <c r="AN8" s="2">
        <v>0</v>
      </c>
      <c r="AO8" s="7">
        <v>0</v>
      </c>
      <c r="AP8" s="23"/>
      <c r="AQ8" s="6">
        <v>0</v>
      </c>
      <c r="AR8" s="2">
        <v>0</v>
      </c>
      <c r="AS8" s="2">
        <v>0</v>
      </c>
      <c r="AT8" s="2">
        <v>0</v>
      </c>
      <c r="AU8" s="7">
        <v>0</v>
      </c>
      <c r="AV8" s="23"/>
      <c r="AW8" s="124"/>
    </row>
    <row r="9" spans="1:49" ht="24" customHeight="1" thickBot="1">
      <c r="A9" s="358"/>
      <c r="B9" s="361" t="s">
        <v>2</v>
      </c>
      <c r="C9" s="24" t="s">
        <v>160</v>
      </c>
      <c r="D9" s="118"/>
      <c r="E9" s="23"/>
      <c r="F9" s="6">
        <v>0</v>
      </c>
      <c r="G9" s="56">
        <v>1</v>
      </c>
      <c r="H9" s="2">
        <v>0</v>
      </c>
      <c r="I9" s="2">
        <v>0</v>
      </c>
      <c r="J9" s="2">
        <v>0</v>
      </c>
      <c r="K9" s="7">
        <v>0</v>
      </c>
      <c r="L9" s="23"/>
      <c r="M9" s="6">
        <v>0</v>
      </c>
      <c r="N9" s="2">
        <v>0</v>
      </c>
      <c r="O9" s="2">
        <v>0</v>
      </c>
      <c r="P9" s="2">
        <v>0</v>
      </c>
      <c r="Q9" s="7">
        <v>0</v>
      </c>
      <c r="R9" s="23"/>
      <c r="S9" s="6">
        <v>0</v>
      </c>
      <c r="T9" s="2">
        <v>0</v>
      </c>
      <c r="U9" s="2">
        <v>0</v>
      </c>
      <c r="V9" s="7">
        <v>0</v>
      </c>
      <c r="W9" s="23"/>
      <c r="X9" s="6">
        <v>0</v>
      </c>
      <c r="Y9" s="2">
        <v>0</v>
      </c>
      <c r="Z9" s="2">
        <v>0</v>
      </c>
      <c r="AA9" s="2">
        <v>0</v>
      </c>
      <c r="AB9" s="7">
        <v>0</v>
      </c>
      <c r="AC9" s="23"/>
      <c r="AD9" s="6">
        <v>0</v>
      </c>
      <c r="AE9" s="2">
        <v>0</v>
      </c>
      <c r="AF9" s="2">
        <v>0</v>
      </c>
      <c r="AG9" s="2">
        <v>0</v>
      </c>
      <c r="AH9" s="7">
        <v>0</v>
      </c>
      <c r="AI9" s="23"/>
      <c r="AJ9" s="6">
        <v>0</v>
      </c>
      <c r="AK9" s="2">
        <v>0</v>
      </c>
      <c r="AL9" s="2">
        <v>0</v>
      </c>
      <c r="AM9" s="2">
        <v>0</v>
      </c>
      <c r="AN9" s="2">
        <v>0</v>
      </c>
      <c r="AO9" s="7">
        <v>0</v>
      </c>
      <c r="AP9" s="23"/>
      <c r="AQ9" s="6">
        <v>0</v>
      </c>
      <c r="AR9" s="2">
        <v>0</v>
      </c>
      <c r="AS9" s="2">
        <v>0</v>
      </c>
      <c r="AT9" s="2">
        <v>0</v>
      </c>
      <c r="AU9" s="7">
        <v>0</v>
      </c>
      <c r="AV9" s="23"/>
      <c r="AW9" s="124"/>
    </row>
    <row r="10" spans="1:49" ht="24" customHeight="1" thickBot="1">
      <c r="A10" s="358"/>
      <c r="B10" s="363"/>
      <c r="C10" s="24" t="s">
        <v>142</v>
      </c>
      <c r="D10" s="118"/>
      <c r="E10" s="23"/>
      <c r="F10" s="32">
        <v>0</v>
      </c>
      <c r="G10" s="2">
        <v>0</v>
      </c>
      <c r="H10" s="2">
        <v>0</v>
      </c>
      <c r="I10" s="2">
        <v>0</v>
      </c>
      <c r="J10" s="2">
        <v>0</v>
      </c>
      <c r="K10" s="7">
        <v>0</v>
      </c>
      <c r="L10" s="23"/>
      <c r="M10" s="57">
        <v>1</v>
      </c>
      <c r="N10" s="2">
        <v>0</v>
      </c>
      <c r="O10" s="2">
        <v>0</v>
      </c>
      <c r="P10" s="2">
        <v>0</v>
      </c>
      <c r="Q10" s="7">
        <v>0</v>
      </c>
      <c r="R10" s="23"/>
      <c r="S10" s="6">
        <v>0</v>
      </c>
      <c r="T10" s="2">
        <v>0</v>
      </c>
      <c r="U10" s="2">
        <v>0</v>
      </c>
      <c r="V10" s="7">
        <v>0</v>
      </c>
      <c r="W10" s="23"/>
      <c r="X10" s="6">
        <v>0</v>
      </c>
      <c r="Y10" s="2">
        <v>0</v>
      </c>
      <c r="Z10" s="2">
        <v>0</v>
      </c>
      <c r="AA10" s="2">
        <v>0</v>
      </c>
      <c r="AB10" s="7">
        <v>0</v>
      </c>
      <c r="AC10" s="23"/>
      <c r="AD10" s="6">
        <v>0</v>
      </c>
      <c r="AE10" s="2">
        <v>0</v>
      </c>
      <c r="AF10" s="2">
        <v>0</v>
      </c>
      <c r="AG10" s="2">
        <v>0</v>
      </c>
      <c r="AH10" s="7">
        <v>0</v>
      </c>
      <c r="AI10" s="23"/>
      <c r="AJ10" s="6">
        <v>0</v>
      </c>
      <c r="AK10" s="2">
        <v>0</v>
      </c>
      <c r="AL10" s="2">
        <v>0</v>
      </c>
      <c r="AM10" s="2">
        <v>0</v>
      </c>
      <c r="AN10" s="2">
        <v>0</v>
      </c>
      <c r="AO10" s="7">
        <v>0</v>
      </c>
      <c r="AP10" s="23"/>
      <c r="AQ10" s="6">
        <v>0</v>
      </c>
      <c r="AR10" s="2">
        <v>0</v>
      </c>
      <c r="AS10" s="2">
        <v>0</v>
      </c>
      <c r="AT10" s="2">
        <v>0</v>
      </c>
      <c r="AU10" s="7">
        <v>0</v>
      </c>
      <c r="AV10" s="23"/>
      <c r="AW10" s="124"/>
    </row>
    <row r="11" spans="1:49" ht="24" customHeight="1" thickBot="1">
      <c r="A11" s="358"/>
      <c r="B11" s="362"/>
      <c r="C11" s="24" t="s">
        <v>143</v>
      </c>
      <c r="D11" s="118"/>
      <c r="E11" s="23"/>
      <c r="F11" s="32">
        <v>0</v>
      </c>
      <c r="G11" s="2">
        <v>0</v>
      </c>
      <c r="H11" s="2">
        <v>0</v>
      </c>
      <c r="I11" s="2">
        <v>0</v>
      </c>
      <c r="J11" s="2">
        <v>0</v>
      </c>
      <c r="K11" s="7">
        <v>0</v>
      </c>
      <c r="L11" s="23"/>
      <c r="M11" s="6">
        <v>0</v>
      </c>
      <c r="N11" s="2">
        <v>0</v>
      </c>
      <c r="O11" s="2">
        <v>0</v>
      </c>
      <c r="P11" s="2">
        <v>0</v>
      </c>
      <c r="Q11" s="7">
        <v>0</v>
      </c>
      <c r="R11" s="23"/>
      <c r="S11" s="6">
        <v>0</v>
      </c>
      <c r="T11" s="2">
        <v>0</v>
      </c>
      <c r="U11" s="2">
        <v>0</v>
      </c>
      <c r="V11" s="7">
        <v>0</v>
      </c>
      <c r="W11" s="23"/>
      <c r="X11" s="6">
        <v>0</v>
      </c>
      <c r="Y11" s="2">
        <v>0</v>
      </c>
      <c r="Z11" s="2">
        <v>0</v>
      </c>
      <c r="AA11" s="2">
        <v>0</v>
      </c>
      <c r="AB11" s="7">
        <v>0</v>
      </c>
      <c r="AC11" s="23"/>
      <c r="AD11" s="6">
        <v>0</v>
      </c>
      <c r="AE11" s="56">
        <v>1</v>
      </c>
      <c r="AF11" s="2">
        <v>0</v>
      </c>
      <c r="AG11" s="2">
        <v>0</v>
      </c>
      <c r="AH11" s="7">
        <v>0</v>
      </c>
      <c r="AI11" s="23"/>
      <c r="AJ11" s="6">
        <v>0</v>
      </c>
      <c r="AK11" s="2">
        <v>0</v>
      </c>
      <c r="AL11" s="2">
        <v>0</v>
      </c>
      <c r="AM11" s="2">
        <v>0</v>
      </c>
      <c r="AN11" s="2">
        <v>0</v>
      </c>
      <c r="AO11" s="7">
        <v>0</v>
      </c>
      <c r="AP11" s="23"/>
      <c r="AQ11" s="6">
        <v>0</v>
      </c>
      <c r="AR11" s="2">
        <v>0</v>
      </c>
      <c r="AS11" s="2">
        <v>0</v>
      </c>
      <c r="AT11" s="2">
        <v>0</v>
      </c>
      <c r="AU11" s="7">
        <v>0</v>
      </c>
      <c r="AV11" s="23"/>
      <c r="AW11" s="124"/>
    </row>
    <row r="12" spans="1:49" ht="24" customHeight="1" thickBot="1">
      <c r="A12" s="358"/>
      <c r="B12" s="361" t="s">
        <v>4</v>
      </c>
      <c r="C12" s="24" t="s">
        <v>159</v>
      </c>
      <c r="D12" s="118"/>
      <c r="E12" s="23"/>
      <c r="F12" s="32">
        <v>0</v>
      </c>
      <c r="G12" s="56">
        <v>1</v>
      </c>
      <c r="H12" s="2">
        <v>0</v>
      </c>
      <c r="I12" s="2">
        <v>0</v>
      </c>
      <c r="J12" s="2">
        <v>0</v>
      </c>
      <c r="K12" s="7">
        <v>0</v>
      </c>
      <c r="L12" s="23"/>
      <c r="M12" s="6">
        <v>0</v>
      </c>
      <c r="N12" s="2">
        <v>0</v>
      </c>
      <c r="O12" s="2">
        <v>0</v>
      </c>
      <c r="P12" s="2">
        <v>0</v>
      </c>
      <c r="Q12" s="7">
        <v>0</v>
      </c>
      <c r="R12" s="23"/>
      <c r="S12" s="6">
        <v>0</v>
      </c>
      <c r="T12" s="2">
        <v>0</v>
      </c>
      <c r="U12" s="2">
        <v>0</v>
      </c>
      <c r="V12" s="7">
        <v>0</v>
      </c>
      <c r="W12" s="23"/>
      <c r="X12" s="6">
        <v>0</v>
      </c>
      <c r="Y12" s="2">
        <v>0</v>
      </c>
      <c r="Z12" s="2">
        <v>0</v>
      </c>
      <c r="AA12" s="2">
        <v>0</v>
      </c>
      <c r="AB12" s="7">
        <v>0</v>
      </c>
      <c r="AC12" s="23"/>
      <c r="AD12" s="6">
        <v>0</v>
      </c>
      <c r="AE12" s="2">
        <v>0</v>
      </c>
      <c r="AF12" s="2">
        <v>0</v>
      </c>
      <c r="AG12" s="2">
        <v>0</v>
      </c>
      <c r="AH12" s="7">
        <v>0</v>
      </c>
      <c r="AI12" s="23"/>
      <c r="AJ12" s="6">
        <v>0</v>
      </c>
      <c r="AK12" s="2">
        <v>0</v>
      </c>
      <c r="AL12" s="2">
        <v>0</v>
      </c>
      <c r="AM12" s="2">
        <v>0</v>
      </c>
      <c r="AN12" s="2">
        <v>0</v>
      </c>
      <c r="AO12" s="7">
        <v>0</v>
      </c>
      <c r="AP12" s="23"/>
      <c r="AQ12" s="6">
        <v>0</v>
      </c>
      <c r="AR12" s="2">
        <v>0</v>
      </c>
      <c r="AS12" s="2">
        <v>0</v>
      </c>
      <c r="AT12" s="2">
        <v>0</v>
      </c>
      <c r="AU12" s="7">
        <v>0</v>
      </c>
      <c r="AV12" s="23"/>
      <c r="AW12" s="124"/>
    </row>
    <row r="13" spans="1:49" ht="24" customHeight="1" thickBot="1">
      <c r="A13" s="358"/>
      <c r="B13" s="363"/>
      <c r="C13" s="24" t="s">
        <v>145</v>
      </c>
      <c r="D13" s="118"/>
      <c r="E13" s="23"/>
      <c r="F13" s="32">
        <v>0</v>
      </c>
      <c r="G13" s="2">
        <v>0</v>
      </c>
      <c r="H13" s="2">
        <v>0</v>
      </c>
      <c r="I13" s="56">
        <v>1</v>
      </c>
      <c r="J13" s="2">
        <v>0</v>
      </c>
      <c r="K13" s="7">
        <v>0</v>
      </c>
      <c r="L13" s="23"/>
      <c r="M13" s="6">
        <v>0</v>
      </c>
      <c r="N13" s="2">
        <v>0</v>
      </c>
      <c r="O13" s="2">
        <v>0</v>
      </c>
      <c r="P13" s="2">
        <v>0</v>
      </c>
      <c r="Q13" s="7">
        <v>0</v>
      </c>
      <c r="R13" s="23"/>
      <c r="S13" s="6">
        <v>0</v>
      </c>
      <c r="T13" s="2">
        <v>0</v>
      </c>
      <c r="U13" s="2">
        <v>0</v>
      </c>
      <c r="V13" s="7">
        <v>0</v>
      </c>
      <c r="W13" s="23"/>
      <c r="X13" s="6">
        <v>0</v>
      </c>
      <c r="Y13" s="2">
        <v>0</v>
      </c>
      <c r="Z13" s="2">
        <v>0</v>
      </c>
      <c r="AA13" s="2">
        <v>0</v>
      </c>
      <c r="AB13" s="7">
        <v>0</v>
      </c>
      <c r="AC13" s="23"/>
      <c r="AD13" s="6">
        <v>0</v>
      </c>
      <c r="AE13" s="2">
        <v>0</v>
      </c>
      <c r="AF13" s="2">
        <v>0</v>
      </c>
      <c r="AG13" s="2">
        <v>0</v>
      </c>
      <c r="AH13" s="7">
        <v>0</v>
      </c>
      <c r="AI13" s="23"/>
      <c r="AJ13" s="6">
        <v>0</v>
      </c>
      <c r="AK13" s="2">
        <v>0</v>
      </c>
      <c r="AL13" s="2">
        <v>0</v>
      </c>
      <c r="AM13" s="2">
        <v>0</v>
      </c>
      <c r="AN13" s="2">
        <v>0</v>
      </c>
      <c r="AO13" s="7">
        <v>0</v>
      </c>
      <c r="AP13" s="23"/>
      <c r="AQ13" s="6">
        <v>0</v>
      </c>
      <c r="AR13" s="2">
        <v>0</v>
      </c>
      <c r="AS13" s="2">
        <v>0</v>
      </c>
      <c r="AT13" s="2">
        <v>0</v>
      </c>
      <c r="AU13" s="7">
        <v>0</v>
      </c>
      <c r="AV13" s="23"/>
      <c r="AW13" s="124"/>
    </row>
    <row r="14" spans="1:49" ht="24" customHeight="1" thickBot="1">
      <c r="A14" s="358"/>
      <c r="B14" s="362"/>
      <c r="C14" s="24" t="s">
        <v>146</v>
      </c>
      <c r="D14" s="118"/>
      <c r="E14" s="23"/>
      <c r="F14" s="32">
        <v>0</v>
      </c>
      <c r="G14" s="2">
        <v>0</v>
      </c>
      <c r="H14" s="2">
        <v>0</v>
      </c>
      <c r="I14" s="2">
        <v>0</v>
      </c>
      <c r="J14" s="2">
        <v>0</v>
      </c>
      <c r="K14" s="7">
        <v>0</v>
      </c>
      <c r="L14" s="23"/>
      <c r="M14" s="6">
        <v>0</v>
      </c>
      <c r="N14" s="2">
        <v>0</v>
      </c>
      <c r="O14" s="2">
        <v>0</v>
      </c>
      <c r="P14" s="2">
        <v>0</v>
      </c>
      <c r="Q14" s="7">
        <v>0</v>
      </c>
      <c r="R14" s="23"/>
      <c r="S14" s="6">
        <v>0</v>
      </c>
      <c r="T14" s="2">
        <v>0</v>
      </c>
      <c r="U14" s="2">
        <v>0</v>
      </c>
      <c r="V14" s="7">
        <v>0</v>
      </c>
      <c r="W14" s="23"/>
      <c r="X14" s="6">
        <v>0</v>
      </c>
      <c r="Y14" s="2">
        <v>0</v>
      </c>
      <c r="Z14" s="2">
        <v>0</v>
      </c>
      <c r="AA14" s="2">
        <v>0</v>
      </c>
      <c r="AB14" s="7">
        <v>0</v>
      </c>
      <c r="AC14" s="23"/>
      <c r="AD14" s="6">
        <v>0</v>
      </c>
      <c r="AE14" s="56">
        <v>1</v>
      </c>
      <c r="AF14" s="2">
        <v>0</v>
      </c>
      <c r="AG14" s="2">
        <v>0</v>
      </c>
      <c r="AH14" s="7">
        <v>0</v>
      </c>
      <c r="AI14" s="23"/>
      <c r="AJ14" s="6">
        <v>0</v>
      </c>
      <c r="AK14" s="2">
        <v>0</v>
      </c>
      <c r="AL14" s="2">
        <v>0</v>
      </c>
      <c r="AM14" s="2">
        <v>0</v>
      </c>
      <c r="AN14" s="2">
        <v>0</v>
      </c>
      <c r="AO14" s="7">
        <v>0</v>
      </c>
      <c r="AP14" s="23"/>
      <c r="AQ14" s="6">
        <v>0</v>
      </c>
      <c r="AR14" s="2">
        <v>0</v>
      </c>
      <c r="AS14" s="2">
        <v>0</v>
      </c>
      <c r="AT14" s="2">
        <v>0</v>
      </c>
      <c r="AU14" s="7">
        <v>0</v>
      </c>
      <c r="AV14" s="23"/>
      <c r="AW14" s="124"/>
    </row>
    <row r="15" spans="1:49" ht="24" customHeight="1" thickBot="1">
      <c r="A15" s="358"/>
      <c r="B15" s="364" t="s">
        <v>5</v>
      </c>
      <c r="C15" s="179" t="s">
        <v>161</v>
      </c>
      <c r="D15" s="118"/>
      <c r="E15" s="23"/>
      <c r="F15" s="32">
        <v>0</v>
      </c>
      <c r="G15" s="2">
        <v>0</v>
      </c>
      <c r="H15" s="2">
        <v>0</v>
      </c>
      <c r="I15" s="2">
        <v>0</v>
      </c>
      <c r="J15" s="2">
        <v>0</v>
      </c>
      <c r="K15" s="7">
        <v>0</v>
      </c>
      <c r="L15" s="23"/>
      <c r="M15" s="6">
        <v>0</v>
      </c>
      <c r="N15" s="2">
        <v>0</v>
      </c>
      <c r="O15" s="2">
        <v>0</v>
      </c>
      <c r="P15" s="2">
        <v>0</v>
      </c>
      <c r="Q15" s="7">
        <v>0</v>
      </c>
      <c r="R15" s="23"/>
      <c r="S15" s="6">
        <v>0</v>
      </c>
      <c r="T15" s="2">
        <v>0</v>
      </c>
      <c r="U15" s="2">
        <v>0</v>
      </c>
      <c r="V15" s="7">
        <v>0</v>
      </c>
      <c r="W15" s="23"/>
      <c r="X15" s="6">
        <v>0</v>
      </c>
      <c r="Y15" s="2">
        <v>0</v>
      </c>
      <c r="Z15" s="2">
        <v>0</v>
      </c>
      <c r="AA15" s="2">
        <v>0</v>
      </c>
      <c r="AB15" s="7">
        <v>0</v>
      </c>
      <c r="AC15" s="23"/>
      <c r="AD15" s="6">
        <v>0</v>
      </c>
      <c r="AE15" s="2">
        <v>0</v>
      </c>
      <c r="AF15" s="2">
        <v>0</v>
      </c>
      <c r="AG15" s="2">
        <v>0</v>
      </c>
      <c r="AH15" s="7">
        <v>0</v>
      </c>
      <c r="AI15" s="23"/>
      <c r="AJ15" s="6">
        <v>0</v>
      </c>
      <c r="AK15" s="2">
        <v>0</v>
      </c>
      <c r="AL15" s="2">
        <v>0</v>
      </c>
      <c r="AM15" s="2">
        <v>0</v>
      </c>
      <c r="AN15" s="2">
        <v>0</v>
      </c>
      <c r="AO15" s="7">
        <v>0</v>
      </c>
      <c r="AP15" s="23"/>
      <c r="AQ15" s="6">
        <v>0</v>
      </c>
      <c r="AR15" s="2">
        <v>0</v>
      </c>
      <c r="AS15" s="2">
        <v>0</v>
      </c>
      <c r="AT15" s="2">
        <v>0</v>
      </c>
      <c r="AU15" s="7">
        <v>0</v>
      </c>
      <c r="AV15" s="23"/>
      <c r="AW15" s="124"/>
    </row>
    <row r="16" spans="1:49" ht="24" customHeight="1" thickBot="1">
      <c r="A16" s="358"/>
      <c r="B16" s="365"/>
      <c r="C16" s="179" t="s">
        <v>147</v>
      </c>
      <c r="D16" s="118"/>
      <c r="E16" s="23"/>
      <c r="F16" s="32">
        <v>0</v>
      </c>
      <c r="G16" s="2">
        <v>0</v>
      </c>
      <c r="H16" s="2">
        <v>0</v>
      </c>
      <c r="I16" s="2">
        <v>0</v>
      </c>
      <c r="J16" s="2">
        <v>0</v>
      </c>
      <c r="K16" s="7">
        <v>0</v>
      </c>
      <c r="L16" s="23"/>
      <c r="M16" s="6">
        <v>0</v>
      </c>
      <c r="N16" s="56">
        <v>1</v>
      </c>
      <c r="O16" s="2">
        <v>0</v>
      </c>
      <c r="P16" s="2">
        <v>0</v>
      </c>
      <c r="Q16" s="7">
        <v>0</v>
      </c>
      <c r="R16" s="23"/>
      <c r="S16" s="6">
        <v>0</v>
      </c>
      <c r="T16" s="2">
        <v>0</v>
      </c>
      <c r="U16" s="2">
        <v>0</v>
      </c>
      <c r="V16" s="7">
        <v>0</v>
      </c>
      <c r="W16" s="23"/>
      <c r="X16" s="6">
        <v>0</v>
      </c>
      <c r="Y16" s="2">
        <v>0</v>
      </c>
      <c r="Z16" s="2">
        <v>0</v>
      </c>
      <c r="AA16" s="2">
        <v>0</v>
      </c>
      <c r="AB16" s="7">
        <v>0</v>
      </c>
      <c r="AC16" s="23"/>
      <c r="AD16" s="6">
        <v>0</v>
      </c>
      <c r="AE16" s="2">
        <v>0</v>
      </c>
      <c r="AF16" s="2">
        <v>0</v>
      </c>
      <c r="AG16" s="2">
        <v>0</v>
      </c>
      <c r="AH16" s="7">
        <v>0</v>
      </c>
      <c r="AI16" s="23"/>
      <c r="AJ16" s="6">
        <v>0</v>
      </c>
      <c r="AK16" s="2">
        <v>0</v>
      </c>
      <c r="AL16" s="2">
        <v>0</v>
      </c>
      <c r="AM16" s="2">
        <v>0</v>
      </c>
      <c r="AN16" s="2">
        <v>0</v>
      </c>
      <c r="AO16" s="7">
        <v>0</v>
      </c>
      <c r="AP16" s="23"/>
      <c r="AQ16" s="6">
        <v>0</v>
      </c>
      <c r="AR16" s="2">
        <v>0</v>
      </c>
      <c r="AS16" s="2">
        <v>0</v>
      </c>
      <c r="AT16" s="2">
        <v>0</v>
      </c>
      <c r="AU16" s="7">
        <v>0</v>
      </c>
      <c r="AV16" s="23"/>
      <c r="AW16" s="124"/>
    </row>
    <row r="17" spans="1:49" ht="24" customHeight="1" thickBot="1">
      <c r="A17" s="358"/>
      <c r="B17" s="366"/>
      <c r="C17" s="179" t="s">
        <v>144</v>
      </c>
      <c r="D17" s="118"/>
      <c r="E17" s="23"/>
      <c r="F17" s="32">
        <v>0</v>
      </c>
      <c r="G17" s="2">
        <v>0</v>
      </c>
      <c r="H17" s="2">
        <v>0</v>
      </c>
      <c r="I17" s="2">
        <v>0</v>
      </c>
      <c r="J17" s="2">
        <v>0</v>
      </c>
      <c r="K17" s="7">
        <v>0</v>
      </c>
      <c r="L17" s="23"/>
      <c r="M17" s="6">
        <v>0</v>
      </c>
      <c r="N17" s="2">
        <v>0</v>
      </c>
      <c r="O17" s="2">
        <v>0</v>
      </c>
      <c r="P17" s="2">
        <v>0</v>
      </c>
      <c r="Q17" s="7">
        <v>0</v>
      </c>
      <c r="R17" s="23"/>
      <c r="S17" s="6">
        <v>0</v>
      </c>
      <c r="T17" s="2">
        <v>0</v>
      </c>
      <c r="U17" s="2">
        <v>0</v>
      </c>
      <c r="V17" s="7">
        <v>0</v>
      </c>
      <c r="W17" s="23"/>
      <c r="X17" s="6">
        <v>0</v>
      </c>
      <c r="Y17" s="2">
        <v>0</v>
      </c>
      <c r="Z17" s="2">
        <v>0</v>
      </c>
      <c r="AA17" s="2">
        <v>0</v>
      </c>
      <c r="AB17" s="7">
        <v>0</v>
      </c>
      <c r="AC17" s="23"/>
      <c r="AD17" s="6">
        <v>0</v>
      </c>
      <c r="AE17" s="56">
        <v>1</v>
      </c>
      <c r="AF17" s="2">
        <v>0</v>
      </c>
      <c r="AG17" s="2">
        <v>0</v>
      </c>
      <c r="AH17" s="7">
        <v>0</v>
      </c>
      <c r="AI17" s="23"/>
      <c r="AJ17" s="6">
        <v>0</v>
      </c>
      <c r="AK17" s="2">
        <v>0</v>
      </c>
      <c r="AL17" s="2">
        <v>0</v>
      </c>
      <c r="AM17" s="2">
        <v>0</v>
      </c>
      <c r="AN17" s="2">
        <v>0</v>
      </c>
      <c r="AO17" s="7">
        <v>0</v>
      </c>
      <c r="AP17" s="23"/>
      <c r="AQ17" s="6">
        <v>0</v>
      </c>
      <c r="AR17" s="2">
        <v>0</v>
      </c>
      <c r="AS17" s="2">
        <v>0</v>
      </c>
      <c r="AT17" s="2">
        <v>0</v>
      </c>
      <c r="AU17" s="7">
        <v>0</v>
      </c>
      <c r="AV17" s="23"/>
      <c r="AW17" s="124"/>
    </row>
    <row r="18" spans="1:49" ht="24" customHeight="1" thickBot="1">
      <c r="A18" s="358"/>
      <c r="B18" s="364" t="s">
        <v>6</v>
      </c>
      <c r="C18" s="179" t="s">
        <v>178</v>
      </c>
      <c r="D18" s="118"/>
      <c r="E18" s="23"/>
      <c r="F18" s="32">
        <v>0</v>
      </c>
      <c r="G18" s="56">
        <v>1</v>
      </c>
      <c r="H18" s="2">
        <v>0</v>
      </c>
      <c r="I18" s="2">
        <v>0</v>
      </c>
      <c r="J18" s="2">
        <v>0</v>
      </c>
      <c r="K18" s="7">
        <v>0</v>
      </c>
      <c r="L18" s="23"/>
      <c r="M18" s="6">
        <v>0</v>
      </c>
      <c r="N18" s="2">
        <v>0</v>
      </c>
      <c r="O18" s="2">
        <v>0</v>
      </c>
      <c r="P18" s="2">
        <v>0</v>
      </c>
      <c r="Q18" s="7">
        <v>0</v>
      </c>
      <c r="R18" s="23"/>
      <c r="S18" s="6">
        <v>0</v>
      </c>
      <c r="T18" s="2">
        <v>0</v>
      </c>
      <c r="U18" s="2">
        <v>0</v>
      </c>
      <c r="V18" s="7">
        <v>0</v>
      </c>
      <c r="W18" s="23"/>
      <c r="X18" s="6">
        <v>0</v>
      </c>
      <c r="Y18" s="2">
        <v>0</v>
      </c>
      <c r="Z18" s="2">
        <v>0</v>
      </c>
      <c r="AA18" s="2">
        <v>0</v>
      </c>
      <c r="AB18" s="7">
        <v>0</v>
      </c>
      <c r="AC18" s="23"/>
      <c r="AD18" s="6">
        <v>0</v>
      </c>
      <c r="AE18" s="2">
        <v>0</v>
      </c>
      <c r="AF18" s="2">
        <v>0</v>
      </c>
      <c r="AG18" s="2">
        <v>0</v>
      </c>
      <c r="AH18" s="7">
        <v>0</v>
      </c>
      <c r="AI18" s="23"/>
      <c r="AJ18" s="6">
        <v>0</v>
      </c>
      <c r="AK18" s="2">
        <v>0</v>
      </c>
      <c r="AL18" s="2">
        <v>0</v>
      </c>
      <c r="AM18" s="2">
        <v>0</v>
      </c>
      <c r="AN18" s="2">
        <v>0</v>
      </c>
      <c r="AO18" s="7">
        <v>0</v>
      </c>
      <c r="AP18" s="23"/>
      <c r="AQ18" s="6">
        <v>0</v>
      </c>
      <c r="AR18" s="2">
        <v>0</v>
      </c>
      <c r="AS18" s="2">
        <v>0</v>
      </c>
      <c r="AT18" s="2">
        <v>0</v>
      </c>
      <c r="AU18" s="7">
        <v>0</v>
      </c>
      <c r="AV18" s="23"/>
      <c r="AW18" s="124"/>
    </row>
    <row r="19" spans="1:49" ht="24" customHeight="1" thickBot="1">
      <c r="A19" s="358"/>
      <c r="B19" s="365"/>
      <c r="C19" s="179" t="s">
        <v>148</v>
      </c>
      <c r="D19" s="118"/>
      <c r="E19" s="23"/>
      <c r="F19" s="32">
        <v>0</v>
      </c>
      <c r="G19" s="2">
        <v>0</v>
      </c>
      <c r="H19" s="2">
        <v>0</v>
      </c>
      <c r="I19" s="2">
        <v>0</v>
      </c>
      <c r="J19" s="56">
        <v>1</v>
      </c>
      <c r="K19" s="7">
        <v>0</v>
      </c>
      <c r="L19" s="23"/>
      <c r="M19" s="6">
        <v>0</v>
      </c>
      <c r="N19" s="2">
        <v>0</v>
      </c>
      <c r="O19" s="2">
        <v>0</v>
      </c>
      <c r="P19" s="2">
        <v>0</v>
      </c>
      <c r="Q19" s="7">
        <v>0</v>
      </c>
      <c r="R19" s="23"/>
      <c r="S19" s="6">
        <v>0</v>
      </c>
      <c r="T19" s="2">
        <v>0</v>
      </c>
      <c r="U19" s="2">
        <v>0</v>
      </c>
      <c r="V19" s="7">
        <v>0</v>
      </c>
      <c r="W19" s="23"/>
      <c r="X19" s="6">
        <v>0</v>
      </c>
      <c r="Y19" s="2">
        <v>0</v>
      </c>
      <c r="Z19" s="2">
        <v>0</v>
      </c>
      <c r="AA19" s="2">
        <v>0</v>
      </c>
      <c r="AB19" s="7">
        <v>0</v>
      </c>
      <c r="AC19" s="23"/>
      <c r="AD19" s="6">
        <v>0</v>
      </c>
      <c r="AE19" s="2">
        <v>0</v>
      </c>
      <c r="AF19" s="2">
        <v>0</v>
      </c>
      <c r="AG19" s="2">
        <v>0</v>
      </c>
      <c r="AH19" s="7">
        <v>0</v>
      </c>
      <c r="AI19" s="23"/>
      <c r="AJ19" s="6">
        <v>0</v>
      </c>
      <c r="AK19" s="2">
        <v>0</v>
      </c>
      <c r="AL19" s="2">
        <v>0</v>
      </c>
      <c r="AM19" s="2">
        <v>0</v>
      </c>
      <c r="AN19" s="2">
        <v>0</v>
      </c>
      <c r="AO19" s="7">
        <v>0</v>
      </c>
      <c r="AP19" s="23"/>
      <c r="AQ19" s="6">
        <v>0</v>
      </c>
      <c r="AR19" s="2">
        <v>0</v>
      </c>
      <c r="AS19" s="2">
        <v>0</v>
      </c>
      <c r="AT19" s="2">
        <v>0</v>
      </c>
      <c r="AU19" s="7">
        <v>0</v>
      </c>
      <c r="AV19" s="23"/>
      <c r="AW19" s="124"/>
    </row>
    <row r="20" spans="1:49" ht="24" customHeight="1" thickBot="1">
      <c r="A20" s="358"/>
      <c r="B20" s="367"/>
      <c r="C20" s="179" t="s">
        <v>149</v>
      </c>
      <c r="D20" s="119"/>
      <c r="E20" s="23"/>
      <c r="F20" s="63">
        <v>0</v>
      </c>
      <c r="G20" s="64">
        <v>0</v>
      </c>
      <c r="H20" s="64">
        <v>0</v>
      </c>
      <c r="I20" s="64">
        <v>0</v>
      </c>
      <c r="J20" s="64">
        <v>0</v>
      </c>
      <c r="K20" s="65">
        <v>0</v>
      </c>
      <c r="L20" s="23"/>
      <c r="M20" s="66">
        <v>0</v>
      </c>
      <c r="N20" s="64">
        <v>0</v>
      </c>
      <c r="O20" s="64">
        <v>0</v>
      </c>
      <c r="P20" s="64">
        <v>0</v>
      </c>
      <c r="Q20" s="65">
        <v>0</v>
      </c>
      <c r="R20" s="23"/>
      <c r="S20" s="66">
        <v>0</v>
      </c>
      <c r="T20" s="64">
        <v>0</v>
      </c>
      <c r="U20" s="64">
        <v>0</v>
      </c>
      <c r="V20" s="65">
        <v>0</v>
      </c>
      <c r="W20" s="23"/>
      <c r="X20" s="66">
        <v>0</v>
      </c>
      <c r="Y20" s="64">
        <v>0</v>
      </c>
      <c r="Z20" s="64">
        <v>0</v>
      </c>
      <c r="AA20" s="64">
        <v>0</v>
      </c>
      <c r="AB20" s="65">
        <v>0</v>
      </c>
      <c r="AC20" s="23"/>
      <c r="AD20" s="66">
        <v>0</v>
      </c>
      <c r="AE20" s="67">
        <v>1</v>
      </c>
      <c r="AF20" s="64">
        <v>0</v>
      </c>
      <c r="AG20" s="64">
        <v>0</v>
      </c>
      <c r="AH20" s="65">
        <v>0</v>
      </c>
      <c r="AI20" s="23"/>
      <c r="AJ20" s="66">
        <v>0</v>
      </c>
      <c r="AK20" s="64">
        <v>0</v>
      </c>
      <c r="AL20" s="64">
        <v>0</v>
      </c>
      <c r="AM20" s="64">
        <v>0</v>
      </c>
      <c r="AN20" s="64">
        <v>0</v>
      </c>
      <c r="AO20" s="65">
        <v>0</v>
      </c>
      <c r="AP20" s="23"/>
      <c r="AQ20" s="66">
        <v>0</v>
      </c>
      <c r="AR20" s="64">
        <v>0</v>
      </c>
      <c r="AS20" s="64">
        <v>0</v>
      </c>
      <c r="AT20" s="64">
        <v>0</v>
      </c>
      <c r="AU20" s="65">
        <v>0</v>
      </c>
      <c r="AV20" s="23"/>
      <c r="AW20" s="125"/>
    </row>
    <row r="21" spans="1:49" ht="32.25" customHeight="1" thickBot="1">
      <c r="A21" s="207"/>
      <c r="B21" s="85"/>
      <c r="C21" s="97"/>
      <c r="D21" s="100"/>
      <c r="E21" s="213" t="s">
        <v>114</v>
      </c>
      <c r="F21" s="88">
        <f aca="true" t="shared" si="0" ref="F21:K21">SUM(F7:F20)</f>
        <v>0</v>
      </c>
      <c r="G21" s="73">
        <f t="shared" si="0"/>
        <v>3</v>
      </c>
      <c r="H21" s="73">
        <f t="shared" si="0"/>
        <v>1</v>
      </c>
      <c r="I21" s="73">
        <f t="shared" si="0"/>
        <v>1</v>
      </c>
      <c r="J21" s="73">
        <f t="shared" si="0"/>
        <v>2</v>
      </c>
      <c r="K21" s="89">
        <f t="shared" si="0"/>
        <v>0</v>
      </c>
      <c r="L21" s="72"/>
      <c r="M21" s="88">
        <f>SUM(M7:M20)</f>
        <v>1</v>
      </c>
      <c r="N21" s="73">
        <f>SUM(N7:N20)</f>
        <v>1</v>
      </c>
      <c r="O21" s="73">
        <f>SUM(O7:O20)</f>
        <v>0</v>
      </c>
      <c r="P21" s="73">
        <f>SUM(P7:P20)</f>
        <v>0</v>
      </c>
      <c r="Q21" s="89">
        <f>SUM(Q7:Q20)</f>
        <v>0</v>
      </c>
      <c r="R21" s="72"/>
      <c r="S21" s="88">
        <f>SUM(S7:S20)</f>
        <v>0</v>
      </c>
      <c r="T21" s="73">
        <f>SUM(T7:T20)</f>
        <v>0</v>
      </c>
      <c r="U21" s="73">
        <f>SUM(U7:U20)</f>
        <v>0</v>
      </c>
      <c r="V21" s="89">
        <f>SUM(V7:V20)</f>
        <v>0</v>
      </c>
      <c r="W21" s="72"/>
      <c r="X21" s="88">
        <f>SUM(X7:X20)</f>
        <v>0</v>
      </c>
      <c r="Y21" s="73">
        <f>SUM(Y7:Y20)</f>
        <v>0</v>
      </c>
      <c r="Z21" s="73">
        <f>SUM(Z7:Z20)</f>
        <v>0</v>
      </c>
      <c r="AA21" s="73">
        <f>SUM(AA7:AA20)</f>
        <v>0</v>
      </c>
      <c r="AB21" s="89">
        <f>SUM(AB7:AB20)</f>
        <v>0</v>
      </c>
      <c r="AC21" s="72"/>
      <c r="AD21" s="88">
        <f>SUM(AD7:AD20)</f>
        <v>0</v>
      </c>
      <c r="AE21" s="73">
        <f>SUM(AE7:AE20)</f>
        <v>4</v>
      </c>
      <c r="AF21" s="73">
        <f>SUM(AF7:AF20)</f>
        <v>0</v>
      </c>
      <c r="AG21" s="73">
        <f>SUM(AG7:AG20)</f>
        <v>0</v>
      </c>
      <c r="AH21" s="89">
        <f>SUM(AH7:AH20)</f>
        <v>0</v>
      </c>
      <c r="AI21" s="69"/>
      <c r="AJ21" s="89">
        <f aca="true" t="shared" si="1" ref="AJ21:AO21">SUM(AJ7:AJ20)</f>
        <v>0</v>
      </c>
      <c r="AK21" s="89">
        <f t="shared" si="1"/>
        <v>0</v>
      </c>
      <c r="AL21" s="89">
        <f t="shared" si="1"/>
        <v>0</v>
      </c>
      <c r="AM21" s="89">
        <f t="shared" si="1"/>
        <v>0</v>
      </c>
      <c r="AN21" s="89">
        <f t="shared" si="1"/>
        <v>0</v>
      </c>
      <c r="AO21" s="89">
        <f t="shared" si="1"/>
        <v>0</v>
      </c>
      <c r="AP21" s="68"/>
      <c r="AQ21" s="71">
        <f>SUM(AQ7:AQ20)</f>
        <v>0</v>
      </c>
      <c r="AR21" s="71">
        <f>SUM(AR7:AR20)</f>
        <v>0</v>
      </c>
      <c r="AS21" s="71">
        <f>SUM(AS7:AS20)</f>
        <v>0</v>
      </c>
      <c r="AT21" s="71">
        <f>SUM(AT7:AT20)</f>
        <v>0</v>
      </c>
      <c r="AU21" s="71">
        <f>SUM(AU7:AU20)</f>
        <v>0</v>
      </c>
      <c r="AV21" s="83" t="s">
        <v>188</v>
      </c>
      <c r="AW21" s="145">
        <f>SUM(AW7:AW20)</f>
        <v>0</v>
      </c>
    </row>
    <row r="22" spans="2:49" ht="30.75" thickBot="1">
      <c r="B22" s="23"/>
      <c r="C22" s="39"/>
      <c r="D22" s="11"/>
      <c r="E22" s="214" t="s">
        <v>115</v>
      </c>
      <c r="F22" s="160"/>
      <c r="G22" s="100"/>
      <c r="H22" s="99"/>
      <c r="I22" s="98"/>
      <c r="J22" s="166"/>
      <c r="K22" s="163">
        <f>SUM(F21:K21)</f>
        <v>7</v>
      </c>
      <c r="L22" s="39"/>
      <c r="M22" s="99"/>
      <c r="N22" s="99"/>
      <c r="O22" s="99"/>
      <c r="P22" s="99"/>
      <c r="Q22" s="164">
        <f>SUM(M21:Q21)</f>
        <v>2</v>
      </c>
      <c r="R22" s="39"/>
      <c r="S22" s="99"/>
      <c r="T22" s="99"/>
      <c r="U22" s="99"/>
      <c r="V22" s="162">
        <f>SUM(S21:V21)</f>
        <v>0</v>
      </c>
      <c r="W22" s="39"/>
      <c r="X22" s="99"/>
      <c r="Y22" s="99"/>
      <c r="Z22" s="99"/>
      <c r="AA22" s="99"/>
      <c r="AB22" s="164">
        <f>SUM(X21:AB21)</f>
        <v>0</v>
      </c>
      <c r="AC22" s="39"/>
      <c r="AD22" s="99"/>
      <c r="AE22" s="99"/>
      <c r="AF22" s="99"/>
      <c r="AG22" s="99"/>
      <c r="AH22" s="164">
        <f>SUM(AD21:AH21)</f>
        <v>4</v>
      </c>
      <c r="AI22" s="39"/>
      <c r="AJ22" s="99"/>
      <c r="AK22" s="99"/>
      <c r="AL22" s="99"/>
      <c r="AM22" s="99"/>
      <c r="AN22" s="99"/>
      <c r="AO22" s="164">
        <f>SUM(AJ21:AO21)</f>
        <v>0</v>
      </c>
      <c r="AP22" s="39"/>
      <c r="AQ22" s="39"/>
      <c r="AR22" s="39"/>
      <c r="AS22" s="39"/>
      <c r="AT22" s="39"/>
      <c r="AU22" s="164">
        <f>SUM(AQ21:AU21)</f>
        <v>0</v>
      </c>
      <c r="AV22" s="223" t="s">
        <v>189</v>
      </c>
      <c r="AW22" s="92">
        <f>SUM(K22,Q22,V22,AB22,AH22,AP22,AO22,AU22)</f>
        <v>13</v>
      </c>
    </row>
    <row r="23" spans="2:49" ht="15.75" thickBot="1">
      <c r="B23" s="23"/>
      <c r="C23" s="39"/>
      <c r="E23" s="215" t="s">
        <v>184</v>
      </c>
      <c r="F23" s="91"/>
      <c r="G23" s="27"/>
      <c r="H23" s="39"/>
      <c r="I23" s="39"/>
      <c r="J23" s="39"/>
      <c r="K23" s="148"/>
      <c r="L23" s="39"/>
      <c r="M23" s="39"/>
      <c r="N23" s="39"/>
      <c r="O23" s="39"/>
      <c r="P23" s="39"/>
      <c r="Q23" s="148"/>
      <c r="R23" s="39"/>
      <c r="S23" s="39"/>
      <c r="T23" s="39"/>
      <c r="U23" s="39"/>
      <c r="V23" s="220"/>
      <c r="W23" s="178"/>
      <c r="X23" s="39"/>
      <c r="Y23" s="39"/>
      <c r="Z23" s="39"/>
      <c r="AA23" s="39"/>
      <c r="AB23" s="220"/>
      <c r="AC23" s="178"/>
      <c r="AD23" s="39"/>
      <c r="AE23" s="39"/>
      <c r="AF23" s="39"/>
      <c r="AG23" s="39"/>
      <c r="AH23" s="148"/>
      <c r="AI23" s="39"/>
      <c r="AJ23" s="39"/>
      <c r="AK23" s="39"/>
      <c r="AL23" s="39"/>
      <c r="AM23" s="39"/>
      <c r="AN23" s="178"/>
      <c r="AO23" s="220"/>
      <c r="AP23" s="178"/>
      <c r="AQ23" s="39"/>
      <c r="AR23" s="39"/>
      <c r="AS23" s="39"/>
      <c r="AT23" s="39"/>
      <c r="AU23" s="220"/>
      <c r="AV23" s="86"/>
      <c r="AW23" s="39"/>
    </row>
    <row r="24" spans="2:49" s="84" customFormat="1" ht="15.75" thickBot="1">
      <c r="B24" s="27"/>
      <c r="C24" s="96"/>
      <c r="E24" s="87"/>
      <c r="F24" s="91"/>
      <c r="G24" s="27"/>
      <c r="H24" s="96"/>
      <c r="I24" s="96"/>
      <c r="J24" s="96"/>
      <c r="L24" s="96"/>
      <c r="M24" s="96"/>
      <c r="N24" s="96"/>
      <c r="O24" s="96"/>
      <c r="P24" s="96"/>
      <c r="Q24" s="27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27"/>
      <c r="AC24" s="96"/>
      <c r="AD24" s="96"/>
      <c r="AE24" s="96"/>
      <c r="AF24" s="96"/>
      <c r="AG24" s="96"/>
      <c r="AI24" s="96"/>
      <c r="AJ24" s="96"/>
      <c r="AK24" s="96"/>
      <c r="AL24" s="96"/>
      <c r="AM24" s="96"/>
      <c r="AN24" s="96"/>
      <c r="AO24" s="27"/>
      <c r="AP24" s="96"/>
      <c r="AQ24" s="96"/>
      <c r="AR24" s="96"/>
      <c r="AS24" s="96"/>
      <c r="AT24" s="96"/>
      <c r="AU24" s="27"/>
      <c r="AV24" s="157"/>
      <c r="AW24" s="96"/>
    </row>
    <row r="25" spans="2:49" ht="45.75" thickBot="1">
      <c r="B25" s="23"/>
      <c r="C25" s="39"/>
      <c r="D25" s="204" t="s">
        <v>187</v>
      </c>
      <c r="E25" s="39"/>
      <c r="F25" s="90"/>
      <c r="G25" s="90"/>
      <c r="H25" s="39"/>
      <c r="I25" s="39"/>
      <c r="J25" s="39"/>
      <c r="K25" s="84"/>
      <c r="L25" s="39"/>
      <c r="M25" s="39"/>
      <c r="N25" s="39"/>
      <c r="O25" s="39"/>
      <c r="P25" s="39"/>
      <c r="Q25" s="84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84"/>
      <c r="AC25" s="39"/>
      <c r="AD25" s="39"/>
      <c r="AE25" s="39"/>
      <c r="AF25" s="39"/>
      <c r="AG25" s="39"/>
      <c r="AH25" s="84"/>
      <c r="AI25" s="39"/>
      <c r="AJ25" s="39"/>
      <c r="AK25" s="39"/>
      <c r="AL25" s="39"/>
      <c r="AM25" s="39"/>
      <c r="AN25" s="39"/>
      <c r="AO25" s="84"/>
      <c r="AP25" s="39"/>
      <c r="AQ25" s="39"/>
      <c r="AR25" s="39"/>
      <c r="AS25" s="39"/>
      <c r="AT25" s="39"/>
      <c r="AU25" s="84"/>
      <c r="AV25" s="93"/>
      <c r="AW25" s="227" t="s">
        <v>269</v>
      </c>
    </row>
    <row r="26" spans="1:49" ht="24.75" customHeight="1" thickBot="1">
      <c r="A26" s="373" t="s">
        <v>107</v>
      </c>
      <c r="B26" s="359" t="s">
        <v>32</v>
      </c>
      <c r="C26" s="24" t="s">
        <v>154</v>
      </c>
      <c r="D26" s="120"/>
      <c r="E26" s="29"/>
      <c r="F26" s="34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29"/>
      <c r="M26" s="3">
        <v>0</v>
      </c>
      <c r="N26" s="4">
        <v>0</v>
      </c>
      <c r="O26" s="4">
        <v>0</v>
      </c>
      <c r="P26" s="4">
        <v>0</v>
      </c>
      <c r="Q26" s="5">
        <v>0</v>
      </c>
      <c r="R26" s="29"/>
      <c r="S26" s="3">
        <v>0</v>
      </c>
      <c r="T26" s="4">
        <v>0</v>
      </c>
      <c r="U26" s="35">
        <v>0</v>
      </c>
      <c r="V26" s="36">
        <v>0</v>
      </c>
      <c r="W26" s="29"/>
      <c r="X26" s="61">
        <v>1</v>
      </c>
      <c r="Y26" s="35">
        <v>0</v>
      </c>
      <c r="Z26" s="35">
        <v>0</v>
      </c>
      <c r="AA26" s="35">
        <v>0</v>
      </c>
      <c r="AB26" s="36">
        <v>0</v>
      </c>
      <c r="AC26" s="29"/>
      <c r="AD26" s="34">
        <v>0</v>
      </c>
      <c r="AE26" s="35">
        <v>0</v>
      </c>
      <c r="AF26" s="35">
        <v>0</v>
      </c>
      <c r="AG26" s="35">
        <v>0</v>
      </c>
      <c r="AH26" s="36">
        <v>0</v>
      </c>
      <c r="AI26" s="29"/>
      <c r="AJ26" s="34">
        <v>0</v>
      </c>
      <c r="AK26" s="35">
        <v>0</v>
      </c>
      <c r="AL26" s="35">
        <v>0</v>
      </c>
      <c r="AM26" s="35">
        <v>0</v>
      </c>
      <c r="AN26" s="35">
        <v>0</v>
      </c>
      <c r="AO26" s="36">
        <v>0</v>
      </c>
      <c r="AP26" s="29"/>
      <c r="AQ26" s="34">
        <v>0</v>
      </c>
      <c r="AR26" s="35">
        <v>0</v>
      </c>
      <c r="AS26" s="35">
        <v>0</v>
      </c>
      <c r="AT26" s="35">
        <v>0</v>
      </c>
      <c r="AU26" s="36">
        <v>0</v>
      </c>
      <c r="AV26" s="29"/>
      <c r="AW26" s="126"/>
    </row>
    <row r="27" spans="1:49" ht="24.75" customHeight="1" thickBot="1">
      <c r="A27" s="374"/>
      <c r="B27" s="360"/>
      <c r="C27" s="24" t="s">
        <v>150</v>
      </c>
      <c r="D27" s="121"/>
      <c r="E27" s="23"/>
      <c r="F27" s="32">
        <v>0</v>
      </c>
      <c r="G27" s="2">
        <v>0</v>
      </c>
      <c r="H27" s="2">
        <v>0</v>
      </c>
      <c r="I27" s="2">
        <v>0</v>
      </c>
      <c r="J27" s="2">
        <v>0</v>
      </c>
      <c r="K27" s="7">
        <v>0</v>
      </c>
      <c r="L27" s="23"/>
      <c r="M27" s="6">
        <v>0</v>
      </c>
      <c r="N27" s="2">
        <v>0</v>
      </c>
      <c r="O27" s="2">
        <v>0</v>
      </c>
      <c r="P27" s="2">
        <v>0</v>
      </c>
      <c r="Q27" s="7">
        <v>0</v>
      </c>
      <c r="R27" s="23"/>
      <c r="S27" s="6">
        <v>0</v>
      </c>
      <c r="T27" s="2">
        <v>0</v>
      </c>
      <c r="U27" s="28">
        <v>0</v>
      </c>
      <c r="V27" s="37">
        <v>0</v>
      </c>
      <c r="W27" s="23"/>
      <c r="X27" s="32">
        <v>0</v>
      </c>
      <c r="Y27" s="28">
        <v>0</v>
      </c>
      <c r="Z27" s="28">
        <v>0</v>
      </c>
      <c r="AA27" s="28">
        <v>0</v>
      </c>
      <c r="AB27" s="37">
        <v>0</v>
      </c>
      <c r="AC27" s="23"/>
      <c r="AD27" s="32">
        <v>0</v>
      </c>
      <c r="AE27" s="28">
        <v>0</v>
      </c>
      <c r="AF27" s="28">
        <v>0</v>
      </c>
      <c r="AG27" s="56">
        <v>1</v>
      </c>
      <c r="AH27" s="37">
        <v>0</v>
      </c>
      <c r="AI27" s="23"/>
      <c r="AJ27" s="32">
        <v>0</v>
      </c>
      <c r="AK27" s="28">
        <v>0</v>
      </c>
      <c r="AL27" s="28">
        <v>0</v>
      </c>
      <c r="AM27" s="28">
        <v>0</v>
      </c>
      <c r="AN27" s="28">
        <v>0</v>
      </c>
      <c r="AO27" s="37">
        <v>0</v>
      </c>
      <c r="AP27" s="23"/>
      <c r="AQ27" s="32">
        <v>0</v>
      </c>
      <c r="AR27" s="56">
        <v>1</v>
      </c>
      <c r="AS27" s="56">
        <v>1</v>
      </c>
      <c r="AT27" s="28">
        <v>0</v>
      </c>
      <c r="AU27" s="37">
        <v>0</v>
      </c>
      <c r="AV27" s="23"/>
      <c r="AW27" s="127"/>
    </row>
    <row r="28" spans="1:49" ht="24.75" customHeight="1" thickBot="1">
      <c r="A28" s="374"/>
      <c r="B28" s="360" t="s">
        <v>3</v>
      </c>
      <c r="C28" s="24" t="s">
        <v>155</v>
      </c>
      <c r="D28" s="121"/>
      <c r="E28" s="23"/>
      <c r="F28" s="32">
        <v>0</v>
      </c>
      <c r="G28" s="2">
        <v>0</v>
      </c>
      <c r="H28" s="2">
        <v>0</v>
      </c>
      <c r="I28" s="2">
        <v>0</v>
      </c>
      <c r="J28" s="2">
        <v>0</v>
      </c>
      <c r="K28" s="7">
        <v>0</v>
      </c>
      <c r="L28" s="23"/>
      <c r="M28" s="6">
        <v>0</v>
      </c>
      <c r="N28" s="2">
        <v>0</v>
      </c>
      <c r="O28" s="2">
        <v>0</v>
      </c>
      <c r="P28" s="2">
        <v>0</v>
      </c>
      <c r="Q28" s="7">
        <v>0</v>
      </c>
      <c r="R28" s="23"/>
      <c r="S28" s="6">
        <v>0</v>
      </c>
      <c r="T28" s="2">
        <v>0</v>
      </c>
      <c r="U28" s="28">
        <v>0</v>
      </c>
      <c r="V28" s="37">
        <v>0</v>
      </c>
      <c r="W28" s="23"/>
      <c r="X28" s="32">
        <v>0</v>
      </c>
      <c r="Y28" s="56">
        <v>1</v>
      </c>
      <c r="Z28" s="28">
        <v>0</v>
      </c>
      <c r="AA28" s="28">
        <v>0</v>
      </c>
      <c r="AB28" s="37">
        <v>0</v>
      </c>
      <c r="AC28" s="23"/>
      <c r="AD28" s="32">
        <v>0</v>
      </c>
      <c r="AE28" s="28">
        <v>0</v>
      </c>
      <c r="AF28" s="28">
        <v>0</v>
      </c>
      <c r="AG28" s="28">
        <v>0</v>
      </c>
      <c r="AH28" s="37">
        <v>0</v>
      </c>
      <c r="AI28" s="23"/>
      <c r="AJ28" s="32">
        <v>0</v>
      </c>
      <c r="AK28" s="28">
        <v>0</v>
      </c>
      <c r="AL28" s="28">
        <v>0</v>
      </c>
      <c r="AM28" s="28">
        <v>0</v>
      </c>
      <c r="AN28" s="28">
        <v>0</v>
      </c>
      <c r="AO28" s="37">
        <v>0</v>
      </c>
      <c r="AP28" s="23"/>
      <c r="AQ28" s="32">
        <v>0</v>
      </c>
      <c r="AR28" s="28">
        <v>0</v>
      </c>
      <c r="AS28" s="28">
        <v>0</v>
      </c>
      <c r="AT28" s="28">
        <v>0</v>
      </c>
      <c r="AU28" s="37">
        <v>0</v>
      </c>
      <c r="AV28" s="23"/>
      <c r="AW28" s="127"/>
    </row>
    <row r="29" spans="1:49" ht="24.75" customHeight="1" thickBot="1">
      <c r="A29" s="374"/>
      <c r="B29" s="360"/>
      <c r="C29" s="24" t="s">
        <v>151</v>
      </c>
      <c r="D29" s="121"/>
      <c r="E29" s="23"/>
      <c r="F29" s="32">
        <v>0</v>
      </c>
      <c r="G29" s="2">
        <v>0</v>
      </c>
      <c r="H29" s="2">
        <v>0</v>
      </c>
      <c r="I29" s="2">
        <v>0</v>
      </c>
      <c r="J29" s="2">
        <v>0</v>
      </c>
      <c r="K29" s="7">
        <v>0</v>
      </c>
      <c r="L29" s="23"/>
      <c r="M29" s="6">
        <v>0</v>
      </c>
      <c r="N29" s="2">
        <v>0</v>
      </c>
      <c r="O29" s="2">
        <v>0</v>
      </c>
      <c r="P29" s="2">
        <v>0</v>
      </c>
      <c r="Q29" s="7">
        <v>0</v>
      </c>
      <c r="R29" s="23"/>
      <c r="S29" s="6">
        <v>0</v>
      </c>
      <c r="T29" s="2">
        <v>0</v>
      </c>
      <c r="U29" s="28">
        <v>0</v>
      </c>
      <c r="V29" s="37">
        <v>0</v>
      </c>
      <c r="W29" s="23"/>
      <c r="X29" s="32">
        <v>0</v>
      </c>
      <c r="Y29" s="28">
        <v>0</v>
      </c>
      <c r="Z29" s="28">
        <v>0</v>
      </c>
      <c r="AA29" s="28">
        <v>0</v>
      </c>
      <c r="AB29" s="37">
        <v>0</v>
      </c>
      <c r="AC29" s="23"/>
      <c r="AD29" s="32">
        <v>0</v>
      </c>
      <c r="AE29" s="28">
        <v>0</v>
      </c>
      <c r="AF29" s="56">
        <v>1</v>
      </c>
      <c r="AG29" s="28">
        <v>0</v>
      </c>
      <c r="AH29" s="37">
        <v>0</v>
      </c>
      <c r="AI29" s="23"/>
      <c r="AJ29" s="32">
        <v>0</v>
      </c>
      <c r="AK29" s="28">
        <v>0</v>
      </c>
      <c r="AL29" s="28">
        <v>0</v>
      </c>
      <c r="AM29" s="28">
        <v>0</v>
      </c>
      <c r="AN29" s="28">
        <v>0</v>
      </c>
      <c r="AO29" s="37">
        <v>0</v>
      </c>
      <c r="AP29" s="23"/>
      <c r="AQ29" s="32">
        <v>0</v>
      </c>
      <c r="AR29" s="28">
        <v>0</v>
      </c>
      <c r="AS29" s="56">
        <v>1</v>
      </c>
      <c r="AT29" s="56">
        <v>1</v>
      </c>
      <c r="AU29" s="37">
        <v>0</v>
      </c>
      <c r="AV29" s="23"/>
      <c r="AW29" s="127"/>
    </row>
    <row r="30" spans="1:49" ht="36.75" customHeight="1" thickBot="1">
      <c r="A30" s="374"/>
      <c r="B30" s="360" t="s">
        <v>10</v>
      </c>
      <c r="C30" s="25" t="s">
        <v>156</v>
      </c>
      <c r="D30" s="121"/>
      <c r="E30" s="23"/>
      <c r="F30" s="32">
        <v>0</v>
      </c>
      <c r="G30" s="2">
        <v>0</v>
      </c>
      <c r="H30" s="2">
        <v>0</v>
      </c>
      <c r="I30" s="2">
        <v>0</v>
      </c>
      <c r="J30" s="2">
        <v>0</v>
      </c>
      <c r="K30" s="7">
        <v>0</v>
      </c>
      <c r="L30" s="23"/>
      <c r="M30" s="6">
        <v>0</v>
      </c>
      <c r="N30" s="2">
        <v>0</v>
      </c>
      <c r="O30" s="2">
        <v>0</v>
      </c>
      <c r="P30" s="2">
        <v>0</v>
      </c>
      <c r="Q30" s="7">
        <v>0</v>
      </c>
      <c r="R30" s="23"/>
      <c r="S30" s="6">
        <v>0</v>
      </c>
      <c r="T30" s="2">
        <v>0</v>
      </c>
      <c r="U30" s="28">
        <v>0</v>
      </c>
      <c r="V30" s="59">
        <v>1</v>
      </c>
      <c r="W30" s="23"/>
      <c r="X30" s="32">
        <v>0</v>
      </c>
      <c r="Y30" s="28">
        <v>0</v>
      </c>
      <c r="Z30" s="28">
        <v>0</v>
      </c>
      <c r="AA30" s="28">
        <v>0</v>
      </c>
      <c r="AB30" s="37">
        <v>0</v>
      </c>
      <c r="AC30" s="23"/>
      <c r="AD30" s="32">
        <v>0</v>
      </c>
      <c r="AE30" s="28">
        <v>0</v>
      </c>
      <c r="AF30" s="28">
        <v>0</v>
      </c>
      <c r="AG30" s="28">
        <v>0</v>
      </c>
      <c r="AH30" s="37">
        <v>0</v>
      </c>
      <c r="AI30" s="23"/>
      <c r="AJ30" s="32">
        <v>0</v>
      </c>
      <c r="AK30" s="28">
        <v>0</v>
      </c>
      <c r="AL30" s="28">
        <v>0</v>
      </c>
      <c r="AM30" s="28">
        <v>0</v>
      </c>
      <c r="AN30" s="28">
        <v>0</v>
      </c>
      <c r="AO30" s="37">
        <v>0</v>
      </c>
      <c r="AP30" s="23"/>
      <c r="AQ30" s="32">
        <v>0</v>
      </c>
      <c r="AR30" s="28">
        <v>0</v>
      </c>
      <c r="AS30" s="28">
        <v>0</v>
      </c>
      <c r="AT30" s="28">
        <v>0</v>
      </c>
      <c r="AU30" s="37">
        <v>0</v>
      </c>
      <c r="AV30" s="23"/>
      <c r="AW30" s="127"/>
    </row>
    <row r="31" spans="1:49" ht="33" customHeight="1" thickBot="1">
      <c r="A31" s="374"/>
      <c r="B31" s="360"/>
      <c r="C31" s="25" t="s">
        <v>152</v>
      </c>
      <c r="D31" s="121"/>
      <c r="E31" s="23"/>
      <c r="F31" s="32">
        <v>0</v>
      </c>
      <c r="G31" s="2">
        <v>0</v>
      </c>
      <c r="H31" s="2">
        <v>0</v>
      </c>
      <c r="I31" s="2">
        <v>0</v>
      </c>
      <c r="J31" s="2">
        <v>0</v>
      </c>
      <c r="K31" s="7">
        <v>0</v>
      </c>
      <c r="L31" s="23"/>
      <c r="M31" s="6">
        <v>0</v>
      </c>
      <c r="N31" s="2">
        <v>0</v>
      </c>
      <c r="O31" s="2">
        <v>0</v>
      </c>
      <c r="P31" s="2">
        <v>0</v>
      </c>
      <c r="Q31" s="7">
        <v>0</v>
      </c>
      <c r="R31" s="23"/>
      <c r="S31" s="6">
        <v>0</v>
      </c>
      <c r="T31" s="2">
        <v>0</v>
      </c>
      <c r="U31" s="28">
        <v>0</v>
      </c>
      <c r="V31" s="37">
        <v>0</v>
      </c>
      <c r="W31" s="23"/>
      <c r="X31" s="32">
        <v>0</v>
      </c>
      <c r="Y31" s="28">
        <v>0</v>
      </c>
      <c r="Z31" s="28">
        <v>0</v>
      </c>
      <c r="AA31" s="28">
        <v>0</v>
      </c>
      <c r="AB31" s="37">
        <v>0</v>
      </c>
      <c r="AC31" s="23"/>
      <c r="AD31" s="32">
        <v>0</v>
      </c>
      <c r="AE31" s="28">
        <v>0</v>
      </c>
      <c r="AF31" s="56">
        <v>1</v>
      </c>
      <c r="AG31" s="28">
        <v>0</v>
      </c>
      <c r="AH31" s="37">
        <v>0</v>
      </c>
      <c r="AI31" s="23"/>
      <c r="AJ31" s="32">
        <v>0</v>
      </c>
      <c r="AK31" s="28">
        <v>0</v>
      </c>
      <c r="AL31" s="28">
        <v>0</v>
      </c>
      <c r="AM31" s="28">
        <v>0</v>
      </c>
      <c r="AN31" s="28">
        <v>0</v>
      </c>
      <c r="AO31" s="37">
        <v>0</v>
      </c>
      <c r="AP31" s="23"/>
      <c r="AQ31" s="32">
        <v>0</v>
      </c>
      <c r="AR31" s="56">
        <v>1</v>
      </c>
      <c r="AS31" s="28">
        <v>0</v>
      </c>
      <c r="AT31" s="56">
        <v>1</v>
      </c>
      <c r="AU31" s="37">
        <v>0</v>
      </c>
      <c r="AV31" s="23"/>
      <c r="AW31" s="127"/>
    </row>
    <row r="32" spans="1:49" ht="24.75" customHeight="1" thickBot="1">
      <c r="A32" s="374"/>
      <c r="B32" s="360" t="s">
        <v>6</v>
      </c>
      <c r="C32" s="24" t="s">
        <v>157</v>
      </c>
      <c r="D32" s="121"/>
      <c r="E32" s="23"/>
      <c r="F32" s="32">
        <v>0</v>
      </c>
      <c r="G32" s="2">
        <v>0</v>
      </c>
      <c r="H32" s="2">
        <v>0</v>
      </c>
      <c r="I32" s="2">
        <v>0</v>
      </c>
      <c r="J32" s="2">
        <v>0</v>
      </c>
      <c r="K32" s="7">
        <v>0</v>
      </c>
      <c r="L32" s="23"/>
      <c r="M32" s="6">
        <v>0</v>
      </c>
      <c r="N32" s="2">
        <v>0</v>
      </c>
      <c r="O32" s="2">
        <v>0</v>
      </c>
      <c r="P32" s="2">
        <v>0</v>
      </c>
      <c r="Q32" s="7">
        <v>0</v>
      </c>
      <c r="R32" s="23"/>
      <c r="S32" s="6">
        <v>0</v>
      </c>
      <c r="T32" s="2">
        <v>0</v>
      </c>
      <c r="U32" s="56">
        <v>1</v>
      </c>
      <c r="V32" s="37">
        <v>0</v>
      </c>
      <c r="W32" s="23"/>
      <c r="X32" s="32">
        <v>0</v>
      </c>
      <c r="Y32" s="28">
        <v>0</v>
      </c>
      <c r="Z32" s="28">
        <v>0</v>
      </c>
      <c r="AA32" s="28">
        <v>0</v>
      </c>
      <c r="AB32" s="37">
        <v>0</v>
      </c>
      <c r="AC32" s="23"/>
      <c r="AD32" s="32">
        <v>0</v>
      </c>
      <c r="AE32" s="28">
        <v>0</v>
      </c>
      <c r="AF32" s="28">
        <v>0</v>
      </c>
      <c r="AG32" s="28">
        <v>0</v>
      </c>
      <c r="AH32" s="37">
        <v>0</v>
      </c>
      <c r="AI32" s="23"/>
      <c r="AJ32" s="32">
        <v>0</v>
      </c>
      <c r="AK32" s="28">
        <v>0</v>
      </c>
      <c r="AL32" s="28">
        <v>0</v>
      </c>
      <c r="AM32" s="28">
        <v>0</v>
      </c>
      <c r="AN32" s="28">
        <v>0</v>
      </c>
      <c r="AO32" s="37">
        <v>0</v>
      </c>
      <c r="AP32" s="23"/>
      <c r="AQ32" s="32">
        <v>0</v>
      </c>
      <c r="AR32" s="28">
        <v>0</v>
      </c>
      <c r="AS32" s="28">
        <v>0</v>
      </c>
      <c r="AT32" s="28">
        <v>0</v>
      </c>
      <c r="AU32" s="37">
        <v>0</v>
      </c>
      <c r="AV32" s="23"/>
      <c r="AW32" s="127"/>
    </row>
    <row r="33" spans="1:49" ht="24.75" customHeight="1" thickBot="1">
      <c r="A33" s="375"/>
      <c r="B33" s="372"/>
      <c r="C33" s="24" t="s">
        <v>153</v>
      </c>
      <c r="D33" s="122"/>
      <c r="E33" s="30"/>
      <c r="F33" s="33">
        <v>0</v>
      </c>
      <c r="G33" s="9">
        <v>0</v>
      </c>
      <c r="H33" s="9">
        <v>0</v>
      </c>
      <c r="I33" s="9">
        <v>0</v>
      </c>
      <c r="J33" s="9">
        <v>0</v>
      </c>
      <c r="K33" s="10">
        <v>0</v>
      </c>
      <c r="L33" s="30"/>
      <c r="M33" s="8">
        <v>0</v>
      </c>
      <c r="N33" s="9">
        <v>0</v>
      </c>
      <c r="O33" s="9">
        <v>0</v>
      </c>
      <c r="P33" s="9">
        <v>0</v>
      </c>
      <c r="Q33" s="10">
        <v>0</v>
      </c>
      <c r="R33" s="30"/>
      <c r="S33" s="8">
        <v>0</v>
      </c>
      <c r="T33" s="9">
        <v>0</v>
      </c>
      <c r="U33" s="31">
        <v>0</v>
      </c>
      <c r="V33" s="38">
        <v>0</v>
      </c>
      <c r="W33" s="30"/>
      <c r="X33" s="33">
        <v>0</v>
      </c>
      <c r="Y33" s="31">
        <v>0</v>
      </c>
      <c r="Z33" s="31">
        <v>0</v>
      </c>
      <c r="AA33" s="31">
        <v>0</v>
      </c>
      <c r="AB33" s="38">
        <v>0</v>
      </c>
      <c r="AC33" s="30"/>
      <c r="AD33" s="33">
        <v>0</v>
      </c>
      <c r="AE33" s="31">
        <v>0</v>
      </c>
      <c r="AF33" s="31">
        <v>0</v>
      </c>
      <c r="AG33" s="58">
        <v>1</v>
      </c>
      <c r="AH33" s="38">
        <v>0</v>
      </c>
      <c r="AI33" s="30"/>
      <c r="AJ33" s="33">
        <v>0</v>
      </c>
      <c r="AK33" s="31">
        <v>0</v>
      </c>
      <c r="AL33" s="31">
        <v>0</v>
      </c>
      <c r="AM33" s="31">
        <v>0</v>
      </c>
      <c r="AN33" s="31">
        <v>0</v>
      </c>
      <c r="AO33" s="38">
        <v>0</v>
      </c>
      <c r="AP33" s="30"/>
      <c r="AQ33" s="33">
        <v>0</v>
      </c>
      <c r="AR33" s="31">
        <v>0</v>
      </c>
      <c r="AS33" s="58">
        <v>1</v>
      </c>
      <c r="AT33" s="58">
        <v>1</v>
      </c>
      <c r="AU33" s="38">
        <v>0</v>
      </c>
      <c r="AV33" s="30"/>
      <c r="AW33" s="128"/>
    </row>
    <row r="34" spans="1:49" ht="30.75" thickBot="1">
      <c r="A34" s="22"/>
      <c r="B34" s="23"/>
      <c r="C34" s="23"/>
      <c r="D34" s="23"/>
      <c r="E34" s="213" t="s">
        <v>114</v>
      </c>
      <c r="F34" s="161">
        <f aca="true" t="shared" si="2" ref="F34:K34">SUM(F26:F33)</f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70">
        <f t="shared" si="2"/>
        <v>0</v>
      </c>
      <c r="K34" s="70">
        <f t="shared" si="2"/>
        <v>0</v>
      </c>
      <c r="L34" s="72"/>
      <c r="M34" s="70">
        <f>SUM(M26:M33)</f>
        <v>0</v>
      </c>
      <c r="N34" s="70">
        <f>SUM(N26:N33)</f>
        <v>0</v>
      </c>
      <c r="O34" s="70">
        <f>SUM(O26:O33)</f>
        <v>0</v>
      </c>
      <c r="P34" s="70">
        <f>SUM(P26:P33)</f>
        <v>0</v>
      </c>
      <c r="Q34" s="70">
        <f>SUM(Q26:Q33)</f>
        <v>0</v>
      </c>
      <c r="R34" s="72"/>
      <c r="S34" s="70">
        <f>SUM(S26:S33)</f>
        <v>0</v>
      </c>
      <c r="T34" s="70">
        <f>SUM(T26:T33)</f>
        <v>0</v>
      </c>
      <c r="U34" s="70">
        <f>SUM(U26:U33)</f>
        <v>1</v>
      </c>
      <c r="V34" s="70">
        <f>SUM(V26:V33)</f>
        <v>1</v>
      </c>
      <c r="W34" s="72"/>
      <c r="X34" s="70">
        <f>SUM(X26:X33)</f>
        <v>1</v>
      </c>
      <c r="Y34" s="70">
        <f>SUM(Y26:Y33)</f>
        <v>1</v>
      </c>
      <c r="Z34" s="70">
        <f>SUM(Z26:Z33)</f>
        <v>0</v>
      </c>
      <c r="AA34" s="70">
        <f>SUM(AA26:AA33)</f>
        <v>0</v>
      </c>
      <c r="AB34" s="70">
        <f>SUM(AB26:AB33)</f>
        <v>0</v>
      </c>
      <c r="AC34" s="72"/>
      <c r="AD34" s="70">
        <f>SUM(AD26:AD33)</f>
        <v>0</v>
      </c>
      <c r="AE34" s="70">
        <f>SUM(AE26:AE33)</f>
        <v>0</v>
      </c>
      <c r="AF34" s="70">
        <f>SUM(AF26:AF33)</f>
        <v>2</v>
      </c>
      <c r="AG34" s="70">
        <f>SUM(AG26:AG33)</f>
        <v>2</v>
      </c>
      <c r="AH34" s="70">
        <f>SUM(AH26:AH33)</f>
        <v>0</v>
      </c>
      <c r="AI34" s="69"/>
      <c r="AJ34" s="70">
        <f aca="true" t="shared" si="3" ref="AJ34:AO34">SUM(AJ26:AJ33)</f>
        <v>0</v>
      </c>
      <c r="AK34" s="70">
        <f t="shared" si="3"/>
        <v>0</v>
      </c>
      <c r="AL34" s="70">
        <f t="shared" si="3"/>
        <v>0</v>
      </c>
      <c r="AM34" s="70">
        <f t="shared" si="3"/>
        <v>0</v>
      </c>
      <c r="AN34" s="70">
        <f t="shared" si="3"/>
        <v>0</v>
      </c>
      <c r="AO34" s="70">
        <f t="shared" si="3"/>
        <v>0</v>
      </c>
      <c r="AP34" s="68"/>
      <c r="AQ34" s="70">
        <v>0</v>
      </c>
      <c r="AR34" s="70">
        <f>SUM(AR26:AR33)</f>
        <v>2</v>
      </c>
      <c r="AS34" s="70">
        <f>SUM(AS26:AS33)</f>
        <v>3</v>
      </c>
      <c r="AT34" s="70">
        <f>SUM(AT26:AT33)</f>
        <v>3</v>
      </c>
      <c r="AU34" s="70">
        <v>0</v>
      </c>
      <c r="AV34" s="83" t="s">
        <v>188</v>
      </c>
      <c r="AW34" s="140">
        <f>SUM(AW26:AW33)</f>
        <v>0</v>
      </c>
    </row>
    <row r="35" spans="1:49" ht="30.75" thickBot="1">
      <c r="A35" s="22"/>
      <c r="B35" s="23"/>
      <c r="C35" s="23"/>
      <c r="D35" s="23"/>
      <c r="E35" s="214" t="s">
        <v>115</v>
      </c>
      <c r="F35" s="94"/>
      <c r="G35" s="95"/>
      <c r="H35" s="27"/>
      <c r="I35" s="27"/>
      <c r="J35" s="27"/>
      <c r="K35" s="163">
        <f>SUM(F34:K34)</f>
        <v>0</v>
      </c>
      <c r="L35" s="23"/>
      <c r="M35" s="27"/>
      <c r="N35" s="27"/>
      <c r="O35" s="27"/>
      <c r="P35" s="27"/>
      <c r="Q35" s="163">
        <f>SUM(L34:Q34)</f>
        <v>0</v>
      </c>
      <c r="R35" s="23"/>
      <c r="S35" s="27"/>
      <c r="T35" s="27"/>
      <c r="U35" s="27"/>
      <c r="V35" s="163">
        <f>SUM(Q34:V34)</f>
        <v>2</v>
      </c>
      <c r="W35" s="27"/>
      <c r="X35" s="27"/>
      <c r="Y35" s="27"/>
      <c r="Z35" s="27"/>
      <c r="AA35" s="27"/>
      <c r="AB35" s="163">
        <f>SUM(W34:AB34)</f>
        <v>2</v>
      </c>
      <c r="AC35" s="27"/>
      <c r="AD35" s="27"/>
      <c r="AE35" s="27"/>
      <c r="AF35" s="27"/>
      <c r="AG35" s="27"/>
      <c r="AH35" s="163">
        <f>SUM(AC34:AH34)</f>
        <v>4</v>
      </c>
      <c r="AI35" s="23"/>
      <c r="AJ35" s="95"/>
      <c r="AK35" s="27"/>
      <c r="AL35" s="27"/>
      <c r="AM35" s="27"/>
      <c r="AN35" s="27"/>
      <c r="AO35" s="163">
        <f>SUM(AJ34:AO34)</f>
        <v>0</v>
      </c>
      <c r="AP35" s="27"/>
      <c r="AQ35" s="27"/>
      <c r="AR35" s="27"/>
      <c r="AS35" s="27"/>
      <c r="AT35" s="27"/>
      <c r="AU35" s="163">
        <f>SUM(AP34:AU34)</f>
        <v>8</v>
      </c>
      <c r="AV35" s="223" t="s">
        <v>189</v>
      </c>
      <c r="AW35" s="92">
        <f>SUM(K35,Q35,V35,AB35,AH35,AO35,AU35)</f>
        <v>16</v>
      </c>
    </row>
    <row r="36" spans="2:49" s="84" customFormat="1" ht="9" customHeight="1" thickBot="1">
      <c r="B36" s="27"/>
      <c r="C36" s="27"/>
      <c r="D36" s="27"/>
      <c r="E36" s="215" t="s">
        <v>184</v>
      </c>
      <c r="F36" s="96"/>
      <c r="G36" s="27"/>
      <c r="H36" s="27"/>
      <c r="I36" s="27"/>
      <c r="J36" s="27"/>
      <c r="K36" s="220"/>
      <c r="L36" s="27"/>
      <c r="M36" s="27"/>
      <c r="N36" s="27"/>
      <c r="O36" s="27"/>
      <c r="P36" s="27"/>
      <c r="Q36" s="220"/>
      <c r="R36" s="27"/>
      <c r="S36" s="27"/>
      <c r="T36" s="27"/>
      <c r="U36" s="27"/>
      <c r="V36" s="148"/>
      <c r="W36" s="27"/>
      <c r="X36" s="27"/>
      <c r="Y36" s="27"/>
      <c r="Z36" s="27"/>
      <c r="AA36" s="27"/>
      <c r="AB36" s="148"/>
      <c r="AC36" s="27"/>
      <c r="AD36" s="27"/>
      <c r="AE36" s="27"/>
      <c r="AF36" s="27"/>
      <c r="AG36" s="27"/>
      <c r="AH36" s="148"/>
      <c r="AI36" s="27"/>
      <c r="AJ36" s="27"/>
      <c r="AK36" s="27"/>
      <c r="AL36" s="27"/>
      <c r="AM36" s="27"/>
      <c r="AN36" s="27"/>
      <c r="AO36" s="220"/>
      <c r="AP36" s="27"/>
      <c r="AQ36" s="27"/>
      <c r="AR36" s="27"/>
      <c r="AS36" s="27"/>
      <c r="AT36" s="27"/>
      <c r="AU36" s="148"/>
      <c r="AV36" s="157"/>
      <c r="AW36" s="158"/>
    </row>
    <row r="37" spans="2:49" s="84" customFormat="1" ht="9.75" customHeight="1" thickBot="1">
      <c r="B37" s="27"/>
      <c r="C37" s="27"/>
      <c r="D37" s="27"/>
      <c r="E37" s="216"/>
      <c r="F37" s="96"/>
      <c r="G37" s="27"/>
      <c r="H37" s="27"/>
      <c r="I37" s="27"/>
      <c r="J37" s="27"/>
      <c r="K37" s="157"/>
      <c r="L37" s="27"/>
      <c r="M37" s="27"/>
      <c r="N37" s="27"/>
      <c r="O37" s="27"/>
      <c r="P37" s="27"/>
      <c r="Q37" s="157"/>
      <c r="R37" s="27"/>
      <c r="S37" s="27"/>
      <c r="T37" s="27"/>
      <c r="U37" s="27"/>
      <c r="V37" s="157"/>
      <c r="W37" s="27"/>
      <c r="X37" s="27"/>
      <c r="Y37" s="27"/>
      <c r="Z37" s="27"/>
      <c r="AA37" s="27"/>
      <c r="AB37" s="157"/>
      <c r="AC37" s="27"/>
      <c r="AD37" s="27"/>
      <c r="AE37" s="27"/>
      <c r="AF37" s="27"/>
      <c r="AG37" s="27"/>
      <c r="AH37" s="157"/>
      <c r="AI37" s="27"/>
      <c r="AJ37" s="27"/>
      <c r="AK37" s="27"/>
      <c r="AL37" s="27"/>
      <c r="AM37" s="27"/>
      <c r="AN37" s="27"/>
      <c r="AO37" s="157"/>
      <c r="AP37" s="27"/>
      <c r="AQ37" s="27"/>
      <c r="AR37" s="27"/>
      <c r="AS37" s="27"/>
      <c r="AT37" s="27"/>
      <c r="AU37" s="157"/>
      <c r="AV37" s="157"/>
      <c r="AW37" s="402" t="s">
        <v>269</v>
      </c>
    </row>
    <row r="38" spans="1:49" ht="34.5" customHeight="1" thickBot="1">
      <c r="A38" s="39"/>
      <c r="B38" s="39"/>
      <c r="C38" s="39"/>
      <c r="D38" s="204" t="s">
        <v>187</v>
      </c>
      <c r="F38" s="84"/>
      <c r="G38" s="84"/>
      <c r="H38" s="96"/>
      <c r="I38" s="96"/>
      <c r="J38" s="96"/>
      <c r="K38" s="84"/>
      <c r="L38" s="39"/>
      <c r="M38" s="96"/>
      <c r="N38" s="96"/>
      <c r="O38" s="96"/>
      <c r="P38" s="96"/>
      <c r="Q38" s="84"/>
      <c r="R38" s="39"/>
      <c r="S38" s="96"/>
      <c r="T38" s="96"/>
      <c r="U38" s="96"/>
      <c r="V38" s="96"/>
      <c r="W38" s="96"/>
      <c r="X38" s="96"/>
      <c r="Y38" s="96"/>
      <c r="Z38" s="96"/>
      <c r="AA38" s="96"/>
      <c r="AB38" s="84"/>
      <c r="AC38" s="96"/>
      <c r="AD38" s="96"/>
      <c r="AE38" s="96"/>
      <c r="AF38" s="96"/>
      <c r="AG38" s="96"/>
      <c r="AH38" s="84"/>
      <c r="AI38" s="39"/>
      <c r="AJ38" s="96"/>
      <c r="AK38" s="96"/>
      <c r="AL38" s="96"/>
      <c r="AM38" s="96"/>
      <c r="AN38" s="96"/>
      <c r="AO38" s="84"/>
      <c r="AP38" s="96"/>
      <c r="AQ38" s="96"/>
      <c r="AR38" s="96"/>
      <c r="AS38" s="96"/>
      <c r="AT38" s="96"/>
      <c r="AU38" s="84"/>
      <c r="AW38" s="403"/>
    </row>
    <row r="39" spans="1:49" ht="24.75" customHeight="1" thickBot="1">
      <c r="A39" s="373" t="s">
        <v>110</v>
      </c>
      <c r="B39" s="42" t="s">
        <v>13</v>
      </c>
      <c r="C39" s="24" t="s">
        <v>179</v>
      </c>
      <c r="D39" s="120"/>
      <c r="E39" s="29"/>
      <c r="F39" s="34">
        <v>0</v>
      </c>
      <c r="G39" s="4">
        <v>0</v>
      </c>
      <c r="H39" s="4">
        <v>0</v>
      </c>
      <c r="I39" s="4">
        <v>0</v>
      </c>
      <c r="J39" s="4">
        <v>0</v>
      </c>
      <c r="K39" s="5">
        <v>0</v>
      </c>
      <c r="L39" s="29"/>
      <c r="M39" s="3">
        <v>0</v>
      </c>
      <c r="N39" s="4">
        <v>0</v>
      </c>
      <c r="O39" s="4">
        <v>0</v>
      </c>
      <c r="P39" s="4">
        <v>0</v>
      </c>
      <c r="Q39" s="5">
        <v>0</v>
      </c>
      <c r="R39" s="29"/>
      <c r="S39" s="3">
        <v>0</v>
      </c>
      <c r="T39" s="4">
        <v>0</v>
      </c>
      <c r="U39" s="35">
        <v>0</v>
      </c>
      <c r="V39" s="36">
        <v>0</v>
      </c>
      <c r="W39" s="29"/>
      <c r="X39" s="34">
        <v>0</v>
      </c>
      <c r="Y39" s="35">
        <v>0</v>
      </c>
      <c r="Z39" s="35">
        <v>0</v>
      </c>
      <c r="AA39" s="35">
        <v>0</v>
      </c>
      <c r="AB39" s="60">
        <v>1</v>
      </c>
      <c r="AC39" s="29"/>
      <c r="AD39" s="34">
        <v>0</v>
      </c>
      <c r="AE39" s="35">
        <v>0</v>
      </c>
      <c r="AF39" s="35">
        <v>0</v>
      </c>
      <c r="AG39" s="35">
        <v>0</v>
      </c>
      <c r="AH39" s="36">
        <v>0</v>
      </c>
      <c r="AI39" s="29"/>
      <c r="AJ39" s="34">
        <v>0</v>
      </c>
      <c r="AK39" s="35">
        <v>0</v>
      </c>
      <c r="AL39" s="35">
        <v>0</v>
      </c>
      <c r="AM39" s="35">
        <v>0</v>
      </c>
      <c r="AN39" s="55">
        <v>1</v>
      </c>
      <c r="AO39" s="36">
        <v>0</v>
      </c>
      <c r="AP39" s="29"/>
      <c r="AQ39" s="34">
        <v>0</v>
      </c>
      <c r="AR39" s="35">
        <v>0</v>
      </c>
      <c r="AS39" s="35">
        <v>0</v>
      </c>
      <c r="AT39" s="35">
        <v>0</v>
      </c>
      <c r="AU39" s="74">
        <v>0</v>
      </c>
      <c r="AV39" s="79"/>
      <c r="AW39" s="129"/>
    </row>
    <row r="40" spans="1:49" ht="24.75" customHeight="1" thickBot="1">
      <c r="A40" s="374"/>
      <c r="B40" s="43" t="s">
        <v>14</v>
      </c>
      <c r="C40" s="24" t="s">
        <v>180</v>
      </c>
      <c r="D40" s="121"/>
      <c r="E40" s="23"/>
      <c r="F40" s="32">
        <v>0</v>
      </c>
      <c r="G40" s="2">
        <v>0</v>
      </c>
      <c r="H40" s="2">
        <v>0</v>
      </c>
      <c r="I40" s="2">
        <v>0</v>
      </c>
      <c r="J40" s="2">
        <v>0</v>
      </c>
      <c r="K40" s="7">
        <v>0</v>
      </c>
      <c r="L40" s="23"/>
      <c r="M40" s="6">
        <v>0</v>
      </c>
      <c r="N40" s="2">
        <v>0</v>
      </c>
      <c r="O40" s="2">
        <v>0</v>
      </c>
      <c r="P40" s="2">
        <v>0</v>
      </c>
      <c r="Q40" s="7">
        <v>0</v>
      </c>
      <c r="R40" s="23"/>
      <c r="S40" s="6">
        <v>0</v>
      </c>
      <c r="T40" s="2">
        <v>0</v>
      </c>
      <c r="U40" s="28">
        <v>0</v>
      </c>
      <c r="V40" s="37">
        <v>0</v>
      </c>
      <c r="W40" s="23"/>
      <c r="X40" s="32">
        <v>0</v>
      </c>
      <c r="Y40" s="28">
        <v>0</v>
      </c>
      <c r="Z40" s="28">
        <v>0</v>
      </c>
      <c r="AA40" s="28">
        <v>0</v>
      </c>
      <c r="AB40" s="37">
        <v>0</v>
      </c>
      <c r="AC40" s="23"/>
      <c r="AD40" s="32">
        <v>0</v>
      </c>
      <c r="AE40" s="28">
        <v>0</v>
      </c>
      <c r="AF40" s="28">
        <v>0</v>
      </c>
      <c r="AG40" s="28">
        <v>0</v>
      </c>
      <c r="AH40" s="59">
        <v>1</v>
      </c>
      <c r="AI40" s="23"/>
      <c r="AJ40" s="32">
        <v>0</v>
      </c>
      <c r="AK40" s="28">
        <v>0</v>
      </c>
      <c r="AL40" s="28">
        <v>0</v>
      </c>
      <c r="AM40" s="28">
        <v>0</v>
      </c>
      <c r="AN40" s="28">
        <v>0</v>
      </c>
      <c r="AO40" s="37">
        <v>0</v>
      </c>
      <c r="AP40" s="23"/>
      <c r="AQ40" s="32">
        <v>0</v>
      </c>
      <c r="AR40" s="28">
        <v>0</v>
      </c>
      <c r="AS40" s="28">
        <v>0</v>
      </c>
      <c r="AT40" s="28">
        <v>0</v>
      </c>
      <c r="AU40" s="75">
        <v>0</v>
      </c>
      <c r="AV40" s="80"/>
      <c r="AW40" s="129"/>
    </row>
    <row r="41" spans="1:49" ht="24.75" customHeight="1" thickBot="1">
      <c r="A41" s="374"/>
      <c r="B41" s="43" t="s">
        <v>15</v>
      </c>
      <c r="C41" s="24" t="s">
        <v>181</v>
      </c>
      <c r="D41" s="121"/>
      <c r="E41" s="23"/>
      <c r="F41" s="32">
        <v>0</v>
      </c>
      <c r="G41" s="2">
        <v>0</v>
      </c>
      <c r="H41" s="2">
        <v>0</v>
      </c>
      <c r="I41" s="2">
        <v>0</v>
      </c>
      <c r="J41" s="2">
        <v>0</v>
      </c>
      <c r="K41" s="7">
        <v>0</v>
      </c>
      <c r="L41" s="23"/>
      <c r="M41" s="6">
        <v>0</v>
      </c>
      <c r="N41" s="2">
        <v>0</v>
      </c>
      <c r="O41" s="2">
        <v>0</v>
      </c>
      <c r="P41" s="2">
        <v>0</v>
      </c>
      <c r="Q41" s="7">
        <v>0</v>
      </c>
      <c r="R41" s="23"/>
      <c r="S41" s="6">
        <v>0</v>
      </c>
      <c r="T41" s="2">
        <v>0</v>
      </c>
      <c r="U41" s="28">
        <v>0</v>
      </c>
      <c r="V41" s="37">
        <v>0</v>
      </c>
      <c r="W41" s="23"/>
      <c r="X41" s="32">
        <v>0</v>
      </c>
      <c r="Y41" s="28">
        <v>0</v>
      </c>
      <c r="Z41" s="28">
        <v>0</v>
      </c>
      <c r="AA41" s="28">
        <v>0</v>
      </c>
      <c r="AB41" s="37">
        <v>0</v>
      </c>
      <c r="AC41" s="23"/>
      <c r="AD41" s="32">
        <v>0</v>
      </c>
      <c r="AE41" s="28">
        <v>0</v>
      </c>
      <c r="AF41" s="28">
        <v>0</v>
      </c>
      <c r="AG41" s="28">
        <v>0</v>
      </c>
      <c r="AH41" s="59">
        <v>1</v>
      </c>
      <c r="AI41" s="23"/>
      <c r="AJ41" s="32">
        <v>0</v>
      </c>
      <c r="AK41" s="28">
        <v>0</v>
      </c>
      <c r="AL41" s="28">
        <v>0</v>
      </c>
      <c r="AM41" s="56">
        <v>1</v>
      </c>
      <c r="AN41" s="28">
        <v>0</v>
      </c>
      <c r="AO41" s="37">
        <v>0</v>
      </c>
      <c r="AP41" s="23"/>
      <c r="AQ41" s="32">
        <v>0</v>
      </c>
      <c r="AR41" s="28">
        <v>0</v>
      </c>
      <c r="AS41" s="56">
        <v>1</v>
      </c>
      <c r="AT41" s="28">
        <v>0</v>
      </c>
      <c r="AU41" s="75">
        <v>0</v>
      </c>
      <c r="AV41" s="80"/>
      <c r="AW41" s="129"/>
    </row>
    <row r="42" spans="1:49" ht="24.75" customHeight="1" thickBot="1">
      <c r="A42" s="374"/>
      <c r="B42" s="43" t="s">
        <v>16</v>
      </c>
      <c r="C42" s="24" t="s">
        <v>182</v>
      </c>
      <c r="D42" s="121"/>
      <c r="E42" s="23"/>
      <c r="F42" s="32">
        <v>0</v>
      </c>
      <c r="G42" s="2">
        <v>0</v>
      </c>
      <c r="H42" s="2">
        <v>0</v>
      </c>
      <c r="I42" s="2">
        <v>0</v>
      </c>
      <c r="J42" s="2">
        <v>0</v>
      </c>
      <c r="K42" s="7">
        <v>0</v>
      </c>
      <c r="L42" s="23"/>
      <c r="M42" s="6">
        <v>0</v>
      </c>
      <c r="N42" s="2">
        <v>0</v>
      </c>
      <c r="O42" s="2">
        <v>0</v>
      </c>
      <c r="P42" s="2">
        <v>0</v>
      </c>
      <c r="Q42" s="7">
        <v>0</v>
      </c>
      <c r="R42" s="23"/>
      <c r="S42" s="6">
        <v>0</v>
      </c>
      <c r="T42" s="2">
        <v>0</v>
      </c>
      <c r="U42" s="28">
        <v>0</v>
      </c>
      <c r="V42" s="37">
        <v>0</v>
      </c>
      <c r="W42" s="23"/>
      <c r="X42" s="32">
        <v>0</v>
      </c>
      <c r="Y42" s="28">
        <v>0</v>
      </c>
      <c r="Z42" s="28">
        <v>0</v>
      </c>
      <c r="AA42" s="28">
        <v>0</v>
      </c>
      <c r="AB42" s="37">
        <v>0</v>
      </c>
      <c r="AC42" s="23"/>
      <c r="AD42" s="32">
        <v>0</v>
      </c>
      <c r="AE42" s="56">
        <v>1</v>
      </c>
      <c r="AF42" s="28">
        <v>0</v>
      </c>
      <c r="AG42" s="28">
        <v>0</v>
      </c>
      <c r="AH42" s="37">
        <v>0</v>
      </c>
      <c r="AI42" s="23"/>
      <c r="AJ42" s="32">
        <v>0</v>
      </c>
      <c r="AK42" s="28">
        <v>0</v>
      </c>
      <c r="AL42" s="28">
        <v>0</v>
      </c>
      <c r="AM42" s="28">
        <v>0</v>
      </c>
      <c r="AN42" s="28">
        <v>0</v>
      </c>
      <c r="AO42" s="59">
        <v>1</v>
      </c>
      <c r="AP42" s="23"/>
      <c r="AQ42" s="32">
        <v>0</v>
      </c>
      <c r="AR42" s="28">
        <v>0</v>
      </c>
      <c r="AS42" s="28">
        <v>0</v>
      </c>
      <c r="AT42" s="28">
        <v>0</v>
      </c>
      <c r="AU42" s="75">
        <v>0</v>
      </c>
      <c r="AV42" s="80"/>
      <c r="AW42" s="129"/>
    </row>
    <row r="43" spans="1:49" ht="24.75" customHeight="1" thickBot="1">
      <c r="A43" s="374"/>
      <c r="B43" s="43" t="s">
        <v>17</v>
      </c>
      <c r="C43" s="24" t="s">
        <v>183</v>
      </c>
      <c r="D43" s="121"/>
      <c r="E43" s="23"/>
      <c r="F43" s="32">
        <v>0</v>
      </c>
      <c r="G43" s="2">
        <v>0</v>
      </c>
      <c r="H43" s="2">
        <v>0</v>
      </c>
      <c r="I43" s="2">
        <v>0</v>
      </c>
      <c r="J43" s="2">
        <v>0</v>
      </c>
      <c r="K43" s="7">
        <v>0</v>
      </c>
      <c r="L43" s="23"/>
      <c r="M43" s="6">
        <v>0</v>
      </c>
      <c r="N43" s="2">
        <v>0</v>
      </c>
      <c r="O43" s="2">
        <v>0</v>
      </c>
      <c r="P43" s="2">
        <v>0</v>
      </c>
      <c r="Q43" s="7">
        <v>0</v>
      </c>
      <c r="R43" s="23"/>
      <c r="S43" s="6">
        <v>0</v>
      </c>
      <c r="T43" s="2">
        <v>0</v>
      </c>
      <c r="U43" s="28">
        <v>0</v>
      </c>
      <c r="V43" s="37">
        <v>0</v>
      </c>
      <c r="W43" s="23"/>
      <c r="X43" s="32">
        <v>0</v>
      </c>
      <c r="Y43" s="28">
        <v>0</v>
      </c>
      <c r="Z43" s="28">
        <v>0</v>
      </c>
      <c r="AA43" s="28">
        <v>0</v>
      </c>
      <c r="AB43" s="37">
        <v>0</v>
      </c>
      <c r="AC43" s="23"/>
      <c r="AD43" s="32">
        <v>0</v>
      </c>
      <c r="AE43" s="28">
        <v>0</v>
      </c>
      <c r="AF43" s="28">
        <v>0</v>
      </c>
      <c r="AG43" s="28">
        <v>0</v>
      </c>
      <c r="AH43" s="37">
        <v>0</v>
      </c>
      <c r="AI43" s="23"/>
      <c r="AJ43" s="32">
        <v>0</v>
      </c>
      <c r="AK43" s="28">
        <v>0</v>
      </c>
      <c r="AL43" s="28">
        <v>0</v>
      </c>
      <c r="AM43" s="56">
        <v>1</v>
      </c>
      <c r="AN43" s="28">
        <v>0</v>
      </c>
      <c r="AO43" s="37">
        <v>0</v>
      </c>
      <c r="AP43" s="23"/>
      <c r="AQ43" s="32">
        <v>0</v>
      </c>
      <c r="AR43" s="28">
        <v>0</v>
      </c>
      <c r="AS43" s="28">
        <v>0</v>
      </c>
      <c r="AT43" s="28">
        <v>0</v>
      </c>
      <c r="AU43" s="76">
        <v>1</v>
      </c>
      <c r="AV43" s="80"/>
      <c r="AW43" s="130"/>
    </row>
    <row r="44" spans="1:49" ht="15.75" thickBot="1">
      <c r="A44" s="375"/>
      <c r="B44" s="44" t="s">
        <v>18</v>
      </c>
      <c r="C44" s="24" t="s">
        <v>183</v>
      </c>
      <c r="D44" s="122"/>
      <c r="E44" s="30"/>
      <c r="F44" s="33">
        <v>0</v>
      </c>
      <c r="G44" s="9">
        <v>0</v>
      </c>
      <c r="H44" s="9">
        <v>0</v>
      </c>
      <c r="I44" s="9">
        <v>0</v>
      </c>
      <c r="J44" s="9">
        <v>0</v>
      </c>
      <c r="K44" s="10">
        <v>0</v>
      </c>
      <c r="L44" s="30"/>
      <c r="M44" s="8">
        <v>0</v>
      </c>
      <c r="N44" s="9">
        <v>0</v>
      </c>
      <c r="O44" s="9">
        <v>0</v>
      </c>
      <c r="P44" s="9">
        <v>0</v>
      </c>
      <c r="Q44" s="10">
        <v>0</v>
      </c>
      <c r="R44" s="30"/>
      <c r="S44" s="8">
        <v>0</v>
      </c>
      <c r="T44" s="9">
        <v>0</v>
      </c>
      <c r="U44" s="31">
        <v>0</v>
      </c>
      <c r="V44" s="38">
        <v>0</v>
      </c>
      <c r="W44" s="30"/>
      <c r="X44" s="33">
        <v>0</v>
      </c>
      <c r="Y44" s="31">
        <v>0</v>
      </c>
      <c r="Z44" s="31">
        <v>0</v>
      </c>
      <c r="AA44" s="31">
        <v>0</v>
      </c>
      <c r="AB44" s="38">
        <v>0</v>
      </c>
      <c r="AC44" s="30"/>
      <c r="AD44" s="33">
        <v>0</v>
      </c>
      <c r="AE44" s="9">
        <v>0</v>
      </c>
      <c r="AF44" s="31">
        <v>0</v>
      </c>
      <c r="AG44" s="59">
        <v>1</v>
      </c>
      <c r="AH44" s="38">
        <v>0</v>
      </c>
      <c r="AI44" s="30"/>
      <c r="AJ44" s="33">
        <v>0</v>
      </c>
      <c r="AK44" s="31">
        <v>0</v>
      </c>
      <c r="AL44" s="31">
        <v>0</v>
      </c>
      <c r="AM44" s="58">
        <v>1</v>
      </c>
      <c r="AN44" s="31">
        <v>0</v>
      </c>
      <c r="AO44" s="10">
        <v>0</v>
      </c>
      <c r="AP44" s="30"/>
      <c r="AQ44" s="33">
        <v>0</v>
      </c>
      <c r="AR44" s="31">
        <v>0</v>
      </c>
      <c r="AS44" s="9">
        <v>0</v>
      </c>
      <c r="AT44" s="31">
        <v>0</v>
      </c>
      <c r="AU44" s="77">
        <v>0</v>
      </c>
      <c r="AV44" s="82"/>
      <c r="AW44" s="165"/>
    </row>
    <row r="45" spans="2:49" ht="30.75" thickBot="1">
      <c r="B45" s="172"/>
      <c r="C45" s="97"/>
      <c r="D45" s="173"/>
      <c r="E45" s="213" t="s">
        <v>114</v>
      </c>
      <c r="F45" s="161">
        <f>SUM(F39:F44)</f>
        <v>0</v>
      </c>
      <c r="G45" s="70">
        <f aca="true" t="shared" si="4" ref="G45:K45">SUM(G39:G44)</f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M45" s="70">
        <f aca="true" t="shared" si="5" ref="M45:Q45">SUM(M39:M44)</f>
        <v>0</v>
      </c>
      <c r="N45" s="70">
        <f t="shared" si="5"/>
        <v>0</v>
      </c>
      <c r="O45" s="70">
        <f t="shared" si="5"/>
        <v>0</v>
      </c>
      <c r="P45" s="70">
        <f t="shared" si="5"/>
        <v>0</v>
      </c>
      <c r="Q45" s="70">
        <f t="shared" si="5"/>
        <v>0</v>
      </c>
      <c r="S45" s="70">
        <f aca="true" t="shared" si="6" ref="S45:V45">SUM(S39:S44)</f>
        <v>0</v>
      </c>
      <c r="T45" s="70">
        <f t="shared" si="6"/>
        <v>0</v>
      </c>
      <c r="U45" s="70">
        <f t="shared" si="6"/>
        <v>0</v>
      </c>
      <c r="V45" s="70">
        <f t="shared" si="6"/>
        <v>0</v>
      </c>
      <c r="X45" s="70">
        <f aca="true" t="shared" si="7" ref="X45:AB45">SUM(X39:X44)</f>
        <v>0</v>
      </c>
      <c r="Y45" s="70">
        <f t="shared" si="7"/>
        <v>0</v>
      </c>
      <c r="Z45" s="70">
        <f t="shared" si="7"/>
        <v>0</v>
      </c>
      <c r="AA45" s="70">
        <f t="shared" si="7"/>
        <v>0</v>
      </c>
      <c r="AB45" s="70">
        <f t="shared" si="7"/>
        <v>1</v>
      </c>
      <c r="AD45" s="70">
        <f aca="true" t="shared" si="8" ref="AD45:AH45">SUM(AD39:AD44)</f>
        <v>0</v>
      </c>
      <c r="AE45" s="70">
        <f t="shared" si="8"/>
        <v>1</v>
      </c>
      <c r="AF45" s="70">
        <f t="shared" si="8"/>
        <v>0</v>
      </c>
      <c r="AG45" s="70">
        <f t="shared" si="8"/>
        <v>1</v>
      </c>
      <c r="AH45" s="70">
        <f t="shared" si="8"/>
        <v>2</v>
      </c>
      <c r="AJ45" s="70">
        <f aca="true" t="shared" si="9" ref="AJ45:AO45">SUM(AJ39:AJ44)</f>
        <v>0</v>
      </c>
      <c r="AK45" s="70">
        <f t="shared" si="9"/>
        <v>0</v>
      </c>
      <c r="AL45" s="70">
        <f t="shared" si="9"/>
        <v>0</v>
      </c>
      <c r="AM45" s="70">
        <f t="shared" si="9"/>
        <v>3</v>
      </c>
      <c r="AN45" s="70">
        <f t="shared" si="9"/>
        <v>1</v>
      </c>
      <c r="AO45" s="70">
        <f t="shared" si="9"/>
        <v>1</v>
      </c>
      <c r="AQ45" s="70">
        <f aca="true" t="shared" si="10" ref="AQ45:AU45">SUM(AQ39:AQ44)</f>
        <v>0</v>
      </c>
      <c r="AR45" s="70">
        <f t="shared" si="10"/>
        <v>0</v>
      </c>
      <c r="AS45" s="70">
        <f t="shared" si="10"/>
        <v>1</v>
      </c>
      <c r="AT45" s="70">
        <f t="shared" si="10"/>
        <v>0</v>
      </c>
      <c r="AU45" s="78">
        <f t="shared" si="10"/>
        <v>1</v>
      </c>
      <c r="AV45" s="83" t="s">
        <v>188</v>
      </c>
      <c r="AW45" s="140">
        <f>SUM(AW39:AW44)</f>
        <v>0</v>
      </c>
    </row>
    <row r="46" spans="3:49" ht="30.75" thickBot="1">
      <c r="C46" s="11"/>
      <c r="D46" s="174"/>
      <c r="E46" s="214" t="s">
        <v>115</v>
      </c>
      <c r="F46" s="94"/>
      <c r="K46" s="164">
        <f>SUM(F45:K45)</f>
        <v>0</v>
      </c>
      <c r="Q46" s="164">
        <f>SUM(M45:Q45)</f>
        <v>0</v>
      </c>
      <c r="V46" s="164">
        <f>SUM(S45:V45)</f>
        <v>0</v>
      </c>
      <c r="AB46" s="164">
        <f>SUM(X45:AB45)</f>
        <v>1</v>
      </c>
      <c r="AH46" s="164">
        <f>SUM(AD45:AH45)</f>
        <v>4</v>
      </c>
      <c r="AO46" s="164">
        <f>SUM(AJ45:AO45)</f>
        <v>5</v>
      </c>
      <c r="AU46" s="164">
        <f>SUM(AQ45:AU45)</f>
        <v>2</v>
      </c>
      <c r="AV46" s="223" t="s">
        <v>189</v>
      </c>
      <c r="AW46" s="92">
        <f>SUM(K46,Q46,V46,AB46,AH46,AO46,AU46)</f>
        <v>12</v>
      </c>
    </row>
    <row r="47" spans="3:49" s="84" customFormat="1" ht="15.75" thickBot="1">
      <c r="C47" s="27"/>
      <c r="E47" s="215" t="s">
        <v>184</v>
      </c>
      <c r="F47" s="96"/>
      <c r="K47" s="220"/>
      <c r="L47" s="27"/>
      <c r="Q47" s="220"/>
      <c r="V47" s="220"/>
      <c r="W47" s="27"/>
      <c r="AB47" s="148"/>
      <c r="AH47" s="148"/>
      <c r="AO47" s="148"/>
      <c r="AU47" s="148"/>
      <c r="AV47" s="157"/>
      <c r="AW47" s="158"/>
    </row>
    <row r="48" spans="3:49" s="84" customFormat="1" ht="15.75" thickBot="1">
      <c r="C48" s="27"/>
      <c r="F48" s="96"/>
      <c r="J48" s="210"/>
      <c r="K48" s="224"/>
      <c r="L48" s="91"/>
      <c r="Q48" s="224"/>
      <c r="R48" s="91"/>
      <c r="S48" s="210"/>
      <c r="V48" s="224"/>
      <c r="X48" s="212"/>
      <c r="Y48" s="212"/>
      <c r="Z48" s="212"/>
      <c r="AA48" s="212"/>
      <c r="AB48" s="209"/>
      <c r="AC48" s="27"/>
      <c r="AH48" s="208"/>
      <c r="AO48" s="208"/>
      <c r="AU48" s="208"/>
      <c r="AV48" s="157"/>
      <c r="AW48" s="158"/>
    </row>
    <row r="49" spans="5:47" ht="30.75" thickBot="1">
      <c r="E49" s="25" t="s">
        <v>117</v>
      </c>
      <c r="F49" s="218">
        <f aca="true" t="shared" si="11" ref="F49:K49">SUM(F21,F34,F45)</f>
        <v>0</v>
      </c>
      <c r="G49" s="64">
        <f t="shared" si="11"/>
        <v>3</v>
      </c>
      <c r="H49" s="64">
        <f t="shared" si="11"/>
        <v>1</v>
      </c>
      <c r="I49" s="64">
        <f t="shared" si="11"/>
        <v>1</v>
      </c>
      <c r="J49" s="64">
        <f t="shared" si="11"/>
        <v>2</v>
      </c>
      <c r="K49" s="64">
        <f t="shared" si="11"/>
        <v>0</v>
      </c>
      <c r="L49" s="211"/>
      <c r="M49" s="64">
        <f>SUM(M21,M34,M45)</f>
        <v>1</v>
      </c>
      <c r="N49" s="64">
        <f>SUM(N21,N34,N45)</f>
        <v>1</v>
      </c>
      <c r="O49" s="64">
        <f>SUM(O21,O34,O45)</f>
        <v>0</v>
      </c>
      <c r="P49" s="64">
        <f>SUM(P21,P34,P45)</f>
        <v>0</v>
      </c>
      <c r="Q49" s="64">
        <f>SUM(Q21,Q34,Q45)</f>
        <v>0</v>
      </c>
      <c r="R49" s="211"/>
      <c r="S49" s="64">
        <f>SUM(S21,S34,S45)</f>
        <v>0</v>
      </c>
      <c r="T49" s="64">
        <f>SUM(T21,T34,T45)</f>
        <v>0</v>
      </c>
      <c r="U49" s="64">
        <f>SUM(U21,U34,U45)</f>
        <v>1</v>
      </c>
      <c r="V49" s="64">
        <f>SUM(V21,V34,V45)</f>
        <v>1</v>
      </c>
      <c r="W49" s="11"/>
      <c r="X49" s="64">
        <f>SUM(X21,X34,X45)</f>
        <v>1</v>
      </c>
      <c r="Y49" s="64">
        <f>SUM(Y21,Y34,Y45)</f>
        <v>1</v>
      </c>
      <c r="Z49" s="64">
        <f>SUM(Z21,Z34,Z45)</f>
        <v>0</v>
      </c>
      <c r="AA49" s="64">
        <f>SUM(AA21,AA34,AA45)</f>
        <v>0</v>
      </c>
      <c r="AB49" s="64">
        <f>SUM(AB21,AB34,AB45)</f>
        <v>1</v>
      </c>
      <c r="AC49" s="11"/>
      <c r="AD49" s="64">
        <f>SUM(AD21,AD34,AD45)</f>
        <v>0</v>
      </c>
      <c r="AE49" s="64">
        <f>SUM(AE21,AE34,AE45)</f>
        <v>5</v>
      </c>
      <c r="AF49" s="64">
        <f>SUM(AF21,AF34,AF45)</f>
        <v>2</v>
      </c>
      <c r="AG49" s="64">
        <f>SUM(AG21,AG34,AG45)</f>
        <v>3</v>
      </c>
      <c r="AH49" s="64">
        <f>SUM(AH21,AH34,AH45)</f>
        <v>2</v>
      </c>
      <c r="AI49" s="11"/>
      <c r="AJ49" s="64">
        <f aca="true" t="shared" si="12" ref="AJ49:AO49">SUM(AJ21,AJ34,AJ45)</f>
        <v>0</v>
      </c>
      <c r="AK49" s="64">
        <f t="shared" si="12"/>
        <v>0</v>
      </c>
      <c r="AL49" s="64">
        <f t="shared" si="12"/>
        <v>0</v>
      </c>
      <c r="AM49" s="64">
        <f t="shared" si="12"/>
        <v>3</v>
      </c>
      <c r="AN49" s="64">
        <f t="shared" si="12"/>
        <v>1</v>
      </c>
      <c r="AO49" s="64">
        <f t="shared" si="12"/>
        <v>1</v>
      </c>
      <c r="AP49" s="11"/>
      <c r="AQ49" s="64">
        <f>SUM(AQ21,AQ34,AQ45)</f>
        <v>0</v>
      </c>
      <c r="AR49" s="64">
        <f>SUM(AR21,AR34,AR45)</f>
        <v>2</v>
      </c>
      <c r="AS49" s="64">
        <f>SUM(AS21,AS34,AS45)</f>
        <v>4</v>
      </c>
      <c r="AT49" s="64">
        <f>SUM(AT21,AT34,AT45)</f>
        <v>3</v>
      </c>
      <c r="AU49" s="64">
        <f>SUM(AU21,AU34,AU45)</f>
        <v>1</v>
      </c>
    </row>
    <row r="50" spans="5:47" ht="30.75" thickBot="1">
      <c r="E50" s="226" t="s">
        <v>185</v>
      </c>
      <c r="F50" s="376">
        <f>SUM(K23,K36,K47)</f>
        <v>0</v>
      </c>
      <c r="G50" s="377"/>
      <c r="H50" s="377"/>
      <c r="I50" s="377"/>
      <c r="J50" s="377"/>
      <c r="K50" s="378"/>
      <c r="M50" s="376">
        <f>SUM(Q23,Q36,Q47)</f>
        <v>0</v>
      </c>
      <c r="N50" s="377"/>
      <c r="O50" s="377"/>
      <c r="P50" s="377"/>
      <c r="Q50" s="378"/>
      <c r="S50" s="376">
        <f>SUM(V23,V36,V47)</f>
        <v>0</v>
      </c>
      <c r="T50" s="377"/>
      <c r="U50" s="377"/>
      <c r="V50" s="378"/>
      <c r="X50" s="376">
        <f>SUM(AB23,AB36,AB47)</f>
        <v>0</v>
      </c>
      <c r="Y50" s="377"/>
      <c r="Z50" s="377"/>
      <c r="AA50" s="377"/>
      <c r="AB50" s="378"/>
      <c r="AD50" s="376">
        <f>SUM(AH23,AH36,AH47)</f>
        <v>0</v>
      </c>
      <c r="AE50" s="377"/>
      <c r="AF50" s="377"/>
      <c r="AG50" s="377"/>
      <c r="AH50" s="378"/>
      <c r="AJ50" s="376">
        <f>SUM(AO23,AO36,AO47)</f>
        <v>0</v>
      </c>
      <c r="AK50" s="377"/>
      <c r="AL50" s="377"/>
      <c r="AM50" s="377"/>
      <c r="AN50" s="377"/>
      <c r="AO50" s="378"/>
      <c r="AQ50" s="376">
        <f>SUM(AU23,AU36,AU47)</f>
        <v>0</v>
      </c>
      <c r="AR50" s="377"/>
      <c r="AS50" s="377"/>
      <c r="AT50" s="377"/>
      <c r="AU50" s="378"/>
    </row>
    <row r="51" spans="2:49" ht="15">
      <c r="B51" s="11"/>
      <c r="D51" s="11"/>
      <c r="E51" s="11"/>
      <c r="AV51" s="11"/>
      <c r="AW51" s="11"/>
    </row>
    <row r="52" spans="2:47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43:49" ht="21" customHeight="1">
      <c r="AQ53" s="368" t="s">
        <v>239</v>
      </c>
      <c r="AR53" s="368"/>
      <c r="AS53" s="368"/>
      <c r="AT53" s="368"/>
      <c r="AU53" s="368"/>
      <c r="AV53" s="369"/>
      <c r="AW53" s="124">
        <f>SUM(AW34,AW45)</f>
        <v>0</v>
      </c>
    </row>
    <row r="54" spans="2:49" ht="18.75" customHeight="1">
      <c r="B54" s="206"/>
      <c r="AQ54" s="370" t="s">
        <v>116</v>
      </c>
      <c r="AR54" s="370"/>
      <c r="AS54" s="370"/>
      <c r="AT54" s="370"/>
      <c r="AU54" s="370"/>
      <c r="AV54" s="371"/>
      <c r="AW54" s="225">
        <f>SUM(AW22,AW35,AW46)</f>
        <v>41</v>
      </c>
    </row>
    <row r="57" ht="15">
      <c r="B57" s="134" t="s">
        <v>124</v>
      </c>
    </row>
    <row r="58" ht="15">
      <c r="B58" s="135" t="s">
        <v>123</v>
      </c>
    </row>
    <row r="59" ht="15">
      <c r="B59" s="135" t="s">
        <v>191</v>
      </c>
    </row>
    <row r="60" ht="15">
      <c r="B60" s="135" t="s">
        <v>190</v>
      </c>
    </row>
    <row r="61" ht="15">
      <c r="B61" s="135" t="s">
        <v>219</v>
      </c>
    </row>
    <row r="62" ht="15">
      <c r="B62" s="135" t="s">
        <v>220</v>
      </c>
    </row>
    <row r="63" ht="15">
      <c r="B63" s="135" t="s">
        <v>270</v>
      </c>
    </row>
    <row r="64" ht="15">
      <c r="B64" t="s">
        <v>257</v>
      </c>
    </row>
    <row r="65" ht="15">
      <c r="B65" s="228" t="s">
        <v>192</v>
      </c>
    </row>
    <row r="67" ht="15">
      <c r="B67" s="167" t="s">
        <v>235</v>
      </c>
    </row>
    <row r="68" ht="15">
      <c r="B68" s="167" t="s">
        <v>199</v>
      </c>
    </row>
  </sheetData>
  <mergeCells count="37">
    <mergeCell ref="AW37:AW38"/>
    <mergeCell ref="AQ53:AV53"/>
    <mergeCell ref="AQ54:AV54"/>
    <mergeCell ref="B30:B31"/>
    <mergeCell ref="B32:B33"/>
    <mergeCell ref="A39:A44"/>
    <mergeCell ref="A26:A33"/>
    <mergeCell ref="F50:K50"/>
    <mergeCell ref="M50:Q50"/>
    <mergeCell ref="S50:V50"/>
    <mergeCell ref="X50:AB50"/>
    <mergeCell ref="AD50:AH50"/>
    <mergeCell ref="AJ50:AO50"/>
    <mergeCell ref="AQ50:AU50"/>
    <mergeCell ref="A7:A20"/>
    <mergeCell ref="B26:B27"/>
    <mergeCell ref="B28:B29"/>
    <mergeCell ref="B7:B8"/>
    <mergeCell ref="B9:B11"/>
    <mergeCell ref="B12:B14"/>
    <mergeCell ref="B15:B17"/>
    <mergeCell ref="B18:B20"/>
    <mergeCell ref="E1:AW1"/>
    <mergeCell ref="F2:K2"/>
    <mergeCell ref="L2:L4"/>
    <mergeCell ref="M2:Q2"/>
    <mergeCell ref="R2:R4"/>
    <mergeCell ref="S2:V2"/>
    <mergeCell ref="W2:W4"/>
    <mergeCell ref="X2:AB2"/>
    <mergeCell ref="AC2:AC4"/>
    <mergeCell ref="AD2:AH2"/>
    <mergeCell ref="AI2:AI4"/>
    <mergeCell ref="AJ2:AO2"/>
    <mergeCell ref="AP2:AP4"/>
    <mergeCell ref="AQ2:AU2"/>
    <mergeCell ref="AV2:AV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39"/>
  <sheetViews>
    <sheetView zoomScale="70" zoomScaleNormal="70" workbookViewId="0" topLeftCell="M10">
      <selection activeCell="AJ28" sqref="AJ28"/>
    </sheetView>
  </sheetViews>
  <sheetFormatPr defaultColWidth="9.140625" defaultRowHeight="15"/>
  <cols>
    <col min="1" max="1" width="54.8515625" style="0" customWidth="1"/>
    <col min="2" max="2" width="25.421875" style="0" customWidth="1"/>
    <col min="3" max="3" width="28.28125" style="0" customWidth="1"/>
    <col min="4" max="4" width="25.57421875" style="0" customWidth="1"/>
    <col min="46" max="46" width="24.28125" style="0" customWidth="1"/>
    <col min="47" max="47" width="21.7109375" style="0" customWidth="1"/>
    <col min="48" max="48" width="26.8515625" style="0" customWidth="1"/>
  </cols>
  <sheetData>
    <row r="1" spans="1:48" ht="15.75" thickBot="1">
      <c r="A1" s="47"/>
      <c r="B1" s="47"/>
      <c r="C1" s="22"/>
      <c r="D1" s="340" t="s">
        <v>67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</row>
    <row r="2" spans="1:48" ht="15.75" thickBot="1">
      <c r="A2" s="47"/>
      <c r="B2" s="47"/>
      <c r="C2" s="22"/>
      <c r="D2" s="18" t="s">
        <v>68</v>
      </c>
      <c r="E2" s="340" t="s">
        <v>162</v>
      </c>
      <c r="F2" s="341"/>
      <c r="G2" s="341"/>
      <c r="H2" s="341"/>
      <c r="I2" s="341"/>
      <c r="J2" s="342"/>
      <c r="K2" s="337"/>
      <c r="L2" s="340" t="s">
        <v>163</v>
      </c>
      <c r="M2" s="341"/>
      <c r="N2" s="341"/>
      <c r="O2" s="341"/>
      <c r="P2" s="342"/>
      <c r="Q2" s="337"/>
      <c r="R2" s="340" t="s">
        <v>164</v>
      </c>
      <c r="S2" s="341"/>
      <c r="T2" s="341"/>
      <c r="U2" s="342"/>
      <c r="V2" s="337"/>
      <c r="W2" s="340" t="s">
        <v>165</v>
      </c>
      <c r="X2" s="341"/>
      <c r="Y2" s="341"/>
      <c r="Z2" s="341"/>
      <c r="AA2" s="342"/>
      <c r="AB2" s="337"/>
      <c r="AC2" s="340" t="s">
        <v>166</v>
      </c>
      <c r="AD2" s="341"/>
      <c r="AE2" s="341"/>
      <c r="AF2" s="341"/>
      <c r="AG2" s="342"/>
      <c r="AH2" s="337"/>
      <c r="AI2" s="340" t="s">
        <v>167</v>
      </c>
      <c r="AJ2" s="341"/>
      <c r="AK2" s="341"/>
      <c r="AL2" s="341"/>
      <c r="AM2" s="341"/>
      <c r="AN2" s="342"/>
      <c r="AO2" s="337"/>
      <c r="AP2" s="340" t="s">
        <v>168</v>
      </c>
      <c r="AQ2" s="341"/>
      <c r="AR2" s="341"/>
      <c r="AS2" s="341"/>
      <c r="AT2" s="342"/>
      <c r="AU2" s="337"/>
      <c r="AV2" s="3"/>
    </row>
    <row r="3" spans="1:48" ht="15">
      <c r="A3" s="47"/>
      <c r="B3" s="47"/>
      <c r="C3" s="22"/>
      <c r="D3" s="19" t="s">
        <v>66</v>
      </c>
      <c r="E3" s="14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7" t="s">
        <v>39</v>
      </c>
      <c r="K3" s="338"/>
      <c r="L3" s="6" t="s">
        <v>39</v>
      </c>
      <c r="M3" s="2" t="s">
        <v>40</v>
      </c>
      <c r="N3" s="2" t="s">
        <v>41</v>
      </c>
      <c r="O3" s="2" t="s">
        <v>42</v>
      </c>
      <c r="P3" s="7" t="s">
        <v>43</v>
      </c>
      <c r="Q3" s="338"/>
      <c r="R3" s="6" t="s">
        <v>44</v>
      </c>
      <c r="S3" s="2" t="s">
        <v>45</v>
      </c>
      <c r="T3" s="2" t="s">
        <v>46</v>
      </c>
      <c r="U3" s="7" t="s">
        <v>47</v>
      </c>
      <c r="V3" s="338"/>
      <c r="W3" s="6" t="s">
        <v>48</v>
      </c>
      <c r="X3" s="2" t="s">
        <v>49</v>
      </c>
      <c r="Y3" s="2" t="s">
        <v>50</v>
      </c>
      <c r="Z3" s="2" t="s">
        <v>51</v>
      </c>
      <c r="AA3" s="7" t="s">
        <v>52</v>
      </c>
      <c r="AB3" s="338"/>
      <c r="AC3" s="6" t="s">
        <v>52</v>
      </c>
      <c r="AD3" s="2" t="s">
        <v>53</v>
      </c>
      <c r="AE3" s="2" t="s">
        <v>54</v>
      </c>
      <c r="AF3" s="2" t="s">
        <v>55</v>
      </c>
      <c r="AG3" s="7" t="s">
        <v>56</v>
      </c>
      <c r="AH3" s="338"/>
      <c r="AI3" s="6" t="s">
        <v>56</v>
      </c>
      <c r="AJ3" s="2" t="s">
        <v>57</v>
      </c>
      <c r="AK3" s="2" t="s">
        <v>58</v>
      </c>
      <c r="AL3" s="2" t="s">
        <v>59</v>
      </c>
      <c r="AM3" s="2" t="s">
        <v>60</v>
      </c>
      <c r="AN3" s="7" t="s">
        <v>61</v>
      </c>
      <c r="AO3" s="338"/>
      <c r="AP3" s="6" t="s">
        <v>61</v>
      </c>
      <c r="AQ3" s="2" t="s">
        <v>62</v>
      </c>
      <c r="AR3" s="2" t="s">
        <v>63</v>
      </c>
      <c r="AS3" s="2" t="s">
        <v>64</v>
      </c>
      <c r="AT3" s="7" t="s">
        <v>65</v>
      </c>
      <c r="AU3" s="338"/>
      <c r="AV3" s="101"/>
    </row>
    <row r="4" spans="1:48" ht="15.75" thickBot="1">
      <c r="A4" s="47"/>
      <c r="B4" s="47"/>
      <c r="C4" s="22"/>
      <c r="D4" s="20" t="s">
        <v>104</v>
      </c>
      <c r="E4" s="15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10" t="s">
        <v>79</v>
      </c>
      <c r="K4" s="339"/>
      <c r="L4" s="8" t="s">
        <v>80</v>
      </c>
      <c r="M4" s="9" t="s">
        <v>81</v>
      </c>
      <c r="N4" s="9" t="s">
        <v>82</v>
      </c>
      <c r="O4" s="9" t="s">
        <v>83</v>
      </c>
      <c r="P4" s="10" t="s">
        <v>84</v>
      </c>
      <c r="Q4" s="339"/>
      <c r="R4" s="8" t="s">
        <v>85</v>
      </c>
      <c r="S4" s="9" t="s">
        <v>86</v>
      </c>
      <c r="T4" s="9" t="s">
        <v>87</v>
      </c>
      <c r="U4" s="10" t="s">
        <v>88</v>
      </c>
      <c r="V4" s="339"/>
      <c r="W4" s="8" t="s">
        <v>69</v>
      </c>
      <c r="X4" s="9" t="s">
        <v>70</v>
      </c>
      <c r="Y4" s="9" t="s">
        <v>71</v>
      </c>
      <c r="Z4" s="9" t="s">
        <v>72</v>
      </c>
      <c r="AA4" s="10" t="s">
        <v>73</v>
      </c>
      <c r="AB4" s="339"/>
      <c r="AC4" s="8" t="s">
        <v>89</v>
      </c>
      <c r="AD4" s="9" t="s">
        <v>90</v>
      </c>
      <c r="AE4" s="9" t="s">
        <v>91</v>
      </c>
      <c r="AF4" s="9" t="s">
        <v>92</v>
      </c>
      <c r="AG4" s="10" t="s">
        <v>93</v>
      </c>
      <c r="AH4" s="339"/>
      <c r="AI4" s="8" t="s">
        <v>94</v>
      </c>
      <c r="AJ4" s="9" t="s">
        <v>95</v>
      </c>
      <c r="AK4" s="9" t="s">
        <v>96</v>
      </c>
      <c r="AL4" s="9" t="s">
        <v>97</v>
      </c>
      <c r="AM4" s="9" t="s">
        <v>98</v>
      </c>
      <c r="AN4" s="10" t="s">
        <v>99</v>
      </c>
      <c r="AO4" s="339"/>
      <c r="AP4" s="8" t="s">
        <v>100</v>
      </c>
      <c r="AQ4" s="9" t="s">
        <v>101</v>
      </c>
      <c r="AR4" s="16" t="s">
        <v>102</v>
      </c>
      <c r="AS4" s="9" t="s">
        <v>103</v>
      </c>
      <c r="AT4" s="17">
        <v>42702</v>
      </c>
      <c r="AU4" s="339"/>
      <c r="AV4" s="102"/>
    </row>
    <row r="5" spans="1:48" ht="15.75" thickBot="1">
      <c r="A5" s="390" t="s">
        <v>111</v>
      </c>
      <c r="B5" s="391"/>
      <c r="C5" s="39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48" ht="75.75" thickBot="1">
      <c r="A6" s="388"/>
      <c r="B6" s="389"/>
      <c r="C6" s="204" t="s">
        <v>187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9" t="s">
        <v>278</v>
      </c>
    </row>
    <row r="7" spans="1:48" ht="15" customHeight="1">
      <c r="A7" s="385" t="s">
        <v>112</v>
      </c>
      <c r="B7" s="4" t="s">
        <v>19</v>
      </c>
      <c r="C7" s="120"/>
      <c r="D7" s="29"/>
      <c r="E7" s="3">
        <v>0</v>
      </c>
      <c r="F7" s="4">
        <v>0</v>
      </c>
      <c r="G7" s="4">
        <v>0</v>
      </c>
      <c r="H7" s="4">
        <v>0</v>
      </c>
      <c r="I7" s="4">
        <v>0</v>
      </c>
      <c r="J7" s="5">
        <v>0</v>
      </c>
      <c r="K7" s="29"/>
      <c r="L7" s="3">
        <v>0</v>
      </c>
      <c r="M7" s="4">
        <v>0</v>
      </c>
      <c r="N7" s="4">
        <v>0</v>
      </c>
      <c r="O7" s="4">
        <v>0</v>
      </c>
      <c r="P7" s="5">
        <v>0</v>
      </c>
      <c r="Q7" s="29"/>
      <c r="R7" s="3">
        <v>0</v>
      </c>
      <c r="S7" s="4">
        <v>0</v>
      </c>
      <c r="T7" s="4">
        <v>0</v>
      </c>
      <c r="U7" s="5">
        <v>0</v>
      </c>
      <c r="V7" s="29"/>
      <c r="W7" s="3">
        <v>0</v>
      </c>
      <c r="X7" s="4">
        <v>0</v>
      </c>
      <c r="Y7" s="4">
        <v>0</v>
      </c>
      <c r="Z7" s="4">
        <v>0</v>
      </c>
      <c r="AA7" s="5">
        <v>0</v>
      </c>
      <c r="AB7" s="29"/>
      <c r="AC7" s="3">
        <v>0</v>
      </c>
      <c r="AD7" s="4">
        <v>0</v>
      </c>
      <c r="AE7" s="107">
        <v>13</v>
      </c>
      <c r="AF7" s="4">
        <v>0</v>
      </c>
      <c r="AG7" s="5">
        <v>0</v>
      </c>
      <c r="AH7" s="29"/>
      <c r="AI7" s="3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29"/>
      <c r="AP7" s="3">
        <v>0</v>
      </c>
      <c r="AQ7" s="4">
        <v>0</v>
      </c>
      <c r="AR7" s="4">
        <v>0</v>
      </c>
      <c r="AS7" s="55">
        <v>23</v>
      </c>
      <c r="AT7" s="60">
        <v>13</v>
      </c>
      <c r="AU7" s="29"/>
      <c r="AV7" s="126"/>
    </row>
    <row r="8" spans="1:48" ht="15">
      <c r="A8" s="386"/>
      <c r="B8" s="2" t="s">
        <v>20</v>
      </c>
      <c r="C8" s="121"/>
      <c r="D8" s="23"/>
      <c r="E8" s="6">
        <v>0</v>
      </c>
      <c r="F8" s="2">
        <v>0</v>
      </c>
      <c r="G8" s="2">
        <v>0</v>
      </c>
      <c r="H8" s="2">
        <v>0</v>
      </c>
      <c r="I8" s="2">
        <v>0</v>
      </c>
      <c r="J8" s="7">
        <v>0</v>
      </c>
      <c r="K8" s="23"/>
      <c r="L8" s="6">
        <v>0</v>
      </c>
      <c r="M8" s="2">
        <v>0</v>
      </c>
      <c r="N8" s="2">
        <v>0</v>
      </c>
      <c r="O8" s="2">
        <v>0</v>
      </c>
      <c r="P8" s="7">
        <v>0</v>
      </c>
      <c r="Q8" s="23"/>
      <c r="R8" s="6">
        <v>0</v>
      </c>
      <c r="S8" s="2">
        <v>0</v>
      </c>
      <c r="T8" s="2">
        <v>0</v>
      </c>
      <c r="U8" s="7">
        <v>0</v>
      </c>
      <c r="V8" s="23"/>
      <c r="W8" s="6">
        <v>0</v>
      </c>
      <c r="X8" s="2">
        <v>0</v>
      </c>
      <c r="Y8" s="2">
        <v>0</v>
      </c>
      <c r="Z8" s="2">
        <v>0</v>
      </c>
      <c r="AA8" s="7">
        <v>0</v>
      </c>
      <c r="AB8" s="23"/>
      <c r="AC8" s="6">
        <v>0</v>
      </c>
      <c r="AD8" s="2">
        <v>0</v>
      </c>
      <c r="AE8" s="108">
        <v>14</v>
      </c>
      <c r="AF8" s="2">
        <v>0</v>
      </c>
      <c r="AG8" s="7">
        <v>0</v>
      </c>
      <c r="AH8" s="23"/>
      <c r="AI8" s="6">
        <v>0</v>
      </c>
      <c r="AJ8" s="2">
        <v>0</v>
      </c>
      <c r="AK8" s="2">
        <v>0</v>
      </c>
      <c r="AL8" s="2">
        <v>0</v>
      </c>
      <c r="AM8" s="2">
        <v>0</v>
      </c>
      <c r="AN8" s="7">
        <v>0</v>
      </c>
      <c r="AO8" s="23"/>
      <c r="AP8" s="6">
        <v>0</v>
      </c>
      <c r="AQ8" s="2">
        <v>0</v>
      </c>
      <c r="AR8" s="2">
        <v>0</v>
      </c>
      <c r="AS8" s="56">
        <v>19</v>
      </c>
      <c r="AT8" s="59">
        <v>13</v>
      </c>
      <c r="AU8" s="23"/>
      <c r="AV8" s="127"/>
    </row>
    <row r="9" spans="1:48" ht="15">
      <c r="A9" s="386"/>
      <c r="B9" s="2" t="s">
        <v>21</v>
      </c>
      <c r="C9" s="121"/>
      <c r="D9" s="23"/>
      <c r="E9" s="6">
        <v>0</v>
      </c>
      <c r="F9" s="2">
        <v>0</v>
      </c>
      <c r="G9" s="2">
        <v>0</v>
      </c>
      <c r="H9" s="2">
        <v>0</v>
      </c>
      <c r="I9" s="2">
        <v>0</v>
      </c>
      <c r="J9" s="7">
        <v>0</v>
      </c>
      <c r="K9" s="23"/>
      <c r="L9" s="6">
        <v>0</v>
      </c>
      <c r="M9" s="2">
        <v>0</v>
      </c>
      <c r="N9" s="2">
        <v>0</v>
      </c>
      <c r="O9" s="2">
        <v>0</v>
      </c>
      <c r="P9" s="7">
        <v>0</v>
      </c>
      <c r="Q9" s="23"/>
      <c r="R9" s="6">
        <v>0</v>
      </c>
      <c r="S9" s="2">
        <v>0</v>
      </c>
      <c r="T9" s="2">
        <v>0</v>
      </c>
      <c r="U9" s="7">
        <v>0</v>
      </c>
      <c r="V9" s="23"/>
      <c r="W9" s="6">
        <v>0</v>
      </c>
      <c r="X9" s="2">
        <v>0</v>
      </c>
      <c r="Y9" s="2">
        <v>0</v>
      </c>
      <c r="Z9" s="2">
        <v>0</v>
      </c>
      <c r="AA9" s="7">
        <v>0</v>
      </c>
      <c r="AB9" s="23"/>
      <c r="AC9" s="6">
        <v>0</v>
      </c>
      <c r="AD9" s="2">
        <v>0</v>
      </c>
      <c r="AE9" s="108">
        <v>16</v>
      </c>
      <c r="AF9" s="2">
        <v>0</v>
      </c>
      <c r="AG9" s="7">
        <v>0</v>
      </c>
      <c r="AH9" s="23"/>
      <c r="AI9" s="6">
        <v>0</v>
      </c>
      <c r="AJ9" s="2">
        <v>0</v>
      </c>
      <c r="AK9" s="2">
        <v>0</v>
      </c>
      <c r="AL9" s="2">
        <v>0</v>
      </c>
      <c r="AM9" s="2">
        <v>0</v>
      </c>
      <c r="AN9" s="7">
        <v>0</v>
      </c>
      <c r="AO9" s="23"/>
      <c r="AP9" s="6">
        <v>0</v>
      </c>
      <c r="AQ9" s="2">
        <v>0</v>
      </c>
      <c r="AR9" s="2">
        <v>0</v>
      </c>
      <c r="AS9" s="56">
        <v>19</v>
      </c>
      <c r="AT9" s="59">
        <v>11</v>
      </c>
      <c r="AU9" s="23"/>
      <c r="AV9" s="127"/>
    </row>
    <row r="10" spans="1:48" ht="15">
      <c r="A10" s="386"/>
      <c r="B10" s="2" t="s">
        <v>22</v>
      </c>
      <c r="C10" s="121"/>
      <c r="D10" s="23"/>
      <c r="E10" s="6">
        <v>0</v>
      </c>
      <c r="F10" s="2">
        <v>0</v>
      </c>
      <c r="G10" s="2">
        <v>0</v>
      </c>
      <c r="H10" s="2">
        <v>0</v>
      </c>
      <c r="I10" s="2">
        <v>0</v>
      </c>
      <c r="J10" s="7">
        <v>0</v>
      </c>
      <c r="K10" s="23"/>
      <c r="L10" s="6">
        <v>0</v>
      </c>
      <c r="M10" s="2">
        <v>0</v>
      </c>
      <c r="N10" s="2">
        <v>0</v>
      </c>
      <c r="O10" s="2">
        <v>0</v>
      </c>
      <c r="P10" s="7">
        <v>0</v>
      </c>
      <c r="Q10" s="23"/>
      <c r="R10" s="6">
        <v>0</v>
      </c>
      <c r="S10" s="2">
        <v>0</v>
      </c>
      <c r="T10" s="2">
        <v>0</v>
      </c>
      <c r="U10" s="7">
        <v>0</v>
      </c>
      <c r="V10" s="23"/>
      <c r="W10" s="6">
        <v>0</v>
      </c>
      <c r="X10" s="2">
        <v>0</v>
      </c>
      <c r="Y10" s="2">
        <v>0</v>
      </c>
      <c r="Z10" s="2">
        <v>0</v>
      </c>
      <c r="AA10" s="7">
        <v>0</v>
      </c>
      <c r="AB10" s="23"/>
      <c r="AC10" s="6">
        <v>0</v>
      </c>
      <c r="AD10" s="2">
        <v>0</v>
      </c>
      <c r="AE10" s="108">
        <v>9</v>
      </c>
      <c r="AF10" s="2">
        <v>0</v>
      </c>
      <c r="AG10" s="7">
        <v>0</v>
      </c>
      <c r="AH10" s="23"/>
      <c r="AI10" s="6">
        <v>0</v>
      </c>
      <c r="AJ10" s="2">
        <v>0</v>
      </c>
      <c r="AK10" s="2">
        <v>0</v>
      </c>
      <c r="AL10" s="2">
        <v>0</v>
      </c>
      <c r="AM10" s="2">
        <v>0</v>
      </c>
      <c r="AN10" s="7">
        <v>0</v>
      </c>
      <c r="AO10" s="23"/>
      <c r="AP10" s="6">
        <v>0</v>
      </c>
      <c r="AQ10" s="2">
        <v>0</v>
      </c>
      <c r="AR10" s="2">
        <v>0</v>
      </c>
      <c r="AS10" s="56">
        <v>19</v>
      </c>
      <c r="AT10" s="59">
        <v>11</v>
      </c>
      <c r="AU10" s="23"/>
      <c r="AV10" s="127"/>
    </row>
    <row r="11" spans="1:48" ht="15.75" thickBot="1">
      <c r="A11" s="387"/>
      <c r="B11" s="9" t="s">
        <v>23</v>
      </c>
      <c r="C11" s="122"/>
      <c r="D11" s="30"/>
      <c r="E11" s="8">
        <v>0</v>
      </c>
      <c r="F11" s="9">
        <v>0</v>
      </c>
      <c r="G11" s="9">
        <v>0</v>
      </c>
      <c r="H11" s="9">
        <v>0</v>
      </c>
      <c r="I11" s="9">
        <v>0</v>
      </c>
      <c r="J11" s="10">
        <v>0</v>
      </c>
      <c r="K11" s="30"/>
      <c r="L11" s="8">
        <v>0</v>
      </c>
      <c r="M11" s="9">
        <v>0</v>
      </c>
      <c r="N11" s="9">
        <v>0</v>
      </c>
      <c r="O11" s="9">
        <v>0</v>
      </c>
      <c r="P11" s="10">
        <v>0</v>
      </c>
      <c r="Q11" s="30"/>
      <c r="R11" s="8">
        <v>0</v>
      </c>
      <c r="S11" s="9">
        <v>0</v>
      </c>
      <c r="T11" s="9">
        <v>0</v>
      </c>
      <c r="U11" s="10">
        <v>0</v>
      </c>
      <c r="V11" s="30"/>
      <c r="W11" s="8">
        <v>0</v>
      </c>
      <c r="X11" s="9">
        <v>0</v>
      </c>
      <c r="Y11" s="9">
        <v>0</v>
      </c>
      <c r="Z11" s="9">
        <v>0</v>
      </c>
      <c r="AA11" s="10">
        <v>0</v>
      </c>
      <c r="AB11" s="30"/>
      <c r="AC11" s="8">
        <v>0</v>
      </c>
      <c r="AD11" s="9">
        <v>0</v>
      </c>
      <c r="AE11" s="109">
        <v>9</v>
      </c>
      <c r="AF11" s="9">
        <v>0</v>
      </c>
      <c r="AG11" s="10">
        <v>0</v>
      </c>
      <c r="AH11" s="30"/>
      <c r="AI11" s="8">
        <v>0</v>
      </c>
      <c r="AJ11" s="9">
        <v>0</v>
      </c>
      <c r="AK11" s="9">
        <v>0</v>
      </c>
      <c r="AL11" s="9">
        <v>0</v>
      </c>
      <c r="AM11" s="9">
        <v>0</v>
      </c>
      <c r="AN11" s="10">
        <v>0</v>
      </c>
      <c r="AO11" s="30"/>
      <c r="AP11" s="8">
        <v>0</v>
      </c>
      <c r="AQ11" s="9">
        <v>0</v>
      </c>
      <c r="AR11" s="9">
        <v>0</v>
      </c>
      <c r="AS11" s="58">
        <v>13</v>
      </c>
      <c r="AT11" s="110">
        <v>9</v>
      </c>
      <c r="AU11" s="30"/>
      <c r="AV11" s="128"/>
    </row>
    <row r="12" spans="1:48" ht="60.75" thickBot="1">
      <c r="A12" s="103"/>
      <c r="B12" s="11"/>
      <c r="C12" s="27"/>
      <c r="D12" s="159" t="s">
        <v>114</v>
      </c>
      <c r="E12" s="161">
        <f>SUM(E6:E11)</f>
        <v>0</v>
      </c>
      <c r="F12" s="70">
        <f aca="true" t="shared" si="0" ref="F12:J12">SUM(F6:F11)</f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  <c r="J12" s="70">
        <f t="shared" si="0"/>
        <v>0</v>
      </c>
      <c r="K12" s="23"/>
      <c r="L12" s="70">
        <f aca="true" t="shared" si="1" ref="L12">SUM(L6:L11)</f>
        <v>0</v>
      </c>
      <c r="M12" s="70">
        <f aca="true" t="shared" si="2" ref="M12">SUM(M6:M11)</f>
        <v>0</v>
      </c>
      <c r="N12" s="70">
        <f aca="true" t="shared" si="3" ref="N12">SUM(N6:N11)</f>
        <v>0</v>
      </c>
      <c r="O12" s="70">
        <f aca="true" t="shared" si="4" ref="O12">SUM(O6:O11)</f>
        <v>0</v>
      </c>
      <c r="P12" s="70">
        <f aca="true" t="shared" si="5" ref="P12">SUM(P6:P11)</f>
        <v>0</v>
      </c>
      <c r="Q12" s="23"/>
      <c r="R12" s="70">
        <f aca="true" t="shared" si="6" ref="R12">SUM(R6:R11)</f>
        <v>0</v>
      </c>
      <c r="S12" s="70">
        <f aca="true" t="shared" si="7" ref="S12">SUM(S6:S11)</f>
        <v>0</v>
      </c>
      <c r="T12" s="70">
        <f aca="true" t="shared" si="8" ref="T12">SUM(T6:T11)</f>
        <v>0</v>
      </c>
      <c r="U12" s="70">
        <f aca="true" t="shared" si="9" ref="U12">SUM(U6:U11)</f>
        <v>0</v>
      </c>
      <c r="V12" s="23"/>
      <c r="W12" s="70">
        <f aca="true" t="shared" si="10" ref="W12">SUM(W6:W11)</f>
        <v>0</v>
      </c>
      <c r="X12" s="70">
        <f aca="true" t="shared" si="11" ref="X12">SUM(X6:X11)</f>
        <v>0</v>
      </c>
      <c r="Y12" s="70">
        <f aca="true" t="shared" si="12" ref="Y12">SUM(Y6:Y11)</f>
        <v>0</v>
      </c>
      <c r="Z12" s="70">
        <f aca="true" t="shared" si="13" ref="Z12">SUM(Z6:Z11)</f>
        <v>0</v>
      </c>
      <c r="AA12" s="70">
        <f aca="true" t="shared" si="14" ref="AA12">SUM(AA6:AA11)</f>
        <v>0</v>
      </c>
      <c r="AB12" s="23"/>
      <c r="AC12" s="70">
        <f aca="true" t="shared" si="15" ref="AC12">SUM(AC6:AC11)</f>
        <v>0</v>
      </c>
      <c r="AD12" s="70">
        <f aca="true" t="shared" si="16" ref="AD12">SUM(AD6:AD11)</f>
        <v>0</v>
      </c>
      <c r="AE12" s="70">
        <f aca="true" t="shared" si="17" ref="AE12">SUM(AE6:AE11)</f>
        <v>61</v>
      </c>
      <c r="AF12" s="70">
        <f aca="true" t="shared" si="18" ref="AF12">SUM(AF6:AF11)</f>
        <v>0</v>
      </c>
      <c r="AG12" s="70">
        <f aca="true" t="shared" si="19" ref="AG12">SUM(AG6:AG11)</f>
        <v>0</v>
      </c>
      <c r="AH12" s="23"/>
      <c r="AI12" s="70">
        <f>SUM(AI6:AI11)</f>
        <v>0</v>
      </c>
      <c r="AJ12" s="70">
        <f aca="true" t="shared" si="20" ref="AJ12">SUM(AJ6:AJ11)</f>
        <v>0</v>
      </c>
      <c r="AK12" s="70">
        <f aca="true" t="shared" si="21" ref="AK12">SUM(AK6:AK11)</f>
        <v>0</v>
      </c>
      <c r="AL12" s="70">
        <f aca="true" t="shared" si="22" ref="AL12">SUM(AL6:AL11)</f>
        <v>0</v>
      </c>
      <c r="AM12" s="70">
        <f aca="true" t="shared" si="23" ref="AM12">SUM(AM6:AM11)</f>
        <v>0</v>
      </c>
      <c r="AN12" s="70">
        <f aca="true" t="shared" si="24" ref="AN12">SUM(AN6:AN11)</f>
        <v>0</v>
      </c>
      <c r="AO12" s="23"/>
      <c r="AP12" s="70">
        <f aca="true" t="shared" si="25" ref="AP12">SUM(AP6:AP11)</f>
        <v>0</v>
      </c>
      <c r="AQ12" s="70">
        <f aca="true" t="shared" si="26" ref="AQ12">SUM(AQ6:AQ11)</f>
        <v>0</v>
      </c>
      <c r="AR12" s="70">
        <f aca="true" t="shared" si="27" ref="AR12">SUM(AR6:AR11)</f>
        <v>0</v>
      </c>
      <c r="AS12" s="70">
        <f aca="true" t="shared" si="28" ref="AS12">SUM(AS6:AS11)</f>
        <v>93</v>
      </c>
      <c r="AT12" s="70">
        <f aca="true" t="shared" si="29" ref="AT12">SUM(AT6:AT11)</f>
        <v>57</v>
      </c>
      <c r="AU12" s="83" t="s">
        <v>194</v>
      </c>
      <c r="AV12" s="149">
        <f>SUM(AV7:AV11)</f>
        <v>0</v>
      </c>
    </row>
    <row r="13" spans="1:48" ht="60.75" thickBot="1">
      <c r="A13" s="103"/>
      <c r="B13" s="11"/>
      <c r="C13" s="27"/>
      <c r="D13" s="162" t="s">
        <v>115</v>
      </c>
      <c r="E13" s="27"/>
      <c r="F13" s="27"/>
      <c r="G13" s="27"/>
      <c r="H13" s="27"/>
      <c r="I13" s="27"/>
      <c r="J13" s="164">
        <f>SUM(E12:J12)</f>
        <v>0</v>
      </c>
      <c r="K13" s="27"/>
      <c r="L13" s="27"/>
      <c r="M13" s="27"/>
      <c r="N13" s="27"/>
      <c r="O13" s="27"/>
      <c r="P13" s="164">
        <f>SUM(L12:P12)</f>
        <v>0</v>
      </c>
      <c r="Q13" s="27"/>
      <c r="R13" s="27"/>
      <c r="S13" s="27"/>
      <c r="T13" s="27"/>
      <c r="U13" s="164">
        <f>SUM(R12:U12)</f>
        <v>0</v>
      </c>
      <c r="V13" s="27"/>
      <c r="W13" s="27"/>
      <c r="X13" s="27"/>
      <c r="Y13" s="27"/>
      <c r="Z13" s="27"/>
      <c r="AA13" s="164">
        <f>SUM(W12:AA12)</f>
        <v>0</v>
      </c>
      <c r="AB13" s="27"/>
      <c r="AC13" s="27"/>
      <c r="AD13" s="27"/>
      <c r="AE13" s="27"/>
      <c r="AF13" s="27"/>
      <c r="AG13" s="164">
        <f>SUM(AC12:AG12)</f>
        <v>61</v>
      </c>
      <c r="AH13" s="27"/>
      <c r="AI13" s="27"/>
      <c r="AJ13" s="27"/>
      <c r="AK13" s="27"/>
      <c r="AL13" s="27"/>
      <c r="AM13" s="27"/>
      <c r="AN13" s="164">
        <f>SUM(AI12:AN12)</f>
        <v>0</v>
      </c>
      <c r="AO13" s="27"/>
      <c r="AP13" s="27"/>
      <c r="AQ13" s="27"/>
      <c r="AR13" s="27"/>
      <c r="AS13" s="27"/>
      <c r="AT13" s="164">
        <f>SUM(AP12:AT12)</f>
        <v>150</v>
      </c>
      <c r="AU13" s="223" t="s">
        <v>195</v>
      </c>
      <c r="AV13" s="104">
        <f>SUM(J13,P13,U13,AA13,AG13,AN13,AT13)</f>
        <v>211</v>
      </c>
    </row>
    <row r="14" spans="1:48" s="84" customFormat="1" ht="15.75" thickBot="1">
      <c r="A14" s="168"/>
      <c r="B14" s="27"/>
      <c r="C14" s="27"/>
      <c r="D14" s="215" t="s">
        <v>184</v>
      </c>
      <c r="E14" s="27"/>
      <c r="F14" s="27"/>
      <c r="G14" s="27"/>
      <c r="H14" s="27"/>
      <c r="I14" s="27"/>
      <c r="J14" s="220"/>
      <c r="K14" s="27"/>
      <c r="L14" s="27"/>
      <c r="M14" s="27"/>
      <c r="N14" s="27"/>
      <c r="O14" s="27"/>
      <c r="P14" s="220"/>
      <c r="Q14" s="27"/>
      <c r="R14" s="27"/>
      <c r="S14" s="27"/>
      <c r="T14" s="27"/>
      <c r="U14" s="220"/>
      <c r="V14" s="27"/>
      <c r="W14" s="27"/>
      <c r="X14" s="27"/>
      <c r="Y14" s="27"/>
      <c r="Z14" s="27"/>
      <c r="AA14" s="220"/>
      <c r="AB14" s="27"/>
      <c r="AC14" s="27"/>
      <c r="AD14" s="27"/>
      <c r="AE14" s="27"/>
      <c r="AF14" s="27"/>
      <c r="AG14" s="148"/>
      <c r="AH14" s="27"/>
      <c r="AI14" s="27"/>
      <c r="AJ14" s="27"/>
      <c r="AK14" s="27"/>
      <c r="AL14" s="27"/>
      <c r="AM14" s="27"/>
      <c r="AN14" s="220"/>
      <c r="AO14" s="27"/>
      <c r="AP14" s="27"/>
      <c r="AQ14" s="27"/>
      <c r="AR14" s="27"/>
      <c r="AS14" s="27"/>
      <c r="AT14" s="148"/>
      <c r="AU14" s="157"/>
      <c r="AV14" s="169"/>
    </row>
    <row r="15" spans="1:48" ht="75.75" thickBot="1">
      <c r="A15" s="48"/>
      <c r="B15" s="23"/>
      <c r="C15" s="204" t="s">
        <v>187</v>
      </c>
      <c r="D15" s="23"/>
      <c r="E15" s="23"/>
      <c r="F15" s="23"/>
      <c r="G15" s="23"/>
      <c r="H15" s="23"/>
      <c r="I15" s="23"/>
      <c r="J15" s="23"/>
      <c r="K15" s="30"/>
      <c r="L15" s="23"/>
      <c r="M15" s="23"/>
      <c r="N15" s="23"/>
      <c r="O15" s="23"/>
      <c r="P15" s="30"/>
      <c r="Q15" s="23"/>
      <c r="R15" s="23"/>
      <c r="S15" s="23"/>
      <c r="T15" s="23"/>
      <c r="U15" s="23"/>
      <c r="V15" s="30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30"/>
      <c r="AO15" s="30"/>
      <c r="AP15" s="23"/>
      <c r="AQ15" s="23"/>
      <c r="AR15" s="23"/>
      <c r="AS15" s="23"/>
      <c r="AT15" s="23"/>
      <c r="AU15" s="23"/>
      <c r="AV15" s="229" t="s">
        <v>278</v>
      </c>
    </row>
    <row r="16" spans="1:48" ht="15">
      <c r="A16" s="382" t="s">
        <v>109</v>
      </c>
      <c r="B16" s="4" t="s">
        <v>19</v>
      </c>
      <c r="C16" s="120"/>
      <c r="D16" s="29"/>
      <c r="E16" s="3">
        <v>0</v>
      </c>
      <c r="F16" s="4">
        <v>0</v>
      </c>
      <c r="G16" s="4">
        <v>0</v>
      </c>
      <c r="H16" s="4">
        <v>0</v>
      </c>
      <c r="I16" s="4">
        <v>0</v>
      </c>
      <c r="J16" s="5">
        <v>0</v>
      </c>
      <c r="K16" s="29"/>
      <c r="L16" s="3">
        <v>0</v>
      </c>
      <c r="M16" s="4">
        <v>0</v>
      </c>
      <c r="N16" s="4">
        <v>0</v>
      </c>
      <c r="O16" s="4">
        <v>0</v>
      </c>
      <c r="P16" s="5">
        <v>0</v>
      </c>
      <c r="Q16" s="29"/>
      <c r="R16" s="3">
        <v>0</v>
      </c>
      <c r="S16" s="4">
        <v>0</v>
      </c>
      <c r="T16" s="4">
        <v>0</v>
      </c>
      <c r="U16" s="5">
        <v>0</v>
      </c>
      <c r="V16" s="29"/>
      <c r="W16" s="3">
        <v>0</v>
      </c>
      <c r="X16" s="4">
        <v>0</v>
      </c>
      <c r="Y16" s="4">
        <v>0</v>
      </c>
      <c r="Z16" s="4">
        <v>0</v>
      </c>
      <c r="AA16" s="5">
        <v>0</v>
      </c>
      <c r="AB16" s="29"/>
      <c r="AC16" s="3">
        <v>0</v>
      </c>
      <c r="AD16" s="55">
        <v>14</v>
      </c>
      <c r="AE16" s="4">
        <v>0</v>
      </c>
      <c r="AF16" s="4">
        <v>0</v>
      </c>
      <c r="AG16" s="5">
        <v>0</v>
      </c>
      <c r="AH16" s="29"/>
      <c r="AI16" s="3">
        <v>0</v>
      </c>
      <c r="AJ16" s="4">
        <v>0</v>
      </c>
      <c r="AK16" s="4">
        <v>0</v>
      </c>
      <c r="AL16" s="4">
        <v>0</v>
      </c>
      <c r="AM16" s="35">
        <v>0</v>
      </c>
      <c r="AN16" s="5">
        <v>0</v>
      </c>
      <c r="AO16" s="29"/>
      <c r="AP16" s="3">
        <v>0</v>
      </c>
      <c r="AQ16" s="4">
        <v>0</v>
      </c>
      <c r="AR16" s="4">
        <v>0</v>
      </c>
      <c r="AS16" s="55">
        <v>23</v>
      </c>
      <c r="AT16" s="60">
        <v>13</v>
      </c>
      <c r="AU16" s="29"/>
      <c r="AV16" s="126"/>
    </row>
    <row r="17" spans="1:48" ht="15">
      <c r="A17" s="383"/>
      <c r="B17" s="2" t="s">
        <v>20</v>
      </c>
      <c r="C17" s="121"/>
      <c r="D17" s="23"/>
      <c r="E17" s="6">
        <v>0</v>
      </c>
      <c r="F17" s="2">
        <v>0</v>
      </c>
      <c r="G17" s="2">
        <v>0</v>
      </c>
      <c r="H17" s="2">
        <v>0</v>
      </c>
      <c r="I17" s="2">
        <v>0</v>
      </c>
      <c r="J17" s="7">
        <v>0</v>
      </c>
      <c r="K17" s="23"/>
      <c r="L17" s="6">
        <v>0</v>
      </c>
      <c r="M17" s="2">
        <v>0</v>
      </c>
      <c r="N17" s="2">
        <v>0</v>
      </c>
      <c r="O17" s="2">
        <v>0</v>
      </c>
      <c r="P17" s="7">
        <v>0</v>
      </c>
      <c r="Q17" s="23"/>
      <c r="R17" s="6">
        <v>0</v>
      </c>
      <c r="S17" s="2">
        <v>0</v>
      </c>
      <c r="T17" s="2">
        <v>0</v>
      </c>
      <c r="U17" s="7">
        <v>0</v>
      </c>
      <c r="V17" s="23"/>
      <c r="W17" s="6">
        <v>0</v>
      </c>
      <c r="X17" s="2">
        <v>0</v>
      </c>
      <c r="Y17" s="2">
        <v>0</v>
      </c>
      <c r="Z17" s="2">
        <v>0</v>
      </c>
      <c r="AA17" s="7">
        <v>0</v>
      </c>
      <c r="AB17" s="23"/>
      <c r="AC17" s="6">
        <v>0</v>
      </c>
      <c r="AD17" s="56">
        <v>13</v>
      </c>
      <c r="AE17" s="2">
        <v>0</v>
      </c>
      <c r="AF17" s="2">
        <v>0</v>
      </c>
      <c r="AG17" s="7">
        <v>0</v>
      </c>
      <c r="AH17" s="23"/>
      <c r="AI17" s="6">
        <v>0</v>
      </c>
      <c r="AJ17" s="2">
        <v>0</v>
      </c>
      <c r="AK17" s="2">
        <v>0</v>
      </c>
      <c r="AL17" s="2">
        <v>0</v>
      </c>
      <c r="AM17" s="2">
        <v>0</v>
      </c>
      <c r="AN17" s="7">
        <v>0</v>
      </c>
      <c r="AO17" s="23"/>
      <c r="AP17" s="6">
        <v>0</v>
      </c>
      <c r="AQ17" s="2">
        <v>0</v>
      </c>
      <c r="AR17" s="2">
        <v>0</v>
      </c>
      <c r="AS17" s="56">
        <v>18</v>
      </c>
      <c r="AT17" s="59">
        <v>13</v>
      </c>
      <c r="AU17" s="23"/>
      <c r="AV17" s="127"/>
    </row>
    <row r="18" spans="1:48" ht="15">
      <c r="A18" s="383"/>
      <c r="B18" s="2" t="s">
        <v>21</v>
      </c>
      <c r="C18" s="121"/>
      <c r="D18" s="23"/>
      <c r="E18" s="6">
        <v>0</v>
      </c>
      <c r="F18" s="2">
        <v>0</v>
      </c>
      <c r="G18" s="2">
        <v>0</v>
      </c>
      <c r="H18" s="2">
        <v>0</v>
      </c>
      <c r="I18" s="2">
        <v>0</v>
      </c>
      <c r="J18" s="7">
        <v>0</v>
      </c>
      <c r="K18" s="23"/>
      <c r="L18" s="6">
        <v>0</v>
      </c>
      <c r="M18" s="2">
        <v>0</v>
      </c>
      <c r="N18" s="2">
        <v>0</v>
      </c>
      <c r="O18" s="2">
        <v>0</v>
      </c>
      <c r="P18" s="7">
        <v>0</v>
      </c>
      <c r="Q18" s="23"/>
      <c r="R18" s="6">
        <v>0</v>
      </c>
      <c r="S18" s="2">
        <v>0</v>
      </c>
      <c r="T18" s="2">
        <v>0</v>
      </c>
      <c r="U18" s="7">
        <v>0</v>
      </c>
      <c r="V18" s="23"/>
      <c r="W18" s="6">
        <v>0</v>
      </c>
      <c r="X18" s="2">
        <v>0</v>
      </c>
      <c r="Y18" s="2">
        <v>0</v>
      </c>
      <c r="Z18" s="2">
        <v>0</v>
      </c>
      <c r="AA18" s="7">
        <v>0</v>
      </c>
      <c r="AB18" s="23"/>
      <c r="AC18" s="6">
        <v>0</v>
      </c>
      <c r="AD18" s="56">
        <v>13</v>
      </c>
      <c r="AE18" s="2">
        <v>0</v>
      </c>
      <c r="AF18" s="2">
        <v>0</v>
      </c>
      <c r="AG18" s="7">
        <v>0</v>
      </c>
      <c r="AH18" s="23"/>
      <c r="AI18" s="6">
        <v>0</v>
      </c>
      <c r="AJ18" s="2">
        <v>0</v>
      </c>
      <c r="AK18" s="2">
        <v>0</v>
      </c>
      <c r="AL18" s="2">
        <v>0</v>
      </c>
      <c r="AM18" s="2">
        <v>0</v>
      </c>
      <c r="AN18" s="7">
        <v>0</v>
      </c>
      <c r="AO18" s="23"/>
      <c r="AP18" s="6">
        <v>0</v>
      </c>
      <c r="AQ18" s="2">
        <v>0</v>
      </c>
      <c r="AR18" s="2">
        <v>0</v>
      </c>
      <c r="AS18" s="56">
        <v>18</v>
      </c>
      <c r="AT18" s="59">
        <v>11</v>
      </c>
      <c r="AU18" s="23"/>
      <c r="AV18" s="127"/>
    </row>
    <row r="19" spans="1:48" ht="15">
      <c r="A19" s="383"/>
      <c r="B19" s="2" t="s">
        <v>22</v>
      </c>
      <c r="C19" s="121"/>
      <c r="D19" s="23"/>
      <c r="E19" s="6">
        <v>0</v>
      </c>
      <c r="F19" s="2">
        <v>0</v>
      </c>
      <c r="G19" s="2">
        <v>0</v>
      </c>
      <c r="H19" s="2">
        <v>0</v>
      </c>
      <c r="I19" s="2">
        <v>0</v>
      </c>
      <c r="J19" s="7">
        <v>0</v>
      </c>
      <c r="K19" s="23"/>
      <c r="L19" s="6">
        <v>0</v>
      </c>
      <c r="M19" s="2">
        <v>0</v>
      </c>
      <c r="N19" s="2">
        <v>0</v>
      </c>
      <c r="O19" s="2">
        <v>0</v>
      </c>
      <c r="P19" s="7">
        <v>0</v>
      </c>
      <c r="Q19" s="23"/>
      <c r="R19" s="6">
        <v>0</v>
      </c>
      <c r="S19" s="2">
        <v>0</v>
      </c>
      <c r="T19" s="2">
        <v>0</v>
      </c>
      <c r="U19" s="7">
        <v>0</v>
      </c>
      <c r="V19" s="23"/>
      <c r="W19" s="6">
        <v>0</v>
      </c>
      <c r="X19" s="2">
        <v>0</v>
      </c>
      <c r="Y19" s="2">
        <v>0</v>
      </c>
      <c r="Z19" s="2">
        <v>0</v>
      </c>
      <c r="AA19" s="7">
        <v>0</v>
      </c>
      <c r="AB19" s="23"/>
      <c r="AC19" s="6">
        <v>0</v>
      </c>
      <c r="AD19" s="56">
        <v>13</v>
      </c>
      <c r="AE19" s="2">
        <v>0</v>
      </c>
      <c r="AF19" s="2">
        <v>0</v>
      </c>
      <c r="AG19" s="7">
        <v>0</v>
      </c>
      <c r="AH19" s="23"/>
      <c r="AI19" s="6">
        <v>0</v>
      </c>
      <c r="AJ19" s="2">
        <v>0</v>
      </c>
      <c r="AK19" s="2">
        <v>0</v>
      </c>
      <c r="AL19" s="2">
        <v>0</v>
      </c>
      <c r="AM19" s="2">
        <v>0</v>
      </c>
      <c r="AN19" s="7">
        <v>0</v>
      </c>
      <c r="AO19" s="23"/>
      <c r="AP19" s="6">
        <v>0</v>
      </c>
      <c r="AQ19" s="2">
        <v>0</v>
      </c>
      <c r="AR19" s="2">
        <v>0</v>
      </c>
      <c r="AS19" s="56">
        <v>18</v>
      </c>
      <c r="AT19" s="59">
        <v>11</v>
      </c>
      <c r="AU19" s="23"/>
      <c r="AV19" s="127"/>
    </row>
    <row r="20" spans="1:48" ht="15.75" thickBot="1">
      <c r="A20" s="384"/>
      <c r="B20" s="9" t="s">
        <v>23</v>
      </c>
      <c r="C20" s="122"/>
      <c r="D20" s="30"/>
      <c r="E20" s="8">
        <v>0</v>
      </c>
      <c r="F20" s="9">
        <v>0</v>
      </c>
      <c r="G20" s="9">
        <v>0</v>
      </c>
      <c r="H20" s="9">
        <v>0</v>
      </c>
      <c r="I20" s="9">
        <v>0</v>
      </c>
      <c r="J20" s="10">
        <v>0</v>
      </c>
      <c r="K20" s="30"/>
      <c r="L20" s="8">
        <v>0</v>
      </c>
      <c r="M20" s="9">
        <v>0</v>
      </c>
      <c r="N20" s="9">
        <v>0</v>
      </c>
      <c r="O20" s="9">
        <v>0</v>
      </c>
      <c r="P20" s="10">
        <v>0</v>
      </c>
      <c r="Q20" s="30"/>
      <c r="R20" s="8">
        <v>0</v>
      </c>
      <c r="S20" s="9">
        <v>0</v>
      </c>
      <c r="T20" s="9">
        <v>0</v>
      </c>
      <c r="U20" s="10">
        <v>0</v>
      </c>
      <c r="V20" s="30"/>
      <c r="W20" s="8">
        <v>0</v>
      </c>
      <c r="X20" s="9">
        <v>0</v>
      </c>
      <c r="Y20" s="9">
        <v>0</v>
      </c>
      <c r="Z20" s="9">
        <v>0</v>
      </c>
      <c r="AA20" s="10">
        <v>0</v>
      </c>
      <c r="AB20" s="30"/>
      <c r="AC20" s="8">
        <v>0</v>
      </c>
      <c r="AD20" s="58">
        <v>9</v>
      </c>
      <c r="AE20" s="9">
        <v>0</v>
      </c>
      <c r="AF20" s="9">
        <v>0</v>
      </c>
      <c r="AG20" s="10">
        <v>0</v>
      </c>
      <c r="AH20" s="30"/>
      <c r="AI20" s="8">
        <v>0</v>
      </c>
      <c r="AJ20" s="9">
        <v>0</v>
      </c>
      <c r="AK20" s="9">
        <v>0</v>
      </c>
      <c r="AL20" s="9">
        <v>0</v>
      </c>
      <c r="AM20" s="9">
        <v>0</v>
      </c>
      <c r="AN20" s="10">
        <v>0</v>
      </c>
      <c r="AO20" s="30"/>
      <c r="AP20" s="8">
        <v>0</v>
      </c>
      <c r="AQ20" s="9">
        <v>0</v>
      </c>
      <c r="AR20" s="9">
        <v>0</v>
      </c>
      <c r="AS20" s="58">
        <v>13</v>
      </c>
      <c r="AT20" s="110">
        <v>9</v>
      </c>
      <c r="AU20" s="30"/>
      <c r="AV20" s="128"/>
    </row>
    <row r="21" spans="1:48" ht="60.75" thickBot="1">
      <c r="A21" s="46"/>
      <c r="D21" s="159" t="s">
        <v>114</v>
      </c>
      <c r="E21" s="161">
        <f>SUM(E15:E20)</f>
        <v>0</v>
      </c>
      <c r="F21" s="70">
        <f aca="true" t="shared" si="30" ref="F21">SUM(F15:F20)</f>
        <v>0</v>
      </c>
      <c r="G21" s="70">
        <f aca="true" t="shared" si="31" ref="G21">SUM(G15:G20)</f>
        <v>0</v>
      </c>
      <c r="H21" s="70">
        <f aca="true" t="shared" si="32" ref="H21">SUM(H15:H20)</f>
        <v>0</v>
      </c>
      <c r="I21" s="70">
        <f aca="true" t="shared" si="33" ref="I21">SUM(I15:I20)</f>
        <v>0</v>
      </c>
      <c r="J21" s="70">
        <f aca="true" t="shared" si="34" ref="J21">SUM(J15:J20)</f>
        <v>0</v>
      </c>
      <c r="L21" s="70">
        <f aca="true" t="shared" si="35" ref="L21">SUM(L15:L20)</f>
        <v>0</v>
      </c>
      <c r="M21" s="70">
        <f aca="true" t="shared" si="36" ref="M21">SUM(M15:M20)</f>
        <v>0</v>
      </c>
      <c r="N21" s="70">
        <f aca="true" t="shared" si="37" ref="N21">SUM(N15:N20)</f>
        <v>0</v>
      </c>
      <c r="O21" s="70">
        <f aca="true" t="shared" si="38" ref="O21">SUM(O15:O20)</f>
        <v>0</v>
      </c>
      <c r="P21" s="70">
        <f aca="true" t="shared" si="39" ref="P21">SUM(P15:P20)</f>
        <v>0</v>
      </c>
      <c r="R21" s="70">
        <f aca="true" t="shared" si="40" ref="R21">SUM(R15:R20)</f>
        <v>0</v>
      </c>
      <c r="S21" s="70">
        <f aca="true" t="shared" si="41" ref="S21">SUM(S15:S20)</f>
        <v>0</v>
      </c>
      <c r="T21" s="70">
        <f aca="true" t="shared" si="42" ref="T21">SUM(T15:T20)</f>
        <v>0</v>
      </c>
      <c r="U21" s="70">
        <f aca="true" t="shared" si="43" ref="U21">SUM(U15:U20)</f>
        <v>0</v>
      </c>
      <c r="W21" s="70">
        <f aca="true" t="shared" si="44" ref="W21">SUM(W15:W20)</f>
        <v>0</v>
      </c>
      <c r="X21" s="70">
        <f aca="true" t="shared" si="45" ref="X21">SUM(X15:X20)</f>
        <v>0</v>
      </c>
      <c r="Y21" s="70">
        <f aca="true" t="shared" si="46" ref="Y21">SUM(Y15:Y20)</f>
        <v>0</v>
      </c>
      <c r="Z21" s="70">
        <f aca="true" t="shared" si="47" ref="Z21">SUM(Z15:Z20)</f>
        <v>0</v>
      </c>
      <c r="AA21" s="70">
        <f aca="true" t="shared" si="48" ref="AA21">SUM(AA15:AA20)</f>
        <v>0</v>
      </c>
      <c r="AC21" s="70">
        <f>SUM(AC16:AC20)</f>
        <v>0</v>
      </c>
      <c r="AD21" s="70">
        <f aca="true" t="shared" si="49" ref="AD21">SUM(AD15:AD20)</f>
        <v>62</v>
      </c>
      <c r="AE21" s="70">
        <f aca="true" t="shared" si="50" ref="AE21">SUM(AE15:AE20)</f>
        <v>0</v>
      </c>
      <c r="AF21" s="70">
        <f aca="true" t="shared" si="51" ref="AF21">SUM(AF15:AF20)</f>
        <v>0</v>
      </c>
      <c r="AG21" s="70">
        <f aca="true" t="shared" si="52" ref="AG21">SUM(AG15:AG20)</f>
        <v>0</v>
      </c>
      <c r="AI21" s="70">
        <f>SUM(AI15:AI20)</f>
        <v>0</v>
      </c>
      <c r="AJ21" s="70">
        <f aca="true" t="shared" si="53" ref="AJ21">SUM(AJ15:AJ20)</f>
        <v>0</v>
      </c>
      <c r="AK21" s="70">
        <f aca="true" t="shared" si="54" ref="AK21">SUM(AK15:AK20)</f>
        <v>0</v>
      </c>
      <c r="AL21" s="70">
        <f aca="true" t="shared" si="55" ref="AL21">SUM(AL15:AL20)</f>
        <v>0</v>
      </c>
      <c r="AM21" s="70">
        <f aca="true" t="shared" si="56" ref="AM21">SUM(AM15:AM20)</f>
        <v>0</v>
      </c>
      <c r="AN21" s="70">
        <f aca="true" t="shared" si="57" ref="AN21">SUM(AN15:AN20)</f>
        <v>0</v>
      </c>
      <c r="AP21" s="70">
        <f aca="true" t="shared" si="58" ref="AP21">SUM(AP15:AP20)</f>
        <v>0</v>
      </c>
      <c r="AQ21" s="70">
        <f aca="true" t="shared" si="59" ref="AQ21">SUM(AQ15:AQ20)</f>
        <v>0</v>
      </c>
      <c r="AR21" s="70">
        <f aca="true" t="shared" si="60" ref="AR21">SUM(AR15:AR20)</f>
        <v>0</v>
      </c>
      <c r="AS21" s="70">
        <f aca="true" t="shared" si="61" ref="AS21">SUM(AS15:AS20)</f>
        <v>90</v>
      </c>
      <c r="AT21" s="70">
        <f aca="true" t="shared" si="62" ref="AT21">SUM(AT15:AT20)</f>
        <v>57</v>
      </c>
      <c r="AU21" s="83" t="s">
        <v>194</v>
      </c>
      <c r="AV21" s="150">
        <f>SUM(AV16:AV20)</f>
        <v>0</v>
      </c>
    </row>
    <row r="22" spans="4:48" ht="60.75" thickBot="1">
      <c r="D22" s="162" t="s">
        <v>115</v>
      </c>
      <c r="J22" s="164">
        <f>SUM(E21:J21)</f>
        <v>0</v>
      </c>
      <c r="P22" s="164">
        <f>SUM(L21:P21)</f>
        <v>0</v>
      </c>
      <c r="U22" s="81">
        <f>SUM(R21:U21)</f>
        <v>0</v>
      </c>
      <c r="AA22" s="164">
        <f>SUM(W21:AA21)</f>
        <v>0</v>
      </c>
      <c r="AG22" s="164">
        <f>SUM(AC21:AG21)</f>
        <v>62</v>
      </c>
      <c r="AN22" s="164">
        <f>SUM(AI21:AN21)</f>
        <v>0</v>
      </c>
      <c r="AT22" s="164">
        <f>SUM(AP21:AT21)</f>
        <v>147</v>
      </c>
      <c r="AU22" s="223" t="s">
        <v>195</v>
      </c>
      <c r="AV22" s="104">
        <f>SUM(J22,P22,U22,AA22,AG22,AN22,AT22)</f>
        <v>209</v>
      </c>
    </row>
    <row r="23" spans="4:46" ht="15.75" thickBot="1">
      <c r="D23" s="215" t="s">
        <v>184</v>
      </c>
      <c r="J23" s="220"/>
      <c r="K23" s="11"/>
      <c r="P23" s="220"/>
      <c r="Q23" s="11"/>
      <c r="U23" s="220"/>
      <c r="V23" s="11"/>
      <c r="AA23" s="220"/>
      <c r="AB23" s="11"/>
      <c r="AG23" s="148"/>
      <c r="AN23" s="220"/>
      <c r="AO23" s="27"/>
      <c r="AT23" s="148"/>
    </row>
    <row r="24" spans="10:40" ht="15.75" thickBot="1">
      <c r="J24" s="221"/>
      <c r="U24" s="221"/>
      <c r="AA24" s="221"/>
      <c r="AN24" s="221"/>
    </row>
    <row r="25" spans="4:46" ht="30.75" thickBot="1">
      <c r="D25" s="105" t="s">
        <v>117</v>
      </c>
      <c r="E25" s="2">
        <f aca="true" t="shared" si="63" ref="E25:J25">SUM(E12,E21)</f>
        <v>0</v>
      </c>
      <c r="F25" s="2">
        <f t="shared" si="63"/>
        <v>0</v>
      </c>
      <c r="G25" s="2">
        <f t="shared" si="63"/>
        <v>0</v>
      </c>
      <c r="H25" s="2">
        <f t="shared" si="63"/>
        <v>0</v>
      </c>
      <c r="I25" s="2">
        <f t="shared" si="63"/>
        <v>0</v>
      </c>
      <c r="J25" s="2">
        <f t="shared" si="63"/>
        <v>0</v>
      </c>
      <c r="L25" s="2">
        <f>SUM(L12,L21)</f>
        <v>0</v>
      </c>
      <c r="M25" s="2">
        <f>SUM(M12,M21)</f>
        <v>0</v>
      </c>
      <c r="N25" s="2">
        <f>SUM(N12,N21)</f>
        <v>0</v>
      </c>
      <c r="O25" s="2">
        <f>SUM(O12,O21)</f>
        <v>0</v>
      </c>
      <c r="P25" s="2">
        <f>SUM(P12,P21)</f>
        <v>0</v>
      </c>
      <c r="R25" s="64">
        <f>SUM(R12,R21)</f>
        <v>0</v>
      </c>
      <c r="S25" s="64">
        <f>SUM(S12,S21)</f>
        <v>0</v>
      </c>
      <c r="T25" s="64">
        <f>SUM(T12,T21)</f>
        <v>0</v>
      </c>
      <c r="U25" s="64">
        <f>SUM(U12,U21)</f>
        <v>0</v>
      </c>
      <c r="W25" s="64">
        <f>SUM(W12,W21)</f>
        <v>0</v>
      </c>
      <c r="X25" s="64">
        <f>SUM(X12,X21)</f>
        <v>0</v>
      </c>
      <c r="Y25" s="64">
        <f>SUM(Y12,Y21)</f>
        <v>0</v>
      </c>
      <c r="Z25" s="64">
        <f>SUM(Z12,Z21)</f>
        <v>0</v>
      </c>
      <c r="AA25" s="64">
        <f>SUM(AA12,AA21)</f>
        <v>0</v>
      </c>
      <c r="AC25" s="64">
        <f>SUM(AC12,AC21)</f>
        <v>0</v>
      </c>
      <c r="AD25" s="64">
        <f>SUM(AD12,AD21)</f>
        <v>62</v>
      </c>
      <c r="AE25" s="64">
        <f>SUM(AE12,AE21)</f>
        <v>61</v>
      </c>
      <c r="AF25" s="64">
        <f>SUM(AF12,AF21)</f>
        <v>0</v>
      </c>
      <c r="AG25" s="64">
        <f>SUM(AG12,AG21)</f>
        <v>0</v>
      </c>
      <c r="AI25" s="64">
        <f aca="true" t="shared" si="64" ref="AI25:AN25">SUM(AI12,AI21)</f>
        <v>0</v>
      </c>
      <c r="AJ25" s="64">
        <f t="shared" si="64"/>
        <v>0</v>
      </c>
      <c r="AK25" s="64">
        <f t="shared" si="64"/>
        <v>0</v>
      </c>
      <c r="AL25" s="64">
        <f t="shared" si="64"/>
        <v>0</v>
      </c>
      <c r="AM25" s="64">
        <f t="shared" si="64"/>
        <v>0</v>
      </c>
      <c r="AN25" s="64">
        <f t="shared" si="64"/>
        <v>0</v>
      </c>
      <c r="AP25" s="64">
        <f>SUM(AP12,AP21)</f>
        <v>0</v>
      </c>
      <c r="AQ25" s="64">
        <f>SUM(AQ12,AQ21)</f>
        <v>0</v>
      </c>
      <c r="AR25" s="64">
        <f>SUM(AR12,AR21)</f>
        <v>0</v>
      </c>
      <c r="AS25" s="64">
        <f>SUM(AS12,AS21)</f>
        <v>183</v>
      </c>
      <c r="AT25" s="64">
        <f>SUM(AT12,AT21)</f>
        <v>114</v>
      </c>
    </row>
    <row r="26" spans="4:46" ht="45.75" thickBot="1">
      <c r="D26" s="231" t="s">
        <v>193</v>
      </c>
      <c r="E26" s="222"/>
      <c r="F26" s="94"/>
      <c r="G26" s="94"/>
      <c r="H26" s="94"/>
      <c r="I26" s="94"/>
      <c r="J26" s="94"/>
      <c r="K26" s="11"/>
      <c r="L26" s="94"/>
      <c r="M26" s="94"/>
      <c r="N26" s="94"/>
      <c r="O26" s="94"/>
      <c r="P26" s="94"/>
      <c r="Q26" s="11"/>
      <c r="R26" s="94"/>
      <c r="S26" s="94"/>
      <c r="T26" s="94"/>
      <c r="U26" s="94"/>
      <c r="W26" s="94"/>
      <c r="X26" s="94"/>
      <c r="Y26" s="94"/>
      <c r="Z26" s="94"/>
      <c r="AA26" s="94"/>
      <c r="AB26" s="174"/>
      <c r="AC26" s="376">
        <f>SUM(AG14,AG23)</f>
        <v>0</v>
      </c>
      <c r="AD26" s="377"/>
      <c r="AE26" s="377"/>
      <c r="AF26" s="377"/>
      <c r="AG26" s="378"/>
      <c r="AH26" s="137"/>
      <c r="AI26" s="94"/>
      <c r="AJ26" s="94"/>
      <c r="AK26" s="94"/>
      <c r="AL26" s="94"/>
      <c r="AM26" s="94"/>
      <c r="AN26" s="94"/>
      <c r="AO26" s="174"/>
      <c r="AP26" s="376">
        <f>SUM(AT14,AT23)</f>
        <v>0</v>
      </c>
      <c r="AQ26" s="377"/>
      <c r="AR26" s="377"/>
      <c r="AS26" s="377"/>
      <c r="AT26" s="378"/>
    </row>
    <row r="27" spans="4:46" s="84" customFormat="1" ht="6" customHeight="1" thickBot="1">
      <c r="D27" s="219"/>
      <c r="E27" s="87"/>
      <c r="F27" s="87"/>
      <c r="G27" s="87"/>
      <c r="H27" s="87"/>
      <c r="I27" s="87"/>
      <c r="J27" s="87"/>
      <c r="L27" s="87"/>
      <c r="M27" s="87"/>
      <c r="N27" s="87"/>
      <c r="O27" s="87"/>
      <c r="P27" s="87"/>
      <c r="R27" s="87"/>
      <c r="S27" s="87"/>
      <c r="T27" s="87"/>
      <c r="U27" s="87"/>
      <c r="W27" s="87"/>
      <c r="X27" s="87"/>
      <c r="Y27" s="87"/>
      <c r="Z27" s="87"/>
      <c r="AA27" s="87"/>
      <c r="AC27" s="87"/>
      <c r="AD27" s="87"/>
      <c r="AE27" s="87"/>
      <c r="AF27" s="87"/>
      <c r="AG27" s="87"/>
      <c r="AI27" s="87"/>
      <c r="AJ27" s="87"/>
      <c r="AK27" s="87"/>
      <c r="AL27" s="87"/>
      <c r="AM27" s="87"/>
      <c r="AN27" s="87"/>
      <c r="AP27" s="87"/>
      <c r="AQ27" s="87"/>
      <c r="AR27" s="87"/>
      <c r="AS27" s="87"/>
      <c r="AT27" s="87"/>
    </row>
    <row r="28" spans="1:47" ht="24" customHeight="1">
      <c r="A28" s="135"/>
      <c r="AM28" s="368" t="s">
        <v>240</v>
      </c>
      <c r="AN28" s="368"/>
      <c r="AO28" s="368"/>
      <c r="AP28" s="368"/>
      <c r="AQ28" s="368"/>
      <c r="AR28" s="368"/>
      <c r="AS28" s="368"/>
      <c r="AT28" s="381"/>
      <c r="AU28" s="144">
        <f>SUM(AV12,AV21)</f>
        <v>0</v>
      </c>
    </row>
    <row r="29" spans="1:47" ht="28.5" customHeight="1">
      <c r="A29" s="134" t="s">
        <v>126</v>
      </c>
      <c r="AM29" s="379" t="s">
        <v>118</v>
      </c>
      <c r="AN29" s="379"/>
      <c r="AO29" s="379"/>
      <c r="AP29" s="379"/>
      <c r="AQ29" s="379"/>
      <c r="AR29" s="379"/>
      <c r="AS29" s="379"/>
      <c r="AT29" s="380"/>
      <c r="AU29" s="230">
        <f>SUM(AV13,AV22)</f>
        <v>420</v>
      </c>
    </row>
    <row r="30" ht="15">
      <c r="A30" s="135" t="s">
        <v>123</v>
      </c>
    </row>
    <row r="31" ht="15">
      <c r="A31" s="135" t="s">
        <v>191</v>
      </c>
    </row>
    <row r="32" ht="15">
      <c r="A32" s="135" t="s">
        <v>225</v>
      </c>
    </row>
    <row r="33" ht="15">
      <c r="A33" s="135" t="s">
        <v>226</v>
      </c>
    </row>
    <row r="34" ht="15">
      <c r="A34" s="135" t="s">
        <v>227</v>
      </c>
    </row>
    <row r="35" ht="15">
      <c r="A35" s="135" t="s">
        <v>277</v>
      </c>
    </row>
    <row r="36" ht="15">
      <c r="A36" t="s">
        <v>258</v>
      </c>
    </row>
    <row r="37" ht="15">
      <c r="A37" s="228" t="s">
        <v>197</v>
      </c>
    </row>
    <row r="39" ht="15">
      <c r="A39" s="167" t="s">
        <v>198</v>
      </c>
    </row>
  </sheetData>
  <mergeCells count="23">
    <mergeCell ref="AM29:AT29"/>
    <mergeCell ref="AP26:AT26"/>
    <mergeCell ref="AM28:AT28"/>
    <mergeCell ref="AI2:AN2"/>
    <mergeCell ref="A16:A20"/>
    <mergeCell ref="A7:A11"/>
    <mergeCell ref="A6:B6"/>
    <mergeCell ref="AC26:AG26"/>
    <mergeCell ref="A5:C5"/>
    <mergeCell ref="D1:AV1"/>
    <mergeCell ref="E2:J2"/>
    <mergeCell ref="K2:K4"/>
    <mergeCell ref="L2:P2"/>
    <mergeCell ref="Q2:Q4"/>
    <mergeCell ref="R2:U2"/>
    <mergeCell ref="AO2:AO4"/>
    <mergeCell ref="AP2:AT2"/>
    <mergeCell ref="AU2:AU4"/>
    <mergeCell ref="V2:V4"/>
    <mergeCell ref="W2:AA2"/>
    <mergeCell ref="AB2:AB4"/>
    <mergeCell ref="AC2:AG2"/>
    <mergeCell ref="AH2:A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39"/>
  <sheetViews>
    <sheetView zoomScale="70" zoomScaleNormal="70" workbookViewId="0" topLeftCell="M10">
      <selection activeCell="AP34" sqref="AP34"/>
    </sheetView>
  </sheetViews>
  <sheetFormatPr defaultColWidth="9.140625" defaultRowHeight="15"/>
  <cols>
    <col min="1" max="1" width="13.7109375" style="0" customWidth="1"/>
    <col min="2" max="2" width="12.7109375" style="0" customWidth="1"/>
    <col min="3" max="3" width="24.140625" style="0" customWidth="1"/>
    <col min="4" max="4" width="20.57421875" style="0" customWidth="1"/>
    <col min="5" max="5" width="28.140625" style="0" customWidth="1"/>
    <col min="47" max="47" width="23.8515625" style="0" customWidth="1"/>
    <col min="48" max="48" width="19.421875" style="0" customWidth="1"/>
    <col min="49" max="49" width="27.8515625" style="0" customWidth="1"/>
  </cols>
  <sheetData>
    <row r="1" spans="1:49" ht="15.75" thickBot="1">
      <c r="A1" s="22"/>
      <c r="B1" s="22"/>
      <c r="C1" s="22"/>
      <c r="D1" s="22"/>
      <c r="E1" s="340" t="s">
        <v>67</v>
      </c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55"/>
      <c r="AW1" s="355"/>
    </row>
    <row r="2" spans="1:49" ht="15.75" thickBot="1">
      <c r="A2" s="22"/>
      <c r="B2" s="22"/>
      <c r="C2" s="22"/>
      <c r="D2" s="22"/>
      <c r="E2" s="18" t="s">
        <v>68</v>
      </c>
      <c r="F2" s="340" t="s">
        <v>162</v>
      </c>
      <c r="G2" s="341"/>
      <c r="H2" s="341"/>
      <c r="I2" s="341"/>
      <c r="J2" s="341"/>
      <c r="K2" s="342"/>
      <c r="L2" s="337"/>
      <c r="M2" s="340" t="s">
        <v>163</v>
      </c>
      <c r="N2" s="341"/>
      <c r="O2" s="341"/>
      <c r="P2" s="341"/>
      <c r="Q2" s="342"/>
      <c r="R2" s="337"/>
      <c r="S2" s="340" t="s">
        <v>164</v>
      </c>
      <c r="T2" s="341"/>
      <c r="U2" s="341"/>
      <c r="V2" s="342"/>
      <c r="W2" s="337"/>
      <c r="X2" s="340" t="s">
        <v>165</v>
      </c>
      <c r="Y2" s="341"/>
      <c r="Z2" s="341"/>
      <c r="AA2" s="341"/>
      <c r="AB2" s="342"/>
      <c r="AC2" s="337"/>
      <c r="AD2" s="340" t="s">
        <v>166</v>
      </c>
      <c r="AE2" s="341"/>
      <c r="AF2" s="341"/>
      <c r="AG2" s="341"/>
      <c r="AH2" s="342"/>
      <c r="AI2" s="337"/>
      <c r="AJ2" s="340" t="s">
        <v>167</v>
      </c>
      <c r="AK2" s="341"/>
      <c r="AL2" s="341"/>
      <c r="AM2" s="341"/>
      <c r="AN2" s="341"/>
      <c r="AO2" s="342"/>
      <c r="AP2" s="337"/>
      <c r="AQ2" s="340" t="s">
        <v>168</v>
      </c>
      <c r="AR2" s="341"/>
      <c r="AS2" s="341"/>
      <c r="AT2" s="341"/>
      <c r="AU2" s="342"/>
      <c r="AV2" s="337"/>
      <c r="AW2" s="3"/>
    </row>
    <row r="3" spans="1:49" ht="15">
      <c r="A3" s="22"/>
      <c r="B3" s="22"/>
      <c r="C3" s="22"/>
      <c r="D3" s="22"/>
      <c r="E3" s="19" t="s">
        <v>66</v>
      </c>
      <c r="F3" s="14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7" t="s">
        <v>39</v>
      </c>
      <c r="L3" s="338"/>
      <c r="M3" s="6" t="s">
        <v>39</v>
      </c>
      <c r="N3" s="2" t="s">
        <v>40</v>
      </c>
      <c r="O3" s="2" t="s">
        <v>41</v>
      </c>
      <c r="P3" s="2" t="s">
        <v>42</v>
      </c>
      <c r="Q3" s="7" t="s">
        <v>43</v>
      </c>
      <c r="R3" s="338"/>
      <c r="S3" s="6" t="s">
        <v>44</v>
      </c>
      <c r="T3" s="2" t="s">
        <v>45</v>
      </c>
      <c r="U3" s="2" t="s">
        <v>46</v>
      </c>
      <c r="V3" s="7" t="s">
        <v>47</v>
      </c>
      <c r="W3" s="338"/>
      <c r="X3" s="6" t="s">
        <v>48</v>
      </c>
      <c r="Y3" s="2" t="s">
        <v>49</v>
      </c>
      <c r="Z3" s="2" t="s">
        <v>50</v>
      </c>
      <c r="AA3" s="2" t="s">
        <v>51</v>
      </c>
      <c r="AB3" s="7" t="s">
        <v>52</v>
      </c>
      <c r="AC3" s="338"/>
      <c r="AD3" s="6" t="s">
        <v>52</v>
      </c>
      <c r="AE3" s="2" t="s">
        <v>53</v>
      </c>
      <c r="AF3" s="2" t="s">
        <v>54</v>
      </c>
      <c r="AG3" s="2" t="s">
        <v>55</v>
      </c>
      <c r="AH3" s="7" t="s">
        <v>56</v>
      </c>
      <c r="AI3" s="338"/>
      <c r="AJ3" s="6" t="s">
        <v>56</v>
      </c>
      <c r="AK3" s="2" t="s">
        <v>57</v>
      </c>
      <c r="AL3" s="2" t="s">
        <v>58</v>
      </c>
      <c r="AM3" s="2" t="s">
        <v>59</v>
      </c>
      <c r="AN3" s="2" t="s">
        <v>60</v>
      </c>
      <c r="AO3" s="7" t="s">
        <v>61</v>
      </c>
      <c r="AP3" s="338"/>
      <c r="AQ3" s="6" t="s">
        <v>61</v>
      </c>
      <c r="AR3" s="2" t="s">
        <v>62</v>
      </c>
      <c r="AS3" s="2" t="s">
        <v>63</v>
      </c>
      <c r="AT3" s="2" t="s">
        <v>64</v>
      </c>
      <c r="AU3" s="7" t="s">
        <v>65</v>
      </c>
      <c r="AV3" s="338"/>
      <c r="AW3" s="101"/>
    </row>
    <row r="4" spans="1:49" ht="15.75" thickBot="1">
      <c r="A4" s="22"/>
      <c r="B4" s="22"/>
      <c r="C4" s="22"/>
      <c r="D4" s="22"/>
      <c r="E4" s="20" t="s">
        <v>104</v>
      </c>
      <c r="F4" s="15" t="s">
        <v>74</v>
      </c>
      <c r="G4" s="9" t="s">
        <v>75</v>
      </c>
      <c r="H4" s="9" t="s">
        <v>76</v>
      </c>
      <c r="I4" s="9" t="s">
        <v>77</v>
      </c>
      <c r="J4" s="9" t="s">
        <v>78</v>
      </c>
      <c r="K4" s="10" t="s">
        <v>79</v>
      </c>
      <c r="L4" s="339"/>
      <c r="M4" s="8" t="s">
        <v>80</v>
      </c>
      <c r="N4" s="9" t="s">
        <v>81</v>
      </c>
      <c r="O4" s="9" t="s">
        <v>82</v>
      </c>
      <c r="P4" s="9" t="s">
        <v>83</v>
      </c>
      <c r="Q4" s="10" t="s">
        <v>84</v>
      </c>
      <c r="R4" s="339"/>
      <c r="S4" s="8" t="s">
        <v>85</v>
      </c>
      <c r="T4" s="9" t="s">
        <v>86</v>
      </c>
      <c r="U4" s="9" t="s">
        <v>87</v>
      </c>
      <c r="V4" s="10" t="s">
        <v>88</v>
      </c>
      <c r="W4" s="339"/>
      <c r="X4" s="8" t="s">
        <v>69</v>
      </c>
      <c r="Y4" s="9" t="s">
        <v>70</v>
      </c>
      <c r="Z4" s="9" t="s">
        <v>71</v>
      </c>
      <c r="AA4" s="9" t="s">
        <v>72</v>
      </c>
      <c r="AB4" s="10" t="s">
        <v>73</v>
      </c>
      <c r="AC4" s="339"/>
      <c r="AD4" s="8" t="s">
        <v>89</v>
      </c>
      <c r="AE4" s="9" t="s">
        <v>90</v>
      </c>
      <c r="AF4" s="9" t="s">
        <v>91</v>
      </c>
      <c r="AG4" s="9" t="s">
        <v>92</v>
      </c>
      <c r="AH4" s="10" t="s">
        <v>93</v>
      </c>
      <c r="AI4" s="339"/>
      <c r="AJ4" s="8" t="s">
        <v>94</v>
      </c>
      <c r="AK4" s="9" t="s">
        <v>95</v>
      </c>
      <c r="AL4" s="9" t="s">
        <v>96</v>
      </c>
      <c r="AM4" s="9" t="s">
        <v>97</v>
      </c>
      <c r="AN4" s="9" t="s">
        <v>98</v>
      </c>
      <c r="AO4" s="10" t="s">
        <v>99</v>
      </c>
      <c r="AP4" s="339"/>
      <c r="AQ4" s="8" t="s">
        <v>100</v>
      </c>
      <c r="AR4" s="9" t="s">
        <v>101</v>
      </c>
      <c r="AS4" s="16" t="s">
        <v>102</v>
      </c>
      <c r="AT4" s="9" t="s">
        <v>103</v>
      </c>
      <c r="AU4" s="17">
        <v>42702</v>
      </c>
      <c r="AV4" s="339"/>
      <c r="AW4" s="102"/>
    </row>
    <row r="5" spans="1:49" ht="15.75" thickBot="1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39"/>
      <c r="M5" s="23"/>
      <c r="N5" s="23"/>
      <c r="O5" s="23"/>
      <c r="P5" s="23"/>
      <c r="Q5" s="23"/>
      <c r="R5" s="39"/>
      <c r="S5" s="23"/>
      <c r="T5" s="23"/>
      <c r="U5" s="23"/>
      <c r="V5" s="23"/>
      <c r="W5" s="39"/>
      <c r="X5" s="23"/>
      <c r="Y5" s="23"/>
      <c r="Z5" s="23"/>
      <c r="AA5" s="23"/>
      <c r="AB5" s="23"/>
      <c r="AC5" s="39"/>
      <c r="AD5" s="23"/>
      <c r="AE5" s="23"/>
      <c r="AF5" s="23"/>
      <c r="AG5" s="23"/>
      <c r="AH5" s="23"/>
      <c r="AI5" s="39"/>
      <c r="AJ5" s="23"/>
      <c r="AK5" s="23"/>
      <c r="AL5" s="23"/>
      <c r="AM5" s="23"/>
      <c r="AN5" s="23"/>
      <c r="AO5" s="23"/>
      <c r="AP5" s="39"/>
      <c r="AQ5" s="23"/>
      <c r="AR5" s="23"/>
      <c r="AS5" s="40"/>
      <c r="AT5" s="23"/>
      <c r="AU5" s="40"/>
      <c r="AV5" s="39"/>
      <c r="AW5" s="41"/>
    </row>
    <row r="6" spans="1:49" ht="75.75" thickBot="1">
      <c r="A6" s="30"/>
      <c r="B6" s="30"/>
      <c r="C6" s="30"/>
      <c r="D6" s="45" t="s">
        <v>158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35" t="s">
        <v>272</v>
      </c>
    </row>
    <row r="7" spans="1:49" ht="15">
      <c r="A7" s="395" t="s">
        <v>108</v>
      </c>
      <c r="B7" s="13" t="s">
        <v>7</v>
      </c>
      <c r="C7" s="154" t="s">
        <v>11</v>
      </c>
      <c r="D7" s="117"/>
      <c r="E7" s="29"/>
      <c r="F7" s="18">
        <v>0</v>
      </c>
      <c r="G7" s="115">
        <v>1600</v>
      </c>
      <c r="H7" s="4">
        <v>0</v>
      </c>
      <c r="I7" s="4">
        <v>0</v>
      </c>
      <c r="J7" s="4">
        <v>0</v>
      </c>
      <c r="K7" s="60">
        <v>1600</v>
      </c>
      <c r="L7" s="80"/>
      <c r="M7" s="61">
        <v>1600</v>
      </c>
      <c r="N7" s="4">
        <v>0</v>
      </c>
      <c r="O7" s="4">
        <v>0</v>
      </c>
      <c r="P7" s="4">
        <v>0</v>
      </c>
      <c r="Q7" s="5">
        <v>0</v>
      </c>
      <c r="R7" s="80"/>
      <c r="S7" s="3">
        <v>0</v>
      </c>
      <c r="T7" s="4">
        <v>0</v>
      </c>
      <c r="U7" s="4">
        <v>0</v>
      </c>
      <c r="V7" s="5">
        <v>0</v>
      </c>
      <c r="W7" s="80"/>
      <c r="X7" s="3">
        <v>0</v>
      </c>
      <c r="Y7" s="4">
        <v>0</v>
      </c>
      <c r="Z7" s="4">
        <v>0</v>
      </c>
      <c r="AA7" s="4">
        <v>0</v>
      </c>
      <c r="AB7" s="5">
        <v>0</v>
      </c>
      <c r="AC7" s="80"/>
      <c r="AD7" s="61">
        <v>800</v>
      </c>
      <c r="AE7" s="4">
        <v>0</v>
      </c>
      <c r="AF7" s="4">
        <v>0</v>
      </c>
      <c r="AG7" s="4">
        <v>0</v>
      </c>
      <c r="AH7" s="5">
        <v>0</v>
      </c>
      <c r="AI7" s="80"/>
      <c r="AJ7" s="3">
        <v>0</v>
      </c>
      <c r="AK7" s="4">
        <v>0</v>
      </c>
      <c r="AL7" s="4">
        <v>0</v>
      </c>
      <c r="AM7" s="4">
        <v>0</v>
      </c>
      <c r="AN7" s="4">
        <v>0</v>
      </c>
      <c r="AO7" s="5">
        <v>0</v>
      </c>
      <c r="AP7" s="80"/>
      <c r="AQ7" s="3">
        <v>0</v>
      </c>
      <c r="AR7" s="4">
        <v>0</v>
      </c>
      <c r="AS7" s="4">
        <v>0</v>
      </c>
      <c r="AT7" s="4">
        <v>0</v>
      </c>
      <c r="AU7" s="5">
        <v>0</v>
      </c>
      <c r="AV7" s="29"/>
      <c r="AW7" s="126"/>
    </row>
    <row r="8" spans="1:49" ht="15">
      <c r="A8" s="396"/>
      <c r="B8" s="6" t="s">
        <v>0</v>
      </c>
      <c r="C8" s="155" t="s">
        <v>27</v>
      </c>
      <c r="D8" s="118"/>
      <c r="E8" s="23"/>
      <c r="F8" s="19">
        <v>0</v>
      </c>
      <c r="G8" s="14">
        <v>0</v>
      </c>
      <c r="H8" s="56">
        <v>400</v>
      </c>
      <c r="I8" s="2">
        <v>0</v>
      </c>
      <c r="J8" s="2">
        <v>0</v>
      </c>
      <c r="K8" s="7">
        <v>0</v>
      </c>
      <c r="L8" s="23"/>
      <c r="M8" s="6">
        <v>0</v>
      </c>
      <c r="N8" s="2">
        <v>0</v>
      </c>
      <c r="O8" s="56">
        <v>400</v>
      </c>
      <c r="P8" s="2">
        <v>0</v>
      </c>
      <c r="Q8" s="7">
        <v>0</v>
      </c>
      <c r="R8" s="23"/>
      <c r="S8" s="6">
        <v>0</v>
      </c>
      <c r="T8" s="2">
        <v>0</v>
      </c>
      <c r="U8" s="2">
        <v>0</v>
      </c>
      <c r="V8" s="7">
        <v>0</v>
      </c>
      <c r="W8" s="23"/>
      <c r="X8" s="6">
        <v>0</v>
      </c>
      <c r="Y8" s="2">
        <v>0</v>
      </c>
      <c r="Z8" s="2">
        <v>0</v>
      </c>
      <c r="AA8" s="2">
        <v>0</v>
      </c>
      <c r="AB8" s="7">
        <v>0</v>
      </c>
      <c r="AC8" s="23"/>
      <c r="AD8" s="6">
        <v>0</v>
      </c>
      <c r="AE8" s="2">
        <v>0</v>
      </c>
      <c r="AF8" s="2">
        <v>0</v>
      </c>
      <c r="AG8" s="2">
        <v>0</v>
      </c>
      <c r="AH8" s="59">
        <v>400</v>
      </c>
      <c r="AI8" s="23"/>
      <c r="AJ8" s="6">
        <v>0</v>
      </c>
      <c r="AK8" s="2">
        <v>0</v>
      </c>
      <c r="AL8" s="2">
        <v>0</v>
      </c>
      <c r="AM8" s="2">
        <v>0</v>
      </c>
      <c r="AN8" s="2">
        <v>0</v>
      </c>
      <c r="AO8" s="7">
        <v>0</v>
      </c>
      <c r="AP8" s="23"/>
      <c r="AQ8" s="6">
        <v>0</v>
      </c>
      <c r="AR8" s="2">
        <v>0</v>
      </c>
      <c r="AS8" s="2">
        <v>0</v>
      </c>
      <c r="AT8" s="2">
        <v>0</v>
      </c>
      <c r="AU8" s="7">
        <v>0</v>
      </c>
      <c r="AV8" s="23"/>
      <c r="AW8" s="127"/>
    </row>
    <row r="9" spans="1:49" ht="15">
      <c r="A9" s="396"/>
      <c r="B9" s="6" t="s">
        <v>8</v>
      </c>
      <c r="C9" s="155" t="s">
        <v>28</v>
      </c>
      <c r="D9" s="118"/>
      <c r="E9" s="23"/>
      <c r="F9" s="19">
        <v>0</v>
      </c>
      <c r="G9" s="111">
        <v>2400</v>
      </c>
      <c r="H9" s="2">
        <v>0</v>
      </c>
      <c r="I9" s="56">
        <v>2400</v>
      </c>
      <c r="J9" s="2">
        <v>0</v>
      </c>
      <c r="K9" s="7">
        <v>0</v>
      </c>
      <c r="L9" s="23"/>
      <c r="M9" s="6">
        <v>0</v>
      </c>
      <c r="N9" s="56">
        <v>2400</v>
      </c>
      <c r="O9" s="2">
        <v>0</v>
      </c>
      <c r="P9" s="2">
        <v>0</v>
      </c>
      <c r="Q9" s="7">
        <v>0</v>
      </c>
      <c r="R9" s="23"/>
      <c r="S9" s="6">
        <v>0</v>
      </c>
      <c r="T9" s="2">
        <v>0</v>
      </c>
      <c r="U9" s="2">
        <v>0</v>
      </c>
      <c r="V9" s="7">
        <v>0</v>
      </c>
      <c r="W9" s="23"/>
      <c r="X9" s="6">
        <v>0</v>
      </c>
      <c r="Y9" s="2">
        <v>0</v>
      </c>
      <c r="Z9" s="2">
        <v>0</v>
      </c>
      <c r="AA9" s="2">
        <v>0</v>
      </c>
      <c r="AB9" s="7">
        <v>0</v>
      </c>
      <c r="AC9" s="23"/>
      <c r="AD9" s="6">
        <v>0</v>
      </c>
      <c r="AE9" s="2">
        <v>0</v>
      </c>
      <c r="AF9" s="2">
        <v>0</v>
      </c>
      <c r="AG9" s="56">
        <v>2400</v>
      </c>
      <c r="AH9" s="7">
        <v>0</v>
      </c>
      <c r="AI9" s="23"/>
      <c r="AJ9" s="6">
        <v>0</v>
      </c>
      <c r="AK9" s="2">
        <v>0</v>
      </c>
      <c r="AL9" s="2">
        <v>0</v>
      </c>
      <c r="AM9" s="2">
        <v>0</v>
      </c>
      <c r="AN9" s="2">
        <v>0</v>
      </c>
      <c r="AO9" s="7">
        <v>0</v>
      </c>
      <c r="AP9" s="23"/>
      <c r="AQ9" s="6">
        <v>0</v>
      </c>
      <c r="AR9" s="2">
        <v>0</v>
      </c>
      <c r="AS9" s="2">
        <v>0</v>
      </c>
      <c r="AT9" s="2">
        <v>0</v>
      </c>
      <c r="AU9" s="7">
        <v>0</v>
      </c>
      <c r="AV9" s="23"/>
      <c r="AW9" s="127"/>
    </row>
    <row r="10" spans="1:49" ht="15">
      <c r="A10" s="396"/>
      <c r="B10" s="6" t="s">
        <v>29</v>
      </c>
      <c r="C10" s="155" t="s">
        <v>28</v>
      </c>
      <c r="D10" s="118"/>
      <c r="E10" s="23"/>
      <c r="F10" s="19">
        <v>0</v>
      </c>
      <c r="G10" s="14">
        <v>0</v>
      </c>
      <c r="H10" s="56">
        <v>1600</v>
      </c>
      <c r="I10" s="2">
        <v>0</v>
      </c>
      <c r="J10" s="56">
        <v>1600</v>
      </c>
      <c r="K10" s="7">
        <v>0</v>
      </c>
      <c r="L10" s="23"/>
      <c r="M10" s="6">
        <v>0</v>
      </c>
      <c r="N10" s="2">
        <v>0</v>
      </c>
      <c r="O10" s="56">
        <v>1600</v>
      </c>
      <c r="P10" s="2">
        <v>0</v>
      </c>
      <c r="Q10" s="7">
        <v>0</v>
      </c>
      <c r="R10" s="23"/>
      <c r="S10" s="6">
        <v>0</v>
      </c>
      <c r="T10" s="2">
        <v>0</v>
      </c>
      <c r="U10" s="2">
        <v>0</v>
      </c>
      <c r="V10" s="7">
        <v>0</v>
      </c>
      <c r="W10" s="23"/>
      <c r="X10" s="6">
        <v>0</v>
      </c>
      <c r="Y10" s="2">
        <v>0</v>
      </c>
      <c r="Z10" s="2">
        <v>0</v>
      </c>
      <c r="AA10" s="2">
        <v>0</v>
      </c>
      <c r="AB10" s="7">
        <v>0</v>
      </c>
      <c r="AC10" s="23"/>
      <c r="AD10" s="6">
        <v>0</v>
      </c>
      <c r="AE10" s="2">
        <v>0</v>
      </c>
      <c r="AF10" s="56">
        <v>1600</v>
      </c>
      <c r="AG10" s="2">
        <v>0</v>
      </c>
      <c r="AH10" s="7">
        <v>0</v>
      </c>
      <c r="AI10" s="23"/>
      <c r="AJ10" s="6">
        <v>0</v>
      </c>
      <c r="AK10" s="2">
        <v>0</v>
      </c>
      <c r="AL10" s="2">
        <v>0</v>
      </c>
      <c r="AM10" s="2">
        <v>0</v>
      </c>
      <c r="AN10" s="2">
        <v>0</v>
      </c>
      <c r="AO10" s="7">
        <v>0</v>
      </c>
      <c r="AP10" s="23"/>
      <c r="AQ10" s="6">
        <v>0</v>
      </c>
      <c r="AR10" s="2">
        <v>0</v>
      </c>
      <c r="AS10" s="2">
        <v>0</v>
      </c>
      <c r="AT10" s="2">
        <v>0</v>
      </c>
      <c r="AU10" s="7">
        <v>0</v>
      </c>
      <c r="AV10" s="23"/>
      <c r="AW10" s="127"/>
    </row>
    <row r="11" spans="1:49" ht="15">
      <c r="A11" s="396"/>
      <c r="B11" s="6" t="s">
        <v>9</v>
      </c>
      <c r="C11" s="155" t="s">
        <v>12</v>
      </c>
      <c r="D11" s="118"/>
      <c r="E11" s="23"/>
      <c r="F11" s="19">
        <v>0</v>
      </c>
      <c r="G11" s="14">
        <v>0</v>
      </c>
      <c r="H11" s="2">
        <v>0</v>
      </c>
      <c r="I11" s="56">
        <v>1440</v>
      </c>
      <c r="J11" s="2">
        <v>0</v>
      </c>
      <c r="K11" s="7">
        <v>0</v>
      </c>
      <c r="L11" s="23"/>
      <c r="M11" s="6">
        <v>0</v>
      </c>
      <c r="N11" s="56">
        <v>1440</v>
      </c>
      <c r="O11" s="2">
        <v>0</v>
      </c>
      <c r="P11" s="2">
        <v>0</v>
      </c>
      <c r="Q11" s="7">
        <v>0</v>
      </c>
      <c r="R11" s="23"/>
      <c r="S11" s="6">
        <v>0</v>
      </c>
      <c r="T11" s="2">
        <v>0</v>
      </c>
      <c r="U11" s="2">
        <v>0</v>
      </c>
      <c r="V11" s="7">
        <v>0</v>
      </c>
      <c r="W11" s="23"/>
      <c r="X11" s="6">
        <v>0</v>
      </c>
      <c r="Y11" s="2">
        <v>0</v>
      </c>
      <c r="Z11" s="2">
        <v>0</v>
      </c>
      <c r="AA11" s="2">
        <v>0</v>
      </c>
      <c r="AB11" s="7">
        <v>0</v>
      </c>
      <c r="AC11" s="23"/>
      <c r="AD11" s="6">
        <v>0</v>
      </c>
      <c r="AE11" s="2">
        <v>0</v>
      </c>
      <c r="AF11" s="2">
        <v>0</v>
      </c>
      <c r="AG11" s="2">
        <v>0</v>
      </c>
      <c r="AH11" s="7">
        <v>0</v>
      </c>
      <c r="AI11" s="23"/>
      <c r="AJ11" s="6">
        <v>0</v>
      </c>
      <c r="AK11" s="2">
        <v>0</v>
      </c>
      <c r="AL11" s="2">
        <v>0</v>
      </c>
      <c r="AM11" s="2">
        <v>0</v>
      </c>
      <c r="AN11" s="2">
        <v>0</v>
      </c>
      <c r="AO11" s="7">
        <v>0</v>
      </c>
      <c r="AP11" s="23"/>
      <c r="AQ11" s="6">
        <v>0</v>
      </c>
      <c r="AR11" s="2">
        <v>0</v>
      </c>
      <c r="AS11" s="2">
        <v>0</v>
      </c>
      <c r="AT11" s="2">
        <v>0</v>
      </c>
      <c r="AU11" s="7">
        <v>0</v>
      </c>
      <c r="AV11" s="23"/>
      <c r="AW11" s="127"/>
    </row>
    <row r="12" spans="1:49" ht="15">
      <c r="A12" s="396"/>
      <c r="B12" s="6" t="s">
        <v>9</v>
      </c>
      <c r="C12" s="155" t="s">
        <v>12</v>
      </c>
      <c r="D12" s="118"/>
      <c r="E12" s="23"/>
      <c r="F12" s="19">
        <v>0</v>
      </c>
      <c r="G12" s="14">
        <v>0</v>
      </c>
      <c r="H12" s="2">
        <v>0</v>
      </c>
      <c r="I12" s="2">
        <v>0</v>
      </c>
      <c r="J12" s="2">
        <v>0</v>
      </c>
      <c r="K12" s="7">
        <v>0</v>
      </c>
      <c r="L12" s="23"/>
      <c r="M12" s="6">
        <v>0</v>
      </c>
      <c r="N12" s="2">
        <v>0</v>
      </c>
      <c r="O12" s="2">
        <v>0</v>
      </c>
      <c r="P12" s="2">
        <v>0</v>
      </c>
      <c r="Q12" s="7">
        <v>0</v>
      </c>
      <c r="R12" s="23"/>
      <c r="S12" s="6">
        <v>0</v>
      </c>
      <c r="T12" s="2">
        <v>0</v>
      </c>
      <c r="U12" s="2">
        <v>0</v>
      </c>
      <c r="V12" s="7">
        <v>0</v>
      </c>
      <c r="W12" s="23"/>
      <c r="X12" s="6">
        <v>0</v>
      </c>
      <c r="Y12" s="2">
        <v>0</v>
      </c>
      <c r="Z12" s="2">
        <v>0</v>
      </c>
      <c r="AA12" s="2">
        <v>0</v>
      </c>
      <c r="AB12" s="7">
        <v>0</v>
      </c>
      <c r="AC12" s="23"/>
      <c r="AD12" s="6">
        <v>0</v>
      </c>
      <c r="AE12" s="56">
        <v>1600</v>
      </c>
      <c r="AF12" s="2">
        <v>0</v>
      </c>
      <c r="AG12" s="2">
        <v>0</v>
      </c>
      <c r="AH12" s="7">
        <v>0</v>
      </c>
      <c r="AI12" s="23"/>
      <c r="AJ12" s="6">
        <v>0</v>
      </c>
      <c r="AK12" s="2">
        <v>0</v>
      </c>
      <c r="AL12" s="2">
        <v>0</v>
      </c>
      <c r="AM12" s="2">
        <v>0</v>
      </c>
      <c r="AN12" s="2">
        <v>0</v>
      </c>
      <c r="AO12" s="7">
        <v>0</v>
      </c>
      <c r="AP12" s="23"/>
      <c r="AQ12" s="6">
        <v>0</v>
      </c>
      <c r="AR12" s="2">
        <v>0</v>
      </c>
      <c r="AS12" s="2">
        <v>0</v>
      </c>
      <c r="AT12" s="2">
        <v>0</v>
      </c>
      <c r="AU12" s="7">
        <v>0</v>
      </c>
      <c r="AV12" s="23"/>
      <c r="AW12" s="127"/>
    </row>
    <row r="13" spans="1:49" ht="15.75" thickBot="1">
      <c r="A13" s="397"/>
      <c r="B13" s="8" t="s">
        <v>30</v>
      </c>
      <c r="C13" s="77" t="s">
        <v>31</v>
      </c>
      <c r="D13" s="156"/>
      <c r="E13" s="30"/>
      <c r="F13" s="20">
        <v>0</v>
      </c>
      <c r="G13" s="116">
        <v>8000</v>
      </c>
      <c r="H13" s="9">
        <v>0</v>
      </c>
      <c r="I13" s="58">
        <v>8000</v>
      </c>
      <c r="J13" s="9">
        <v>0</v>
      </c>
      <c r="K13" s="110">
        <v>4000</v>
      </c>
      <c r="L13" s="23"/>
      <c r="M13" s="8">
        <v>0</v>
      </c>
      <c r="N13" s="58">
        <v>4000</v>
      </c>
      <c r="O13" s="9">
        <v>0</v>
      </c>
      <c r="P13" s="9">
        <v>0</v>
      </c>
      <c r="Q13" s="10">
        <v>0</v>
      </c>
      <c r="R13" s="80"/>
      <c r="S13" s="8">
        <v>0</v>
      </c>
      <c r="T13" s="9">
        <v>0</v>
      </c>
      <c r="U13" s="9">
        <v>0</v>
      </c>
      <c r="V13" s="10">
        <v>0</v>
      </c>
      <c r="W13" s="23"/>
      <c r="X13" s="8">
        <v>0</v>
      </c>
      <c r="Y13" s="9">
        <v>0</v>
      </c>
      <c r="Z13" s="9">
        <v>0</v>
      </c>
      <c r="AA13" s="9">
        <v>0</v>
      </c>
      <c r="AB13" s="10">
        <v>0</v>
      </c>
      <c r="AC13" s="80"/>
      <c r="AD13" s="112">
        <v>6800</v>
      </c>
      <c r="AE13" s="9">
        <v>0</v>
      </c>
      <c r="AF13" s="9">
        <v>0</v>
      </c>
      <c r="AG13" s="9">
        <v>0</v>
      </c>
      <c r="AH13" s="10">
        <v>0</v>
      </c>
      <c r="AI13" s="80"/>
      <c r="AJ13" s="8">
        <v>0</v>
      </c>
      <c r="AK13" s="9">
        <v>0</v>
      </c>
      <c r="AL13" s="9">
        <v>0</v>
      </c>
      <c r="AM13" s="9">
        <v>0</v>
      </c>
      <c r="AN13" s="9">
        <v>0</v>
      </c>
      <c r="AO13" s="10">
        <v>0</v>
      </c>
      <c r="AP13" s="23"/>
      <c r="AQ13" s="8">
        <v>0</v>
      </c>
      <c r="AR13" s="9">
        <v>0</v>
      </c>
      <c r="AS13" s="9">
        <v>0</v>
      </c>
      <c r="AT13" s="9">
        <v>0</v>
      </c>
      <c r="AU13" s="10">
        <v>0</v>
      </c>
      <c r="AV13" s="30"/>
      <c r="AW13" s="128"/>
    </row>
    <row r="14" spans="1:49" ht="45.75" thickBot="1">
      <c r="A14" s="62"/>
      <c r="B14" s="11"/>
      <c r="C14" s="11"/>
      <c r="D14" s="27"/>
      <c r="E14" s="217" t="s">
        <v>119</v>
      </c>
      <c r="F14" s="70">
        <f aca="true" t="shared" si="0" ref="F14:K14">SUM(F7:F13)</f>
        <v>0</v>
      </c>
      <c r="G14" s="70">
        <f t="shared" si="0"/>
        <v>12000</v>
      </c>
      <c r="H14" s="70">
        <f t="shared" si="0"/>
        <v>2000</v>
      </c>
      <c r="I14" s="70">
        <f t="shared" si="0"/>
        <v>11840</v>
      </c>
      <c r="J14" s="70">
        <f t="shared" si="0"/>
        <v>1600</v>
      </c>
      <c r="K14" s="70">
        <f t="shared" si="0"/>
        <v>5600</v>
      </c>
      <c r="L14" s="176"/>
      <c r="M14" s="70">
        <f>SUM(M7:M13)</f>
        <v>1600</v>
      </c>
      <c r="N14" s="70">
        <f>SUM(N7:N13)</f>
        <v>7840</v>
      </c>
      <c r="O14" s="70">
        <f>SUM(O7:O13)</f>
        <v>2000</v>
      </c>
      <c r="P14" s="70">
        <f>SUM(P7:P13)</f>
        <v>0</v>
      </c>
      <c r="Q14" s="70">
        <f>SUM(Q7:Q13)</f>
        <v>0</v>
      </c>
      <c r="R14" s="23"/>
      <c r="S14" s="70">
        <f>SUM(S7:S13)</f>
        <v>0</v>
      </c>
      <c r="T14" s="70">
        <f>SUM(T7:T13)</f>
        <v>0</v>
      </c>
      <c r="U14" s="70">
        <f>SUM(U7:U13)</f>
        <v>0</v>
      </c>
      <c r="V14" s="70">
        <f>SUM(V7:V13)</f>
        <v>0</v>
      </c>
      <c r="W14" s="176"/>
      <c r="X14" s="70">
        <f>SUM(X7:X13)</f>
        <v>0</v>
      </c>
      <c r="Y14" s="70">
        <f>SUM(Y7:Y13)</f>
        <v>0</v>
      </c>
      <c r="Z14" s="70">
        <f>SUM(Z7:Z13)</f>
        <v>0</v>
      </c>
      <c r="AA14" s="70">
        <f>SUM(AA7:AA13)</f>
        <v>0</v>
      </c>
      <c r="AB14" s="70">
        <f>SUM(AB7:AB13)</f>
        <v>0</v>
      </c>
      <c r="AC14" s="23"/>
      <c r="AD14" s="70">
        <f>SUM(AD7:AD13)</f>
        <v>7600</v>
      </c>
      <c r="AE14" s="70">
        <f>SUM(AE7:AE13)</f>
        <v>1600</v>
      </c>
      <c r="AF14" s="70">
        <f>SUM(AF7:AF13)</f>
        <v>1600</v>
      </c>
      <c r="AG14" s="70">
        <f>SUM(AG7:AG13)</f>
        <v>2400</v>
      </c>
      <c r="AH14" s="70">
        <f>SUM(AH7:AH13)</f>
        <v>400</v>
      </c>
      <c r="AI14" s="23"/>
      <c r="AJ14" s="70">
        <f aca="true" t="shared" si="1" ref="AJ14:AO14">SUM(AJ7:AJ13)</f>
        <v>0</v>
      </c>
      <c r="AK14" s="70">
        <f t="shared" si="1"/>
        <v>0</v>
      </c>
      <c r="AL14" s="70">
        <f t="shared" si="1"/>
        <v>0</v>
      </c>
      <c r="AM14" s="70">
        <f t="shared" si="1"/>
        <v>0</v>
      </c>
      <c r="AN14" s="70">
        <f t="shared" si="1"/>
        <v>0</v>
      </c>
      <c r="AO14" s="70">
        <f t="shared" si="1"/>
        <v>0</v>
      </c>
      <c r="AP14" s="176"/>
      <c r="AQ14" s="70">
        <f>SUM(AQ7:AQ13)</f>
        <v>0</v>
      </c>
      <c r="AR14" s="70">
        <f>SUM(AR7:AR13)</f>
        <v>0</v>
      </c>
      <c r="AS14" s="70">
        <f>SUM(AS7:AS13)</f>
        <v>0</v>
      </c>
      <c r="AT14" s="70">
        <f>SUM(AT7:AT13)</f>
        <v>0</v>
      </c>
      <c r="AU14" s="70">
        <f>SUM(AU7:AU13)</f>
        <v>0</v>
      </c>
      <c r="AV14" s="232" t="s">
        <v>274</v>
      </c>
      <c r="AW14" s="152">
        <f>SUM(AW7:AW13)</f>
        <v>0</v>
      </c>
    </row>
    <row r="15" spans="1:49" ht="30.75" thickBot="1">
      <c r="A15" s="62"/>
      <c r="B15" s="11"/>
      <c r="C15" s="11"/>
      <c r="D15" s="27"/>
      <c r="E15" s="214" t="s">
        <v>120</v>
      </c>
      <c r="F15" s="27"/>
      <c r="G15" s="27"/>
      <c r="H15" s="27"/>
      <c r="I15" s="27"/>
      <c r="J15" s="27"/>
      <c r="K15" s="164">
        <f>SUM(F14:K14)</f>
        <v>33040</v>
      </c>
      <c r="L15" s="27"/>
      <c r="M15" s="27"/>
      <c r="N15" s="27"/>
      <c r="O15" s="27"/>
      <c r="P15" s="27"/>
      <c r="Q15" s="164">
        <f>SUM(M14:Q14)</f>
        <v>11440</v>
      </c>
      <c r="R15" s="27"/>
      <c r="S15" s="27"/>
      <c r="T15" s="27"/>
      <c r="U15" s="27"/>
      <c r="V15" s="164">
        <f>SUM(S14:V14)</f>
        <v>0</v>
      </c>
      <c r="W15" s="27"/>
      <c r="X15" s="27"/>
      <c r="Y15" s="27"/>
      <c r="Z15" s="27"/>
      <c r="AA15" s="27"/>
      <c r="AB15" s="164">
        <f>SUM(X14:AB14)</f>
        <v>0</v>
      </c>
      <c r="AC15" s="27"/>
      <c r="AD15" s="27"/>
      <c r="AE15" s="27"/>
      <c r="AF15" s="27"/>
      <c r="AG15" s="27"/>
      <c r="AH15" s="164">
        <f>SUM(AD14:AH14)</f>
        <v>13600</v>
      </c>
      <c r="AI15" s="27"/>
      <c r="AJ15" s="27"/>
      <c r="AK15" s="27"/>
      <c r="AL15" s="27"/>
      <c r="AM15" s="27"/>
      <c r="AN15" s="27"/>
      <c r="AO15" s="164">
        <f>SUM(AJ14:AO14)</f>
        <v>0</v>
      </c>
      <c r="AP15" s="27"/>
      <c r="AQ15" s="27"/>
      <c r="AR15" s="27"/>
      <c r="AS15" s="27"/>
      <c r="AT15" s="27"/>
      <c r="AU15" s="164">
        <f>SUM(AQ14:AU14)</f>
        <v>0</v>
      </c>
      <c r="AV15" s="233" t="s">
        <v>196</v>
      </c>
      <c r="AW15" s="151">
        <f>SUM(K15,Q15,V15,AB15,AH15,AO15,AU15)</f>
        <v>58080</v>
      </c>
    </row>
    <row r="16" spans="1:49" s="84" customFormat="1" ht="15.75" thickBot="1">
      <c r="A16" s="171"/>
      <c r="B16" s="27"/>
      <c r="C16" s="27"/>
      <c r="D16" s="27"/>
      <c r="E16" s="215" t="s">
        <v>271</v>
      </c>
      <c r="F16" s="27"/>
      <c r="G16" s="27"/>
      <c r="H16" s="27"/>
      <c r="I16" s="27"/>
      <c r="J16" s="27"/>
      <c r="K16" s="170"/>
      <c r="L16" s="27"/>
      <c r="M16" s="27"/>
      <c r="N16" s="27"/>
      <c r="O16" s="27"/>
      <c r="P16" s="27"/>
      <c r="Q16" s="170"/>
      <c r="R16" s="27"/>
      <c r="S16" s="27"/>
      <c r="T16" s="27"/>
      <c r="U16" s="27"/>
      <c r="V16" s="220"/>
      <c r="W16" s="27"/>
      <c r="X16" s="27"/>
      <c r="Y16" s="27"/>
      <c r="Z16" s="27"/>
      <c r="AA16" s="27"/>
      <c r="AB16" s="220"/>
      <c r="AC16" s="27"/>
      <c r="AD16" s="27"/>
      <c r="AE16" s="27"/>
      <c r="AF16" s="27"/>
      <c r="AG16" s="27"/>
      <c r="AH16" s="170"/>
      <c r="AI16" s="27"/>
      <c r="AJ16" s="27"/>
      <c r="AK16" s="27"/>
      <c r="AL16" s="27"/>
      <c r="AM16" s="27"/>
      <c r="AN16" s="27"/>
      <c r="AO16" s="220"/>
      <c r="AP16" s="27"/>
      <c r="AQ16" s="27"/>
      <c r="AR16" s="27"/>
      <c r="AS16" s="27"/>
      <c r="AT16" s="27"/>
      <c r="AU16" s="220"/>
      <c r="AV16" s="267"/>
      <c r="AW16" s="169"/>
    </row>
    <row r="17" spans="1:49" ht="75.75" thickBot="1">
      <c r="A17" s="22"/>
      <c r="B17" s="22"/>
      <c r="C17" s="22"/>
      <c r="D17" s="45" t="s">
        <v>158</v>
      </c>
      <c r="E17" s="22"/>
      <c r="F17" s="22"/>
      <c r="G17" s="22"/>
      <c r="H17" s="22"/>
      <c r="I17" s="22"/>
      <c r="J17" s="22"/>
      <c r="K17" s="22"/>
      <c r="L17" s="23"/>
      <c r="M17" s="22"/>
      <c r="N17" s="22"/>
      <c r="O17" s="22"/>
      <c r="P17" s="22"/>
      <c r="Q17" s="22"/>
      <c r="R17" s="22"/>
      <c r="S17" s="22"/>
      <c r="T17" s="22"/>
      <c r="U17" s="22"/>
      <c r="V17" s="30"/>
      <c r="W17" s="22"/>
      <c r="X17" s="22"/>
      <c r="Y17" s="22"/>
      <c r="Z17" s="22"/>
      <c r="AA17" s="22"/>
      <c r="AB17" s="22"/>
      <c r="AC17" s="23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30"/>
      <c r="AV17" s="22"/>
      <c r="AW17" s="235" t="s">
        <v>272</v>
      </c>
    </row>
    <row r="18" spans="1:49" ht="123" customHeight="1" thickBot="1">
      <c r="A18" s="205" t="s">
        <v>113</v>
      </c>
      <c r="B18" s="49" t="s">
        <v>9</v>
      </c>
      <c r="C18" s="49" t="s">
        <v>24</v>
      </c>
      <c r="D18" s="132"/>
      <c r="E18" s="50"/>
      <c r="F18" s="51">
        <v>0</v>
      </c>
      <c r="G18" s="49">
        <v>0</v>
      </c>
      <c r="H18" s="49">
        <v>0</v>
      </c>
      <c r="I18" s="49">
        <v>0</v>
      </c>
      <c r="J18" s="49">
        <v>0</v>
      </c>
      <c r="K18" s="52">
        <v>0</v>
      </c>
      <c r="L18" s="175"/>
      <c r="M18" s="51">
        <v>0</v>
      </c>
      <c r="N18" s="49">
        <v>0</v>
      </c>
      <c r="O18" s="49">
        <v>0</v>
      </c>
      <c r="P18" s="49">
        <v>0</v>
      </c>
      <c r="Q18" s="52">
        <v>0</v>
      </c>
      <c r="R18" s="175"/>
      <c r="S18" s="51">
        <v>0</v>
      </c>
      <c r="T18" s="49">
        <v>0</v>
      </c>
      <c r="U18" s="49">
        <v>0</v>
      </c>
      <c r="V18" s="52">
        <v>0</v>
      </c>
      <c r="W18" s="175"/>
      <c r="X18" s="51">
        <v>0</v>
      </c>
      <c r="Y18" s="49">
        <v>0</v>
      </c>
      <c r="Z18" s="49">
        <v>0</v>
      </c>
      <c r="AA18" s="49">
        <v>0</v>
      </c>
      <c r="AB18" s="52">
        <v>0</v>
      </c>
      <c r="AC18" s="177"/>
      <c r="AD18" s="51">
        <v>0</v>
      </c>
      <c r="AE18" s="49">
        <v>0</v>
      </c>
      <c r="AF18" s="49">
        <v>0</v>
      </c>
      <c r="AG18" s="49">
        <v>0</v>
      </c>
      <c r="AH18" s="52">
        <v>0</v>
      </c>
      <c r="AI18" s="175"/>
      <c r="AJ18" s="51">
        <v>0</v>
      </c>
      <c r="AK18" s="49">
        <v>0</v>
      </c>
      <c r="AL18" s="49">
        <v>0</v>
      </c>
      <c r="AM18" s="49">
        <v>0</v>
      </c>
      <c r="AN18" s="113">
        <v>2400</v>
      </c>
      <c r="AO18" s="52">
        <v>0</v>
      </c>
      <c r="AP18" s="175"/>
      <c r="AQ18" s="114">
        <v>2400</v>
      </c>
      <c r="AR18" s="113">
        <v>2400</v>
      </c>
      <c r="AS18" s="49">
        <v>0</v>
      </c>
      <c r="AT18" s="49">
        <v>0</v>
      </c>
      <c r="AU18" s="52">
        <v>0</v>
      </c>
      <c r="AV18" s="53"/>
      <c r="AW18" s="131"/>
    </row>
    <row r="19" spans="5:49" ht="45.75" thickBot="1">
      <c r="E19" s="214" t="s">
        <v>139</v>
      </c>
      <c r="K19" s="164">
        <f>SUM(F18:K18)</f>
        <v>0</v>
      </c>
      <c r="Q19" s="164">
        <f>SUM(M18:Q18)</f>
        <v>0</v>
      </c>
      <c r="V19" s="164">
        <f>SUM(S18:V18)</f>
        <v>0</v>
      </c>
      <c r="AB19" s="164">
        <f>SUM(X18:AB18)</f>
        <v>0</v>
      </c>
      <c r="AC19" s="137"/>
      <c r="AH19" s="164">
        <f>SUM(AD18:AH18)</f>
        <v>0</v>
      </c>
      <c r="AO19" s="164">
        <f>SUM(AJ18:AO18)</f>
        <v>2400</v>
      </c>
      <c r="AU19" s="164">
        <f>SUM(AQ18:AU18)</f>
        <v>4800</v>
      </c>
      <c r="AV19" s="232" t="s">
        <v>275</v>
      </c>
      <c r="AW19" s="148">
        <f>SUM(AW18)</f>
        <v>0</v>
      </c>
    </row>
    <row r="20" spans="5:49" ht="30.75" thickBot="1">
      <c r="E20" s="215" t="s">
        <v>271</v>
      </c>
      <c r="K20" s="220"/>
      <c r="L20" s="11"/>
      <c r="Q20" s="220"/>
      <c r="R20" s="11"/>
      <c r="V20" s="220"/>
      <c r="W20" s="11"/>
      <c r="AB20" s="220"/>
      <c r="AC20" s="11"/>
      <c r="AH20" s="220"/>
      <c r="AI20" s="11"/>
      <c r="AO20" s="170"/>
      <c r="AU20" s="170"/>
      <c r="AV20" s="233" t="s">
        <v>196</v>
      </c>
      <c r="AW20" s="153">
        <f>SUM(K19,Q19,V19,AB19,AH19,AO19,AU19)</f>
        <v>7200</v>
      </c>
    </row>
    <row r="21" spans="11:49" ht="15.75" thickBot="1">
      <c r="K21" s="221"/>
      <c r="Q21" s="221"/>
      <c r="AB21" s="221"/>
      <c r="AH21" s="221"/>
      <c r="AV21" s="157"/>
      <c r="AW21" s="27"/>
    </row>
    <row r="22" spans="5:47" ht="30.75" thickBot="1">
      <c r="E22" s="105" t="s">
        <v>122</v>
      </c>
      <c r="F22" s="64">
        <f aca="true" t="shared" si="2" ref="F22:K22">SUM(F14,F18)</f>
        <v>0</v>
      </c>
      <c r="G22" s="64">
        <f t="shared" si="2"/>
        <v>12000</v>
      </c>
      <c r="H22" s="64">
        <f t="shared" si="2"/>
        <v>2000</v>
      </c>
      <c r="I22" s="64">
        <f t="shared" si="2"/>
        <v>11840</v>
      </c>
      <c r="J22" s="64">
        <f t="shared" si="2"/>
        <v>1600</v>
      </c>
      <c r="K22" s="64">
        <f t="shared" si="2"/>
        <v>5600</v>
      </c>
      <c r="M22" s="64">
        <f>SUM(M14,M18)</f>
        <v>1600</v>
      </c>
      <c r="N22" s="64">
        <f>SUM(N14,N18)</f>
        <v>7840</v>
      </c>
      <c r="O22" s="64">
        <f>SUM(O14,O18)</f>
        <v>2000</v>
      </c>
      <c r="P22" s="64">
        <f>SUM(P14,P18)</f>
        <v>0</v>
      </c>
      <c r="Q22" s="64">
        <f>SUM(Q14,Q18)</f>
        <v>0</v>
      </c>
      <c r="S22" s="64">
        <f>SUM(S14,S18)</f>
        <v>0</v>
      </c>
      <c r="T22" s="64">
        <f>SUM(T14,T18)</f>
        <v>0</v>
      </c>
      <c r="U22" s="64">
        <f>SUM(U14,U18)</f>
        <v>0</v>
      </c>
      <c r="V22" s="64">
        <f>SUM(V14,V18)</f>
        <v>0</v>
      </c>
      <c r="X22" s="64">
        <f>SUM(X14,X18)</f>
        <v>0</v>
      </c>
      <c r="Y22" s="64">
        <f>SUM(Y14,Y18)</f>
        <v>0</v>
      </c>
      <c r="Z22" s="64">
        <f>SUM(Z14,Z18)</f>
        <v>0</v>
      </c>
      <c r="AA22" s="64">
        <f>SUM(AA14,AA18)</f>
        <v>0</v>
      </c>
      <c r="AB22" s="64">
        <f>SUM(AB14,AB18)</f>
        <v>0</v>
      </c>
      <c r="AD22" s="64">
        <f>SUM(AD14,AD18)</f>
        <v>7600</v>
      </c>
      <c r="AE22" s="64">
        <f>SUM(AE14,AE18)</f>
        <v>1600</v>
      </c>
      <c r="AF22" s="64">
        <f>SUM(AF14,AF18)</f>
        <v>1600</v>
      </c>
      <c r="AG22" s="64">
        <f>SUM(AG14,AG18)</f>
        <v>2400</v>
      </c>
      <c r="AH22" s="64">
        <f>SUM(AH14,AH18)</f>
        <v>400</v>
      </c>
      <c r="AJ22" s="64">
        <f>SUM(AJ14,AJ18)</f>
        <v>0</v>
      </c>
      <c r="AK22" s="64">
        <f>SUM(AK14,AK18)</f>
        <v>0</v>
      </c>
      <c r="AL22" s="64">
        <f>SUM(AL14,AL18)</f>
        <v>0</v>
      </c>
      <c r="AM22" s="64">
        <f>SUM(AM14,AM18)</f>
        <v>0</v>
      </c>
      <c r="AN22" s="64">
        <f>SUM(AN14,AN18)</f>
        <v>2400</v>
      </c>
      <c r="AO22" s="64">
        <f>SUM(AO14,AO18,AO18,AO18)</f>
        <v>0</v>
      </c>
      <c r="AQ22" s="64">
        <f>SUM(AQ14,AQ18)</f>
        <v>2400</v>
      </c>
      <c r="AR22" s="64">
        <f>SUM(AR14,AR18)</f>
        <v>2400</v>
      </c>
      <c r="AS22" s="64">
        <f>SUM(AS14,AS18)</f>
        <v>0</v>
      </c>
      <c r="AT22" s="64">
        <f>SUM(AT14,AT18)</f>
        <v>0</v>
      </c>
      <c r="AU22" s="64">
        <f>SUM(AU14,AU18)</f>
        <v>0</v>
      </c>
    </row>
    <row r="23" spans="5:47" ht="30.75" customHeight="1" thickBot="1">
      <c r="E23" s="226" t="s">
        <v>186</v>
      </c>
      <c r="F23" s="376">
        <f>SUM(K16,K20)</f>
        <v>0</v>
      </c>
      <c r="G23" s="377"/>
      <c r="H23" s="377"/>
      <c r="I23" s="377"/>
      <c r="J23" s="377"/>
      <c r="K23" s="378"/>
      <c r="M23" s="376">
        <f>SUM(Q16,Q20)</f>
        <v>0</v>
      </c>
      <c r="N23" s="377"/>
      <c r="O23" s="377"/>
      <c r="P23" s="377"/>
      <c r="Q23" s="378"/>
      <c r="S23" s="94"/>
      <c r="T23" s="94"/>
      <c r="U23" s="94"/>
      <c r="V23" s="94"/>
      <c r="W23" s="11"/>
      <c r="X23" s="94"/>
      <c r="Y23" s="94"/>
      <c r="Z23" s="94"/>
      <c r="AA23" s="94"/>
      <c r="AB23" s="94"/>
      <c r="AC23" s="174"/>
      <c r="AD23" s="376">
        <f>SUM(AH16,AH20)</f>
        <v>0</v>
      </c>
      <c r="AE23" s="377"/>
      <c r="AF23" s="377"/>
      <c r="AG23" s="377"/>
      <c r="AH23" s="378"/>
      <c r="AJ23" s="376">
        <f>SUM(AO16,AO20)</f>
        <v>0</v>
      </c>
      <c r="AK23" s="377"/>
      <c r="AL23" s="377"/>
      <c r="AM23" s="377"/>
      <c r="AN23" s="377"/>
      <c r="AO23" s="378"/>
      <c r="AQ23" s="376">
        <f>SUM(AU16,AU20)</f>
        <v>0</v>
      </c>
      <c r="AR23" s="377"/>
      <c r="AS23" s="377"/>
      <c r="AT23" s="377"/>
      <c r="AU23" s="378"/>
    </row>
    <row r="24" spans="20:28" ht="15">
      <c r="T24" s="11"/>
      <c r="V24" s="11"/>
      <c r="X24" s="11"/>
      <c r="Y24" s="11"/>
      <c r="AA24" s="11"/>
      <c r="AB24" s="11"/>
    </row>
    <row r="25" spans="41:48" ht="21">
      <c r="AO25" s="368" t="s">
        <v>241</v>
      </c>
      <c r="AP25" s="368"/>
      <c r="AQ25" s="368"/>
      <c r="AR25" s="368"/>
      <c r="AS25" s="368"/>
      <c r="AT25" s="368"/>
      <c r="AU25" s="369"/>
      <c r="AV25" s="143">
        <f>SUM(AW14,AW19)</f>
        <v>0</v>
      </c>
    </row>
    <row r="26" spans="41:48" ht="21">
      <c r="AO26" s="393" t="s">
        <v>121</v>
      </c>
      <c r="AP26" s="393"/>
      <c r="AQ26" s="393"/>
      <c r="AR26" s="393"/>
      <c r="AS26" s="393"/>
      <c r="AT26" s="393"/>
      <c r="AU26" s="394"/>
      <c r="AV26" s="106">
        <f>SUM(AW15,AW20)</f>
        <v>65280</v>
      </c>
    </row>
    <row r="27" ht="15">
      <c r="A27" s="134" t="s">
        <v>125</v>
      </c>
    </row>
    <row r="28" ht="15">
      <c r="A28" s="135" t="s">
        <v>123</v>
      </c>
    </row>
    <row r="29" ht="15">
      <c r="A29" s="135" t="s">
        <v>217</v>
      </c>
    </row>
    <row r="30" ht="15">
      <c r="A30" s="135" t="s">
        <v>218</v>
      </c>
    </row>
    <row r="31" ht="15">
      <c r="A31" s="135" t="s">
        <v>234</v>
      </c>
    </row>
    <row r="32" ht="15">
      <c r="A32" s="135" t="s">
        <v>221</v>
      </c>
    </row>
    <row r="33" ht="15">
      <c r="A33" s="135" t="s">
        <v>222</v>
      </c>
    </row>
    <row r="34" ht="15">
      <c r="A34" s="135" t="s">
        <v>273</v>
      </c>
    </row>
    <row r="35" ht="15">
      <c r="A35" t="s">
        <v>276</v>
      </c>
    </row>
    <row r="36" ht="15">
      <c r="A36" s="135" t="s">
        <v>268</v>
      </c>
    </row>
    <row r="37" ht="15">
      <c r="A37" s="135" t="s">
        <v>223</v>
      </c>
    </row>
    <row r="39" ht="15">
      <c r="A39" s="167" t="s">
        <v>198</v>
      </c>
    </row>
  </sheetData>
  <mergeCells count="23">
    <mergeCell ref="A7:A13"/>
    <mergeCell ref="E1:AW1"/>
    <mergeCell ref="F2:K2"/>
    <mergeCell ref="L2:L4"/>
    <mergeCell ref="M2:Q2"/>
    <mergeCell ref="R2:R4"/>
    <mergeCell ref="S2:V2"/>
    <mergeCell ref="W2:W4"/>
    <mergeCell ref="X2:AB2"/>
    <mergeCell ref="AC2:AC4"/>
    <mergeCell ref="AD2:AH2"/>
    <mergeCell ref="AI2:AI4"/>
    <mergeCell ref="AJ2:AO2"/>
    <mergeCell ref="AP2:AP4"/>
    <mergeCell ref="AQ2:AU2"/>
    <mergeCell ref="AV2:AV4"/>
    <mergeCell ref="AO25:AU25"/>
    <mergeCell ref="AO26:AU26"/>
    <mergeCell ref="F23:K23"/>
    <mergeCell ref="M23:Q23"/>
    <mergeCell ref="AD23:AH23"/>
    <mergeCell ref="AJ23:AO23"/>
    <mergeCell ref="AQ23:AU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22"/>
  <sheetViews>
    <sheetView workbookViewId="0" topLeftCell="A1">
      <selection activeCell="B9" sqref="B9"/>
    </sheetView>
  </sheetViews>
  <sheetFormatPr defaultColWidth="9.140625" defaultRowHeight="15"/>
  <cols>
    <col min="1" max="1" width="98.7109375" style="0" customWidth="1"/>
    <col min="2" max="2" width="27.00390625" style="0" customWidth="1"/>
  </cols>
  <sheetData>
    <row r="1" spans="1:2" ht="15">
      <c r="A1" s="398" t="s">
        <v>200</v>
      </c>
      <c r="B1" s="399"/>
    </row>
    <row r="2" spans="1:2" ht="15.75" thickBot="1">
      <c r="A2" s="400"/>
      <c r="B2" s="401"/>
    </row>
    <row r="3" spans="1:2" ht="15">
      <c r="A3" s="237" t="s">
        <v>238</v>
      </c>
      <c r="B3" s="236" t="e">
        <f>SUM(TV!AU21)</f>
        <v>#DIV/0!</v>
      </c>
    </row>
    <row r="4" spans="1:2" ht="15">
      <c r="A4" s="28" t="s">
        <v>242</v>
      </c>
      <c r="B4" s="141">
        <f>SUM(Tisk!AW53)</f>
        <v>0</v>
      </c>
    </row>
    <row r="5" spans="1:2" ht="15">
      <c r="A5" s="28" t="s">
        <v>240</v>
      </c>
      <c r="B5" s="141">
        <f>SUM(Rozhlas!AU28)</f>
        <v>0</v>
      </c>
    </row>
    <row r="6" spans="1:2" ht="15">
      <c r="A6" s="28" t="s">
        <v>243</v>
      </c>
      <c r="B6" s="141">
        <f>SUM(Online!AV25)</f>
        <v>0</v>
      </c>
    </row>
    <row r="7" spans="1:2" ht="21">
      <c r="A7" s="272" t="s">
        <v>224</v>
      </c>
      <c r="B7" s="238" t="e">
        <f>SUM(B3,B4,B5,B6)</f>
        <v>#DIV/0!</v>
      </c>
    </row>
    <row r="8" spans="1:2" ht="15">
      <c r="A8" s="273" t="s">
        <v>231</v>
      </c>
      <c r="B8" s="141">
        <v>1.21</v>
      </c>
    </row>
    <row r="9" spans="1:2" ht="15">
      <c r="A9" s="274" t="s">
        <v>230</v>
      </c>
      <c r="B9" s="269" t="e">
        <f>PRODUCT(B7,B8)</f>
        <v>#DIV/0!</v>
      </c>
    </row>
    <row r="11" ht="15">
      <c r="A11" t="s">
        <v>232</v>
      </c>
    </row>
    <row r="13" ht="15">
      <c r="A13" s="133" t="s">
        <v>262</v>
      </c>
    </row>
    <row r="14" ht="15">
      <c r="A14" s="135" t="s">
        <v>253</v>
      </c>
    </row>
    <row r="15" ht="15">
      <c r="A15" s="136" t="s">
        <v>201</v>
      </c>
    </row>
    <row r="16" ht="15">
      <c r="A16" s="146" t="s">
        <v>229</v>
      </c>
    </row>
    <row r="17" ht="15">
      <c r="A17" s="135" t="s">
        <v>254</v>
      </c>
    </row>
    <row r="18" ht="15">
      <c r="A18" s="135" t="s">
        <v>255</v>
      </c>
    </row>
    <row r="19" ht="15">
      <c r="A19" s="135" t="s">
        <v>256</v>
      </c>
    </row>
    <row r="20" spans="2:28" ht="15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142"/>
      <c r="V20" s="142"/>
      <c r="W20" s="142"/>
      <c r="X20" s="142"/>
      <c r="Y20" s="142"/>
      <c r="Z20" s="142"/>
      <c r="AA20" s="142"/>
      <c r="AB20" s="142"/>
    </row>
    <row r="21" ht="15">
      <c r="A21" s="239" t="s">
        <v>233</v>
      </c>
    </row>
    <row r="22" ht="15">
      <c r="A22" s="167" t="s">
        <v>199</v>
      </c>
    </row>
  </sheetData>
  <mergeCells count="1">
    <mergeCell ref="A1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 topLeftCell="A1">
      <selection activeCell="B3" sqref="B3"/>
    </sheetView>
  </sheetViews>
  <sheetFormatPr defaultColWidth="9.140625" defaultRowHeight="15"/>
  <cols>
    <col min="1" max="1" width="112.00390625" style="0" customWidth="1"/>
    <col min="2" max="2" width="30.57421875" style="0" customWidth="1"/>
  </cols>
  <sheetData>
    <row r="1" spans="1:2" ht="15">
      <c r="A1" s="398" t="s">
        <v>244</v>
      </c>
      <c r="B1" s="399"/>
    </row>
    <row r="2" spans="1:2" ht="15.75" thickBot="1">
      <c r="A2" s="400"/>
      <c r="B2" s="401"/>
    </row>
    <row r="3" spans="1:2" ht="15">
      <c r="A3" s="237" t="s">
        <v>248</v>
      </c>
      <c r="B3" s="236">
        <f>SUM(TV!AU20)</f>
        <v>0</v>
      </c>
    </row>
    <row r="4" spans="1:2" ht="15">
      <c r="A4" s="28" t="s">
        <v>242</v>
      </c>
      <c r="B4" s="141">
        <f>SUM(Tisk!AW53)</f>
        <v>0</v>
      </c>
    </row>
    <row r="5" spans="1:2" ht="15">
      <c r="A5" s="28" t="s">
        <v>240</v>
      </c>
      <c r="B5" s="141">
        <f>SUM(Rozhlas!AU28)</f>
        <v>0</v>
      </c>
    </row>
    <row r="6" spans="1:2" ht="15">
      <c r="A6" s="28" t="s">
        <v>243</v>
      </c>
      <c r="B6" s="141">
        <f>SUM(Online!AV25)</f>
        <v>0</v>
      </c>
    </row>
    <row r="7" spans="1:2" ht="21">
      <c r="A7" s="275" t="s">
        <v>249</v>
      </c>
      <c r="B7" s="238">
        <f>SUM(B3,B4,B5,B6)</f>
        <v>0</v>
      </c>
    </row>
    <row r="8" spans="1:2" ht="15">
      <c r="A8" s="276" t="s">
        <v>231</v>
      </c>
      <c r="B8" s="141">
        <v>1.21</v>
      </c>
    </row>
    <row r="9" spans="1:2" ht="15">
      <c r="A9" s="277" t="s">
        <v>246</v>
      </c>
      <c r="B9" s="269">
        <f>PRODUCT(B7,B8)</f>
        <v>0</v>
      </c>
    </row>
    <row r="11" ht="15">
      <c r="A11" t="s">
        <v>232</v>
      </c>
    </row>
    <row r="12" ht="15">
      <c r="A12" t="s">
        <v>263</v>
      </c>
    </row>
    <row r="13" ht="15">
      <c r="A13" s="278" t="s">
        <v>264</v>
      </c>
    </row>
    <row r="14" ht="15">
      <c r="A14" s="278" t="s">
        <v>265</v>
      </c>
    </row>
    <row r="15" ht="15">
      <c r="A15" s="279" t="s">
        <v>266</v>
      </c>
    </row>
    <row r="16" ht="15">
      <c r="A16" s="278" t="s">
        <v>267</v>
      </c>
    </row>
    <row r="17" ht="15">
      <c r="A17" s="280" t="s">
        <v>252</v>
      </c>
    </row>
    <row r="19" ht="15">
      <c r="A19" s="266" t="s">
        <v>251</v>
      </c>
    </row>
  </sheetData>
  <mergeCells count="1">
    <mergeCell ref="A1:B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2016-01-28T15:59:06Z</dcterms:created>
  <dcterms:modified xsi:type="dcterms:W3CDTF">2016-02-08T10:38:22Z</dcterms:modified>
  <cp:category/>
  <cp:version/>
  <cp:contentType/>
  <cp:contentStatus/>
</cp:coreProperties>
</file>