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activeTab="0"/>
  </bookViews>
  <sheets>
    <sheet name="slepý výkaz výměr" sheetId="1" r:id="rId1"/>
  </sheets>
  <definedNames>
    <definedName name="_xlnm.Print_Titles" localSheetId="0">'slepý výkaz výměr'!$1:$4</definedName>
  </definedNames>
  <calcPr fullCalcOnLoad="1"/>
</workbook>
</file>

<file path=xl/sharedStrings.xml><?xml version="1.0" encoding="utf-8"?>
<sst xmlns="http://schemas.openxmlformats.org/spreadsheetml/2006/main" count="284" uniqueCount="136">
  <si>
    <t>Kód položky CPV</t>
  </si>
  <si>
    <t>Jednotka</t>
  </si>
  <si>
    <t>Počet</t>
  </si>
  <si>
    <t>Jedn. Cena</t>
  </si>
  <si>
    <t>Celkem</t>
  </si>
  <si>
    <t>Kč</t>
  </si>
  <si>
    <t>Přípravné práce</t>
  </si>
  <si>
    <t>Doprava osob</t>
  </si>
  <si>
    <t>Přípravné práce celkem</t>
  </si>
  <si>
    <t>Průzkum nesaturované zóny</t>
  </si>
  <si>
    <t>Vrtné a sondážní práce</t>
  </si>
  <si>
    <t>Doprava strojní vrtné soupravy s příslušenstvím</t>
  </si>
  <si>
    <t>Doprava osob a vzorků</t>
  </si>
  <si>
    <t>Vrtné a sondážní práce celkem</t>
  </si>
  <si>
    <t>Vzorkovací práce</t>
  </si>
  <si>
    <t>Vzorkovací práce celkem</t>
  </si>
  <si>
    <t>Laboratorní analýzy</t>
  </si>
  <si>
    <t>Průzkum nesaturované zóny celkem</t>
  </si>
  <si>
    <t>Průzkum saturované zóny</t>
  </si>
  <si>
    <t>Vrtné práce</t>
  </si>
  <si>
    <t>Doprava vrtné soupravy a materiálu</t>
  </si>
  <si>
    <t>Vrtné práce celkem</t>
  </si>
  <si>
    <t>Hydrogeologické a vzorkovací práce</t>
  </si>
  <si>
    <t>Dynamické odběry podzemních vod</t>
  </si>
  <si>
    <t>Hydrogeologické a vzorkovací práce celkem</t>
  </si>
  <si>
    <t>Průzkum saturované zóny celkem</t>
  </si>
  <si>
    <t>Sled a řízení prací, vyhodnocení</t>
  </si>
  <si>
    <t>Sled a řízení prací, inženýrská činnost</t>
  </si>
  <si>
    <t>Práce odpovědného řešitele</t>
  </si>
  <si>
    <t>Práce odpadáře</t>
  </si>
  <si>
    <t>Počítačové zpracování dat</t>
  </si>
  <si>
    <t>Práce hydrogeologa</t>
  </si>
  <si>
    <t>Reprodukční práce</t>
  </si>
  <si>
    <t>Naplnění databáze SEKM</t>
  </si>
  <si>
    <t>Sled a řízení prací, vyhodnocení celkem</t>
  </si>
  <si>
    <t>DPH 21 %</t>
  </si>
  <si>
    <t>74276000-4</t>
  </si>
  <si>
    <t>kpl.</t>
  </si>
  <si>
    <t>ks</t>
  </si>
  <si>
    <t>bm</t>
  </si>
  <si>
    <t>t</t>
  </si>
  <si>
    <t>vzorek</t>
  </si>
  <si>
    <t>odběr</t>
  </si>
  <si>
    <t>Rekognoskace lokality</t>
  </si>
  <si>
    <t>Vyřízení vstupů na pozemky</t>
  </si>
  <si>
    <t>Odběr vzorků zeminy z vrtného jádra</t>
  </si>
  <si>
    <t xml:space="preserve">Doprava osobní </t>
  </si>
  <si>
    <t>Hydrogeologické mapování, měření hladiny podzemní vody ve vrtech</t>
  </si>
  <si>
    <t>NEL</t>
  </si>
  <si>
    <t>Laboratorní analýzy - voda podzemní - celkem</t>
  </si>
  <si>
    <t>Laboratorní analýzy - voda podzemní</t>
  </si>
  <si>
    <t>Zpracování aktualizované analýzy rizik</t>
  </si>
  <si>
    <t>Laboratorní analýzy - zeminy, betony - celkem</t>
  </si>
  <si>
    <t>Výluh I. třída vyluhovatelnosti dle vyhl. 294/2005 Sb.</t>
  </si>
  <si>
    <t xml:space="preserve">Uhlovodíky C10-C40 </t>
  </si>
  <si>
    <t>Statické odběry podzemních vod</t>
  </si>
  <si>
    <t>Geodetické zaměření nových  vrtů, sond a odběrných míst</t>
  </si>
  <si>
    <t>Stanovení TOC</t>
  </si>
  <si>
    <t>Nevystrojené jádrové vrty - strojní - 195/175/150 mm</t>
  </si>
  <si>
    <t>Likvidace stroních jádrových vrtů záhozem</t>
  </si>
  <si>
    <t>Likvidace kopaných sond včetně hutnění, obnova povrchů</t>
  </si>
  <si>
    <t>Kopané sondy  včetně manipulačního příložného pažení</t>
  </si>
  <si>
    <t xml:space="preserve">Geofyzikální průzkum </t>
  </si>
  <si>
    <t>provrtání panelů pro uzemnění elektrod</t>
  </si>
  <si>
    <t>doprava geofyzikální skupiny</t>
  </si>
  <si>
    <t>Geofyzikální průzkum  celkem</t>
  </si>
  <si>
    <t>PAU v sušině</t>
  </si>
  <si>
    <t>PAU ve výluhu</t>
  </si>
  <si>
    <t xml:space="preserve">Zeminy, betony, sediment </t>
  </si>
  <si>
    <t>PAU</t>
  </si>
  <si>
    <t>Vytyčení geofyzikálních profilů</t>
  </si>
  <si>
    <t>interpretace geofyzikálního měření , závěrečná zpráva</t>
  </si>
  <si>
    <t>Pasportizace kanalizace</t>
  </si>
  <si>
    <t>Geodetické zaměření šachet, vpustí, deštových svodů</t>
  </si>
  <si>
    <t>Kamerové zkoušky stavu kanalizace</t>
  </si>
  <si>
    <t>45232410-9</t>
  </si>
  <si>
    <t>geoelektrická měření - multielektrodové uspořádání</t>
  </si>
  <si>
    <t>Odběr vzorků zeminy z kopaných sond</t>
  </si>
  <si>
    <t>Odběr vzorků kanalizačního sedimentu</t>
  </si>
  <si>
    <t>Uhlovodíky c10c-c40 v sušině</t>
  </si>
  <si>
    <t>Měření fáze PAU ve vrtech</t>
  </si>
  <si>
    <t>Doprava výkopové techniky pro kopané sondy</t>
  </si>
  <si>
    <t>Celkem aktualizace analýzy rizik bez DPH</t>
  </si>
  <si>
    <t xml:space="preserve">Celkem aktualizace analýzy včetně DPH </t>
  </si>
  <si>
    <t>Projektová dokumentace AAR , ČEZ Korporátní služby s.r.o.</t>
  </si>
  <si>
    <t>Rešerše, registrace geologických prací u ČGS</t>
  </si>
  <si>
    <t xml:space="preserve">Vyjádření správců sítí, vytyčení podzemních sítí na lokalitě </t>
  </si>
  <si>
    <t xml:space="preserve"> Likvidace vibračních sond betonovou zálivkou</t>
  </si>
  <si>
    <t xml:space="preserve">Obnovení podlah do původního stavu </t>
  </si>
  <si>
    <t>Uhlovodíky c10c-c40 ve výluhu</t>
  </si>
  <si>
    <t>Sediment -kanalizace</t>
  </si>
  <si>
    <t>Odstranění  vrtného jádra, včetně dopravy - kat.čís. 17-05-04</t>
  </si>
  <si>
    <t>Vyzdvižení panelů  - 6 ks</t>
  </si>
  <si>
    <t>Zpětné usazení panelů - 6 ks</t>
  </si>
  <si>
    <t>Monitorovací vrty včetně vystrojení PEHD a zapláštových úprav</t>
  </si>
  <si>
    <t>Doprava čerpací skupiny</t>
  </si>
  <si>
    <t>Odčerpání  fáze PAU z vrtů HV-3 a HV-7</t>
  </si>
  <si>
    <t>Dekontaminace a čištění čerpací techniky</t>
  </si>
  <si>
    <t>Kvalitativní složení fáze</t>
  </si>
  <si>
    <t>Odčepání fáze PAU z vrtů HV-3 a HV-7 - 9 měsíců / á 14 dní</t>
  </si>
  <si>
    <t>měření</t>
  </si>
  <si>
    <t xml:space="preserve">závěrečná zpráva </t>
  </si>
  <si>
    <t>79421000-1</t>
  </si>
  <si>
    <t>60140000-1</t>
  </si>
  <si>
    <t>71610000-7</t>
  </si>
  <si>
    <t>45255110-3</t>
  </si>
  <si>
    <t>90522200-4</t>
  </si>
  <si>
    <t>90420000-7</t>
  </si>
  <si>
    <t>45255110-4</t>
  </si>
  <si>
    <t xml:space="preserve">Odstranění fáze dehtů ve spalovně </t>
  </si>
  <si>
    <t>Odběr vzorků fáze PAU</t>
  </si>
  <si>
    <t>Měření mocnosti fáze PAU ve vrtech HV-3, HV-4,HV-5,HV-7,SV-4,SK-4</t>
  </si>
  <si>
    <t>Doplnění databáze SEKM</t>
  </si>
  <si>
    <t>Montáž a demontáž čerpací techniky</t>
  </si>
  <si>
    <t>Doprava sondážní soupravy s příslušenstvím včetně osádky</t>
  </si>
  <si>
    <t>Chlorované uhlovodíky</t>
  </si>
  <si>
    <t>Odstranění odpadu z montáže pojezdových zhlaví na staré vrty včetně dopravy - kat. čís. 17-09-04</t>
  </si>
  <si>
    <t>Odstranění vrtného jádra z vibračních sond včetně dopravy kat.čís.-17-05-04</t>
  </si>
  <si>
    <t>Odstranění kontaminovaného vrtného jádra včetně dopravy - kat.čís.17-05-03</t>
  </si>
  <si>
    <t>Přeprava odčerpané fáze k odstranění</t>
  </si>
  <si>
    <r>
      <t xml:space="preserve">Nevystrojené vibrační  (ruční) - </t>
    </r>
    <r>
      <rPr>
        <sz val="10"/>
        <color indexed="8"/>
        <rFont val="Arial"/>
        <family val="2"/>
      </rPr>
      <t>Ø</t>
    </r>
    <r>
      <rPr>
        <sz val="10"/>
        <color indexed="8"/>
        <rFont val="Calibri"/>
        <family val="2"/>
      </rPr>
      <t xml:space="preserve"> do 100/75/60/50 mm</t>
    </r>
  </si>
  <si>
    <t xml:space="preserve">Montáž pojezdových plastových poklopů na staré vrty </t>
  </si>
  <si>
    <t>Zhlaví vrtu ochranné pojezdové plastové uzamykatelné</t>
  </si>
  <si>
    <t>Zhlaví vrtu ochranné převlečné ocelové uzamykatelné</t>
  </si>
  <si>
    <t>Technická a průvodní zpráva pasportu kanalizace</t>
  </si>
  <si>
    <t xml:space="preserve">Celkem odčerpání fáze z vrtů HV3 a HV-7 -  doba  9 měsíců -  14-ti denní  cyklus bez DPH </t>
  </si>
  <si>
    <t>Celkem odčerpání fáze z vrtů HV3 a HV-7 -  doba  9 měsíců -  14-ti denní  cyklus včetně DPH</t>
  </si>
  <si>
    <t>Pojezdové plastové poklopy na staré vrty v areálu ČEZ</t>
  </si>
  <si>
    <t>Zabetonování průvrtů v panelech a betononech</t>
  </si>
  <si>
    <t>Měření fáze lehkých uhlovodíků ve vrtech</t>
  </si>
  <si>
    <t xml:space="preserve">Slepý  výkaz výměr </t>
  </si>
  <si>
    <t>Laboratorní analýzy -  sediment</t>
  </si>
  <si>
    <t>Laboratorní analýzy - sediment - celkem</t>
  </si>
  <si>
    <t xml:space="preserve">SHRNUTÍ </t>
  </si>
  <si>
    <t>Celkem aktualizace analýzy rizik a odčerpání fáze z vrtů HV-3 a HV-7 (9  měsíců- 14-ti denní cyklus)  bez DPH</t>
  </si>
  <si>
    <t>Celkem aktualizace analýzy rizik a odčerpání fáze z vrtů HV-3 a HV-7 (9  měsíců 14-ti denní cyklus) včetně 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</si>
</sst>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3" fillId="32" borderId="13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3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3" fontId="3" fillId="32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0" fontId="2" fillId="32" borderId="20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3" fillId="32" borderId="19" xfId="0" applyNumberFormat="1" applyFont="1" applyFill="1" applyBorder="1" applyAlignment="1">
      <alignment vertical="center"/>
    </xf>
    <xf numFmtId="49" fontId="0" fillId="0" borderId="21" xfId="0" applyNumberFormat="1" applyBorder="1" applyAlignment="1">
      <alignment horizontal="center"/>
    </xf>
    <xf numFmtId="3" fontId="2" fillId="32" borderId="20" xfId="0" applyNumberFormat="1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3" fillId="33" borderId="19" xfId="0" applyNumberFormat="1" applyFont="1" applyFill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/>
    </xf>
    <xf numFmtId="3" fontId="3" fillId="33" borderId="23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right"/>
    </xf>
    <xf numFmtId="0" fontId="2" fillId="32" borderId="24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49" fontId="2" fillId="0" borderId="21" xfId="0" applyNumberFormat="1" applyFont="1" applyBorder="1" applyAlignment="1">
      <alignment horizontal="center"/>
    </xf>
    <xf numFmtId="3" fontId="3" fillId="33" borderId="19" xfId="0" applyNumberFormat="1" applyFont="1" applyFill="1" applyBorder="1" applyAlignment="1">
      <alignment horizontal="right"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7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shrinkToFit="1"/>
    </xf>
    <xf numFmtId="0" fontId="2" fillId="0" borderId="18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2" fillId="0" borderId="2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2" fillId="0" borderId="29" xfId="0" applyFont="1" applyBorder="1" applyAlignment="1">
      <alignment/>
    </xf>
    <xf numFmtId="3" fontId="10" fillId="35" borderId="30" xfId="0" applyNumberFormat="1" applyFont="1" applyFill="1" applyBorder="1" applyAlignment="1">
      <alignment horizontal="right"/>
    </xf>
    <xf numFmtId="3" fontId="10" fillId="35" borderId="23" xfId="0" applyNumberFormat="1" applyFont="1" applyFill="1" applyBorder="1" applyAlignment="1">
      <alignment horizontal="right"/>
    </xf>
    <xf numFmtId="0" fontId="10" fillId="36" borderId="27" xfId="0" applyFont="1" applyFill="1" applyBorder="1" applyAlignment="1">
      <alignment/>
    </xf>
    <xf numFmtId="0" fontId="11" fillId="36" borderId="27" xfId="0" applyFont="1" applyFill="1" applyBorder="1" applyAlignment="1">
      <alignment/>
    </xf>
    <xf numFmtId="0" fontId="11" fillId="36" borderId="27" xfId="0" applyFont="1" applyFill="1" applyBorder="1" applyAlignment="1">
      <alignment horizontal="right"/>
    </xf>
    <xf numFmtId="0" fontId="11" fillId="36" borderId="28" xfId="0" applyFont="1" applyFill="1" applyBorder="1" applyAlignment="1">
      <alignment horizontal="right"/>
    </xf>
    <xf numFmtId="0" fontId="10" fillId="34" borderId="19" xfId="0" applyFont="1" applyFill="1" applyBorder="1" applyAlignment="1">
      <alignment horizontal="right"/>
    </xf>
    <xf numFmtId="0" fontId="2" fillId="0" borderId="10" xfId="0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3" fontId="5" fillId="32" borderId="10" xfId="0" applyNumberFormat="1" applyFont="1" applyFill="1" applyBorder="1" applyAlignment="1" applyProtection="1">
      <alignment horizontal="right" vertical="center"/>
      <protection locked="0"/>
    </xf>
    <xf numFmtId="3" fontId="5" fillId="37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0" fillId="33" borderId="31" xfId="0" applyFont="1" applyFill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0" fillId="33" borderId="33" xfId="0" applyFont="1" applyFill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35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3" fillId="37" borderId="11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58">
      <selection activeCell="E80" sqref="E80"/>
    </sheetView>
  </sheetViews>
  <sheetFormatPr defaultColWidth="9.140625" defaultRowHeight="15"/>
  <cols>
    <col min="1" max="1" width="10.7109375" style="0" customWidth="1"/>
    <col min="2" max="2" width="55.7109375" style="0" customWidth="1"/>
    <col min="3" max="4" width="6.7109375" style="0" customWidth="1"/>
    <col min="5" max="5" width="10.8515625" style="0" customWidth="1"/>
    <col min="6" max="6" width="9.00390625" style="0" customWidth="1"/>
  </cols>
  <sheetData>
    <row r="1" spans="1:6" ht="15">
      <c r="A1" s="23"/>
      <c r="B1" s="24" t="s">
        <v>130</v>
      </c>
      <c r="C1" s="25"/>
      <c r="D1" s="25"/>
      <c r="E1" s="26"/>
      <c r="F1" s="27"/>
    </row>
    <row r="2" spans="1:6" ht="26.25">
      <c r="A2" s="28" t="s">
        <v>0</v>
      </c>
      <c r="B2" s="107" t="s">
        <v>84</v>
      </c>
      <c r="C2" s="109" t="s">
        <v>1</v>
      </c>
      <c r="D2" s="109" t="s">
        <v>2</v>
      </c>
      <c r="E2" s="22" t="s">
        <v>3</v>
      </c>
      <c r="F2" s="29" t="s">
        <v>4</v>
      </c>
    </row>
    <row r="3" spans="1:6" ht="15">
      <c r="A3" s="30"/>
      <c r="B3" s="108"/>
      <c r="C3" s="110"/>
      <c r="D3" s="110"/>
      <c r="E3" s="22" t="s">
        <v>5</v>
      </c>
      <c r="F3" s="29" t="s">
        <v>5</v>
      </c>
    </row>
    <row r="4" spans="1:6" ht="15">
      <c r="A4" s="31"/>
      <c r="B4" s="19"/>
      <c r="C4" s="20"/>
      <c r="D4" s="20"/>
      <c r="E4" s="21"/>
      <c r="F4" s="32"/>
    </row>
    <row r="5" spans="1:6" ht="15">
      <c r="A5" s="30"/>
      <c r="B5" s="111" t="s">
        <v>6</v>
      </c>
      <c r="C5" s="90"/>
      <c r="D5" s="90"/>
      <c r="E5" s="90"/>
      <c r="F5" s="100"/>
    </row>
    <row r="6" spans="1:6" ht="15">
      <c r="A6" s="30" t="s">
        <v>102</v>
      </c>
      <c r="B6" s="2" t="s">
        <v>85</v>
      </c>
      <c r="C6" s="3" t="s">
        <v>37</v>
      </c>
      <c r="D6" s="3">
        <v>1</v>
      </c>
      <c r="E6" s="81"/>
      <c r="F6" s="33">
        <f>D6*E6</f>
        <v>0</v>
      </c>
    </row>
    <row r="7" spans="1:6" ht="15">
      <c r="A7" s="30" t="s">
        <v>102</v>
      </c>
      <c r="B7" s="2" t="s">
        <v>43</v>
      </c>
      <c r="C7" s="3" t="s">
        <v>37</v>
      </c>
      <c r="D7" s="3">
        <v>1</v>
      </c>
      <c r="E7" s="81"/>
      <c r="F7" s="33">
        <f>D7*E7</f>
        <v>0</v>
      </c>
    </row>
    <row r="8" spans="1:6" ht="15">
      <c r="A8" s="30" t="s">
        <v>102</v>
      </c>
      <c r="B8" s="2" t="s">
        <v>44</v>
      </c>
      <c r="C8" s="3" t="s">
        <v>37</v>
      </c>
      <c r="D8" s="3">
        <v>1</v>
      </c>
      <c r="E8" s="81"/>
      <c r="F8" s="33">
        <f>D8*E8</f>
        <v>0</v>
      </c>
    </row>
    <row r="9" spans="1:6" ht="15">
      <c r="A9" s="30" t="s">
        <v>102</v>
      </c>
      <c r="B9" s="2" t="s">
        <v>86</v>
      </c>
      <c r="C9" s="3" t="s">
        <v>37</v>
      </c>
      <c r="D9" s="3">
        <v>1</v>
      </c>
      <c r="E9" s="81"/>
      <c r="F9" s="33">
        <f>D9*E9</f>
        <v>0</v>
      </c>
    </row>
    <row r="10" spans="1:6" ht="15">
      <c r="A10" s="30" t="s">
        <v>103</v>
      </c>
      <c r="B10" s="2" t="s">
        <v>7</v>
      </c>
      <c r="C10" s="3" t="s">
        <v>37</v>
      </c>
      <c r="D10" s="3">
        <v>1</v>
      </c>
      <c r="E10" s="81"/>
      <c r="F10" s="33">
        <f>D10*E10</f>
        <v>0</v>
      </c>
    </row>
    <row r="11" spans="1:6" ht="15">
      <c r="A11" s="30"/>
      <c r="B11" s="96" t="s">
        <v>8</v>
      </c>
      <c r="C11" s="97"/>
      <c r="D11" s="97"/>
      <c r="E11" s="98"/>
      <c r="F11" s="34">
        <f>SUM(F6:F10)</f>
        <v>0</v>
      </c>
    </row>
    <row r="12" spans="1:6" ht="15">
      <c r="A12" s="30"/>
      <c r="B12" s="4"/>
      <c r="C12" s="5"/>
      <c r="D12" s="5"/>
      <c r="E12" s="5"/>
      <c r="F12" s="35"/>
    </row>
    <row r="13" spans="1:6" ht="15">
      <c r="A13" s="30"/>
      <c r="B13" s="92" t="s">
        <v>9</v>
      </c>
      <c r="C13" s="90"/>
      <c r="D13" s="90"/>
      <c r="E13" s="90"/>
      <c r="F13" s="100"/>
    </row>
    <row r="14" spans="1:6" ht="15">
      <c r="A14" s="30"/>
      <c r="B14" s="17" t="s">
        <v>62</v>
      </c>
      <c r="C14" s="18"/>
      <c r="D14" s="18"/>
      <c r="E14" s="18"/>
      <c r="F14" s="36"/>
    </row>
    <row r="15" spans="1:6" ht="15">
      <c r="A15" s="30" t="s">
        <v>105</v>
      </c>
      <c r="B15" s="2" t="s">
        <v>70</v>
      </c>
      <c r="C15" s="3" t="s">
        <v>37</v>
      </c>
      <c r="D15" s="3">
        <v>9</v>
      </c>
      <c r="E15" s="84"/>
      <c r="F15" s="33">
        <f>D15*E15</f>
        <v>0</v>
      </c>
    </row>
    <row r="16" spans="1:6" ht="15">
      <c r="A16" s="30" t="s">
        <v>105</v>
      </c>
      <c r="B16" s="2" t="s">
        <v>63</v>
      </c>
      <c r="C16" s="3" t="s">
        <v>37</v>
      </c>
      <c r="D16" s="3">
        <v>1</v>
      </c>
      <c r="E16" s="84"/>
      <c r="F16" s="33">
        <f>D16*E16</f>
        <v>0</v>
      </c>
    </row>
    <row r="17" spans="1:6" ht="15">
      <c r="A17" s="30" t="s">
        <v>105</v>
      </c>
      <c r="B17" s="2" t="s">
        <v>76</v>
      </c>
      <c r="C17" s="3" t="s">
        <v>37</v>
      </c>
      <c r="D17" s="3">
        <v>1</v>
      </c>
      <c r="E17" s="84"/>
      <c r="F17" s="33">
        <f>D17*E17</f>
        <v>0</v>
      </c>
    </row>
    <row r="18" spans="1:6" ht="15">
      <c r="A18" s="30" t="s">
        <v>103</v>
      </c>
      <c r="B18" s="2" t="s">
        <v>64</v>
      </c>
      <c r="C18" s="3" t="s">
        <v>37</v>
      </c>
      <c r="D18" s="3">
        <v>1</v>
      </c>
      <c r="E18" s="84"/>
      <c r="F18" s="33">
        <f>D18*E18</f>
        <v>0</v>
      </c>
    </row>
    <row r="19" spans="1:6" ht="15">
      <c r="A19" s="30" t="s">
        <v>102</v>
      </c>
      <c r="B19" s="2" t="s">
        <v>71</v>
      </c>
      <c r="C19" s="3" t="s">
        <v>37</v>
      </c>
      <c r="D19" s="3">
        <v>1</v>
      </c>
      <c r="E19" s="84"/>
      <c r="F19" s="37">
        <f>D19*E19</f>
        <v>0</v>
      </c>
    </row>
    <row r="20" spans="1:6" ht="15">
      <c r="A20" s="30"/>
      <c r="B20" s="17" t="s">
        <v>65</v>
      </c>
      <c r="C20" s="11"/>
      <c r="D20" s="11"/>
      <c r="E20" s="11"/>
      <c r="F20" s="38">
        <f>SUM(F15:F19)</f>
        <v>0</v>
      </c>
    </row>
    <row r="21" spans="1:6" ht="15">
      <c r="A21" s="30"/>
      <c r="B21" s="10"/>
      <c r="C21" s="2"/>
      <c r="D21" s="2"/>
      <c r="E21" s="2"/>
      <c r="F21" s="37"/>
    </row>
    <row r="22" spans="1:6" ht="15">
      <c r="A22" s="30"/>
      <c r="B22" s="104" t="s">
        <v>10</v>
      </c>
      <c r="C22" s="105"/>
      <c r="D22" s="105"/>
      <c r="E22" s="105"/>
      <c r="F22" s="106"/>
    </row>
    <row r="23" spans="1:6" ht="15">
      <c r="A23" s="30" t="s">
        <v>105</v>
      </c>
      <c r="B23" s="2" t="s">
        <v>120</v>
      </c>
      <c r="C23" s="3" t="s">
        <v>39</v>
      </c>
      <c r="D23" s="3">
        <v>56</v>
      </c>
      <c r="E23" s="81"/>
      <c r="F23" s="33">
        <f aca="true" t="shared" si="0" ref="F23:F37">D23*E23</f>
        <v>0</v>
      </c>
    </row>
    <row r="24" spans="1:6" ht="15">
      <c r="A24" s="30" t="s">
        <v>105</v>
      </c>
      <c r="B24" s="2" t="s">
        <v>87</v>
      </c>
      <c r="C24" s="3" t="s">
        <v>39</v>
      </c>
      <c r="D24" s="3">
        <v>56</v>
      </c>
      <c r="E24" s="81"/>
      <c r="F24" s="33">
        <f t="shared" si="0"/>
        <v>0</v>
      </c>
    </row>
    <row r="25" spans="1:6" ht="15">
      <c r="A25" s="30" t="s">
        <v>106</v>
      </c>
      <c r="B25" s="65" t="s">
        <v>117</v>
      </c>
      <c r="C25" s="3" t="s">
        <v>40</v>
      </c>
      <c r="D25" s="3">
        <v>0.5</v>
      </c>
      <c r="E25" s="81"/>
      <c r="F25" s="33">
        <f t="shared" si="0"/>
        <v>0</v>
      </c>
    </row>
    <row r="26" spans="1:6" ht="15">
      <c r="A26" s="30" t="s">
        <v>105</v>
      </c>
      <c r="B26" s="2" t="s">
        <v>88</v>
      </c>
      <c r="C26" s="3" t="s">
        <v>38</v>
      </c>
      <c r="D26" s="3">
        <v>14</v>
      </c>
      <c r="E26" s="81"/>
      <c r="F26" s="33">
        <f t="shared" si="0"/>
        <v>0</v>
      </c>
    </row>
    <row r="27" spans="1:6" ht="15">
      <c r="A27" s="30" t="s">
        <v>105</v>
      </c>
      <c r="B27" s="2" t="s">
        <v>58</v>
      </c>
      <c r="C27" s="3" t="s">
        <v>39</v>
      </c>
      <c r="D27" s="3">
        <v>122</v>
      </c>
      <c r="E27" s="81"/>
      <c r="F27" s="33">
        <f t="shared" si="0"/>
        <v>0</v>
      </c>
    </row>
    <row r="28" spans="1:6" ht="15">
      <c r="A28" s="30" t="s">
        <v>105</v>
      </c>
      <c r="B28" s="2" t="s">
        <v>59</v>
      </c>
      <c r="C28" s="3" t="s">
        <v>39</v>
      </c>
      <c r="D28" s="3">
        <v>122</v>
      </c>
      <c r="E28" s="81"/>
      <c r="F28" s="33">
        <f t="shared" si="0"/>
        <v>0</v>
      </c>
    </row>
    <row r="29" spans="1:6" ht="15">
      <c r="A29" s="30" t="s">
        <v>106</v>
      </c>
      <c r="B29" s="65" t="s">
        <v>118</v>
      </c>
      <c r="C29" s="3" t="s">
        <v>40</v>
      </c>
      <c r="D29" s="3">
        <v>5</v>
      </c>
      <c r="E29" s="81"/>
      <c r="F29" s="33">
        <f t="shared" si="0"/>
        <v>0</v>
      </c>
    </row>
    <row r="30" spans="1:6" ht="15">
      <c r="A30" s="30" t="s">
        <v>105</v>
      </c>
      <c r="B30" s="65" t="s">
        <v>128</v>
      </c>
      <c r="C30" s="3" t="s">
        <v>37</v>
      </c>
      <c r="D30" s="3">
        <v>1</v>
      </c>
      <c r="E30" s="81"/>
      <c r="F30" s="33">
        <f t="shared" si="0"/>
        <v>0</v>
      </c>
    </row>
    <row r="31" spans="1:6" ht="15">
      <c r="A31" s="30" t="s">
        <v>108</v>
      </c>
      <c r="B31" s="2" t="s">
        <v>92</v>
      </c>
      <c r="C31" s="3" t="s">
        <v>37</v>
      </c>
      <c r="D31" s="3">
        <v>1</v>
      </c>
      <c r="E31" s="81"/>
      <c r="F31" s="33">
        <f t="shared" si="0"/>
        <v>0</v>
      </c>
    </row>
    <row r="32" spans="1:6" ht="15">
      <c r="A32" s="30" t="s">
        <v>105</v>
      </c>
      <c r="B32" s="2" t="s">
        <v>61</v>
      </c>
      <c r="C32" s="3" t="s">
        <v>38</v>
      </c>
      <c r="D32" s="3">
        <v>2</v>
      </c>
      <c r="E32" s="81"/>
      <c r="F32" s="33">
        <f t="shared" si="0"/>
        <v>0</v>
      </c>
    </row>
    <row r="33" spans="1:6" ht="15">
      <c r="A33" s="30" t="s">
        <v>106</v>
      </c>
      <c r="B33" s="2" t="s">
        <v>60</v>
      </c>
      <c r="C33" s="3" t="s">
        <v>37</v>
      </c>
      <c r="D33" s="3">
        <v>2</v>
      </c>
      <c r="E33" s="81"/>
      <c r="F33" s="33">
        <f t="shared" si="0"/>
        <v>0</v>
      </c>
    </row>
    <row r="34" spans="1:6" ht="15">
      <c r="A34" s="30" t="s">
        <v>108</v>
      </c>
      <c r="B34" s="2" t="s">
        <v>93</v>
      </c>
      <c r="C34" s="3" t="s">
        <v>37</v>
      </c>
      <c r="D34" s="3">
        <v>1</v>
      </c>
      <c r="E34" s="81"/>
      <c r="F34" s="33">
        <f t="shared" si="0"/>
        <v>0</v>
      </c>
    </row>
    <row r="35" spans="1:6" ht="15">
      <c r="A35" s="30" t="s">
        <v>103</v>
      </c>
      <c r="B35" s="2" t="s">
        <v>81</v>
      </c>
      <c r="C35" s="3" t="s">
        <v>37</v>
      </c>
      <c r="D35" s="3">
        <v>1</v>
      </c>
      <c r="E35" s="81"/>
      <c r="F35" s="33">
        <f t="shared" si="0"/>
        <v>0</v>
      </c>
    </row>
    <row r="36" spans="1:6" ht="15">
      <c r="A36" s="30" t="s">
        <v>103</v>
      </c>
      <c r="B36" s="2" t="s">
        <v>114</v>
      </c>
      <c r="C36" s="3" t="s">
        <v>37</v>
      </c>
      <c r="D36" s="3">
        <v>1</v>
      </c>
      <c r="E36" s="81"/>
      <c r="F36" s="33">
        <f t="shared" si="0"/>
        <v>0</v>
      </c>
    </row>
    <row r="37" spans="1:6" ht="15">
      <c r="A37" s="30" t="s">
        <v>103</v>
      </c>
      <c r="B37" s="2" t="s">
        <v>11</v>
      </c>
      <c r="C37" s="3" t="s">
        <v>37</v>
      </c>
      <c r="D37" s="3">
        <v>1</v>
      </c>
      <c r="E37" s="81"/>
      <c r="F37" s="33">
        <f t="shared" si="0"/>
        <v>0</v>
      </c>
    </row>
    <row r="38" spans="1:6" ht="15">
      <c r="A38" s="30"/>
      <c r="B38" s="96" t="s">
        <v>13</v>
      </c>
      <c r="C38" s="97"/>
      <c r="D38" s="97"/>
      <c r="E38" s="98"/>
      <c r="F38" s="34">
        <f>SUM(F23:F37)</f>
        <v>0</v>
      </c>
    </row>
    <row r="39" spans="1:6" ht="15">
      <c r="A39" s="30"/>
      <c r="B39" s="99"/>
      <c r="C39" s="90"/>
      <c r="D39" s="90"/>
      <c r="E39" s="90"/>
      <c r="F39" s="100"/>
    </row>
    <row r="40" spans="1:6" ht="15">
      <c r="A40" s="39"/>
      <c r="B40" s="17" t="s">
        <v>72</v>
      </c>
      <c r="C40" s="18"/>
      <c r="D40" s="18"/>
      <c r="E40" s="18"/>
      <c r="F40" s="36"/>
    </row>
    <row r="41" spans="1:6" ht="15">
      <c r="A41" s="30" t="s">
        <v>105</v>
      </c>
      <c r="B41" s="9" t="s">
        <v>73</v>
      </c>
      <c r="C41" s="3" t="s">
        <v>37</v>
      </c>
      <c r="D41" s="3">
        <v>1</v>
      </c>
      <c r="E41" s="84"/>
      <c r="F41" s="33">
        <f>D41*E41</f>
        <v>0</v>
      </c>
    </row>
    <row r="42" spans="1:6" ht="15">
      <c r="A42" s="57" t="s">
        <v>75</v>
      </c>
      <c r="B42" s="9" t="s">
        <v>74</v>
      </c>
      <c r="C42" s="3" t="s">
        <v>37</v>
      </c>
      <c r="D42" s="3">
        <v>1</v>
      </c>
      <c r="E42" s="84"/>
      <c r="F42" s="33">
        <f>D42*E42</f>
        <v>0</v>
      </c>
    </row>
    <row r="43" spans="1:6" ht="15">
      <c r="A43" s="30" t="s">
        <v>102</v>
      </c>
      <c r="B43" s="9" t="s">
        <v>124</v>
      </c>
      <c r="C43" s="3" t="s">
        <v>37</v>
      </c>
      <c r="D43" s="3">
        <v>1</v>
      </c>
      <c r="E43" s="84"/>
      <c r="F43" s="33">
        <f>D43*E43</f>
        <v>0</v>
      </c>
    </row>
    <row r="44" spans="1:6" ht="15">
      <c r="A44" s="30"/>
      <c r="B44" s="17" t="s">
        <v>72</v>
      </c>
      <c r="C44" s="18"/>
      <c r="D44" s="18"/>
      <c r="E44" s="18"/>
      <c r="F44" s="40">
        <f>SUM(F41:F43)</f>
        <v>0</v>
      </c>
    </row>
    <row r="45" spans="1:6" ht="15">
      <c r="A45" s="30"/>
      <c r="B45" s="12"/>
      <c r="C45" s="8"/>
      <c r="D45" s="8"/>
      <c r="E45" s="8"/>
      <c r="F45" s="41"/>
    </row>
    <row r="46" spans="1:6" ht="15">
      <c r="A46" s="30"/>
      <c r="B46" s="92" t="s">
        <v>14</v>
      </c>
      <c r="C46" s="90"/>
      <c r="D46" s="90"/>
      <c r="E46" s="90"/>
      <c r="F46" s="100"/>
    </row>
    <row r="47" spans="1:6" ht="15">
      <c r="A47" s="30" t="s">
        <v>104</v>
      </c>
      <c r="B47" s="2" t="s">
        <v>77</v>
      </c>
      <c r="C47" s="3" t="s">
        <v>42</v>
      </c>
      <c r="D47" s="3">
        <v>6</v>
      </c>
      <c r="E47" s="81"/>
      <c r="F47" s="33">
        <f>D47*E47</f>
        <v>0</v>
      </c>
    </row>
    <row r="48" spans="1:6" ht="15">
      <c r="A48" s="30" t="s">
        <v>104</v>
      </c>
      <c r="B48" s="2" t="s">
        <v>45</v>
      </c>
      <c r="C48" s="3" t="s">
        <v>42</v>
      </c>
      <c r="D48" s="3">
        <v>147</v>
      </c>
      <c r="E48" s="81"/>
      <c r="F48" s="33">
        <f>D48*E48</f>
        <v>0</v>
      </c>
    </row>
    <row r="49" spans="1:6" ht="15">
      <c r="A49" s="30" t="s">
        <v>104</v>
      </c>
      <c r="B49" s="2" t="s">
        <v>78</v>
      </c>
      <c r="C49" s="3" t="s">
        <v>42</v>
      </c>
      <c r="D49" s="3">
        <v>5</v>
      </c>
      <c r="E49" s="81"/>
      <c r="F49" s="33">
        <f>D49*E49</f>
        <v>0</v>
      </c>
    </row>
    <row r="50" spans="1:6" ht="15">
      <c r="A50" s="30" t="s">
        <v>103</v>
      </c>
      <c r="B50" s="2" t="s">
        <v>12</v>
      </c>
      <c r="C50" s="3" t="s">
        <v>37</v>
      </c>
      <c r="D50" s="3">
        <v>1</v>
      </c>
      <c r="E50" s="81"/>
      <c r="F50" s="33">
        <f>D50*E50</f>
        <v>0</v>
      </c>
    </row>
    <row r="51" spans="1:6" ht="15">
      <c r="A51" s="30"/>
      <c r="B51" s="96" t="s">
        <v>15</v>
      </c>
      <c r="C51" s="97"/>
      <c r="D51" s="97"/>
      <c r="E51" s="98"/>
      <c r="F51" s="34">
        <f>SUM(F47:F50)</f>
        <v>0</v>
      </c>
    </row>
    <row r="52" spans="1:6" ht="15">
      <c r="A52" s="30"/>
      <c r="B52" s="99"/>
      <c r="C52" s="90"/>
      <c r="D52" s="90"/>
      <c r="E52" s="90"/>
      <c r="F52" s="100"/>
    </row>
    <row r="53" spans="1:6" ht="15">
      <c r="A53" s="30"/>
      <c r="B53" s="92" t="s">
        <v>16</v>
      </c>
      <c r="C53" s="90"/>
      <c r="D53" s="90"/>
      <c r="E53" s="90"/>
      <c r="F53" s="100"/>
    </row>
    <row r="54" spans="1:6" ht="15">
      <c r="A54" s="30"/>
      <c r="B54" s="92" t="s">
        <v>68</v>
      </c>
      <c r="C54" s="90"/>
      <c r="D54" s="90"/>
      <c r="E54" s="90"/>
      <c r="F54" s="100"/>
    </row>
    <row r="55" spans="1:6" ht="15">
      <c r="A55" s="30" t="s">
        <v>104</v>
      </c>
      <c r="B55" s="2" t="s">
        <v>66</v>
      </c>
      <c r="C55" s="3" t="s">
        <v>41</v>
      </c>
      <c r="D55" s="3">
        <v>153</v>
      </c>
      <c r="E55" s="81"/>
      <c r="F55" s="33">
        <f aca="true" t="shared" si="1" ref="F55:F60">D55*E55</f>
        <v>0</v>
      </c>
    </row>
    <row r="56" spans="1:6" ht="15">
      <c r="A56" s="30" t="s">
        <v>104</v>
      </c>
      <c r="B56" s="2" t="s">
        <v>67</v>
      </c>
      <c r="C56" s="3" t="s">
        <v>41</v>
      </c>
      <c r="D56" s="3">
        <v>16</v>
      </c>
      <c r="E56" s="81"/>
      <c r="F56" s="33">
        <f t="shared" si="1"/>
        <v>0</v>
      </c>
    </row>
    <row r="57" spans="1:6" ht="15">
      <c r="A57" s="30" t="s">
        <v>104</v>
      </c>
      <c r="B57" s="2" t="s">
        <v>79</v>
      </c>
      <c r="C57" s="3" t="s">
        <v>41</v>
      </c>
      <c r="D57" s="3">
        <v>32</v>
      </c>
      <c r="E57" s="81"/>
      <c r="F57" s="33">
        <f t="shared" si="1"/>
        <v>0</v>
      </c>
    </row>
    <row r="58" spans="1:6" ht="15">
      <c r="A58" s="30" t="s">
        <v>104</v>
      </c>
      <c r="B58" s="2" t="s">
        <v>89</v>
      </c>
      <c r="C58" s="3" t="s">
        <v>41</v>
      </c>
      <c r="D58" s="3">
        <v>8</v>
      </c>
      <c r="E58" s="81"/>
      <c r="F58" s="33">
        <f t="shared" si="1"/>
        <v>0</v>
      </c>
    </row>
    <row r="59" spans="1:6" ht="15">
      <c r="A59" s="30" t="s">
        <v>104</v>
      </c>
      <c r="B59" s="2" t="s">
        <v>57</v>
      </c>
      <c r="C59" s="3" t="s">
        <v>41</v>
      </c>
      <c r="D59" s="3">
        <v>8</v>
      </c>
      <c r="E59" s="81"/>
      <c r="F59" s="33">
        <f t="shared" si="1"/>
        <v>0</v>
      </c>
    </row>
    <row r="60" spans="1:6" ht="15">
      <c r="A60" s="30" t="s">
        <v>104</v>
      </c>
      <c r="B60" s="2" t="s">
        <v>53</v>
      </c>
      <c r="C60" s="3" t="s">
        <v>41</v>
      </c>
      <c r="D60" s="3">
        <v>3</v>
      </c>
      <c r="E60" s="81"/>
      <c r="F60" s="33">
        <f t="shared" si="1"/>
        <v>0</v>
      </c>
    </row>
    <row r="61" spans="1:6" ht="15">
      <c r="A61" s="30"/>
      <c r="B61" s="96" t="s">
        <v>52</v>
      </c>
      <c r="C61" s="97"/>
      <c r="D61" s="97"/>
      <c r="E61" s="98"/>
      <c r="F61" s="34">
        <f>SUM(F55:F60)</f>
        <v>0</v>
      </c>
    </row>
    <row r="62" spans="1:6" ht="15">
      <c r="A62" s="30"/>
      <c r="B62" s="99"/>
      <c r="C62" s="90"/>
      <c r="D62" s="90"/>
      <c r="E62" s="90"/>
      <c r="F62" s="100"/>
    </row>
    <row r="63" spans="1:6" ht="15">
      <c r="A63" s="30"/>
      <c r="B63" s="96" t="s">
        <v>17</v>
      </c>
      <c r="C63" s="97"/>
      <c r="D63" s="97"/>
      <c r="E63" s="98"/>
      <c r="F63" s="34">
        <f>F38+F61+F51+F20+F44</f>
        <v>0</v>
      </c>
    </row>
    <row r="64" spans="1:6" ht="15">
      <c r="A64" s="30"/>
      <c r="B64" s="99"/>
      <c r="C64" s="90"/>
      <c r="D64" s="90"/>
      <c r="E64" s="90"/>
      <c r="F64" s="100"/>
    </row>
    <row r="65" spans="1:6" ht="15">
      <c r="A65" s="30"/>
      <c r="B65" s="92" t="s">
        <v>18</v>
      </c>
      <c r="C65" s="90"/>
      <c r="D65" s="90"/>
      <c r="E65" s="90"/>
      <c r="F65" s="100"/>
    </row>
    <row r="66" spans="1:6" ht="15">
      <c r="A66" s="30"/>
      <c r="B66" s="92" t="s">
        <v>19</v>
      </c>
      <c r="C66" s="90"/>
      <c r="D66" s="90"/>
      <c r="E66" s="90"/>
      <c r="F66" s="100"/>
    </row>
    <row r="67" spans="1:6" ht="15">
      <c r="A67" s="30" t="s">
        <v>105</v>
      </c>
      <c r="B67" s="2" t="s">
        <v>94</v>
      </c>
      <c r="C67" s="3" t="s">
        <v>39</v>
      </c>
      <c r="D67" s="3">
        <v>192</v>
      </c>
      <c r="E67" s="81"/>
      <c r="F67" s="33">
        <f aca="true" t="shared" si="2" ref="F67:F76">D67*E67</f>
        <v>0</v>
      </c>
    </row>
    <row r="68" spans="1:6" ht="15">
      <c r="A68" s="30" t="s">
        <v>106</v>
      </c>
      <c r="B68" s="65" t="s">
        <v>118</v>
      </c>
      <c r="C68" s="3" t="s">
        <v>40</v>
      </c>
      <c r="D68" s="3">
        <v>10</v>
      </c>
      <c r="E68" s="81"/>
      <c r="F68" s="33">
        <f t="shared" si="2"/>
        <v>0</v>
      </c>
    </row>
    <row r="69" spans="1:6" ht="15">
      <c r="A69" s="30" t="s">
        <v>106</v>
      </c>
      <c r="B69" s="66" t="s">
        <v>91</v>
      </c>
      <c r="C69" s="3" t="s">
        <v>40</v>
      </c>
      <c r="D69" s="3">
        <v>30</v>
      </c>
      <c r="E69" s="81"/>
      <c r="F69" s="33">
        <f t="shared" si="2"/>
        <v>0</v>
      </c>
    </row>
    <row r="70" spans="1:6" ht="15">
      <c r="A70" s="30" t="s">
        <v>105</v>
      </c>
      <c r="B70" s="2" t="s">
        <v>122</v>
      </c>
      <c r="C70" s="3" t="s">
        <v>38</v>
      </c>
      <c r="D70" s="3">
        <v>12</v>
      </c>
      <c r="E70" s="81"/>
      <c r="F70" s="33">
        <f t="shared" si="2"/>
        <v>0</v>
      </c>
    </row>
    <row r="71" spans="1:6" ht="15">
      <c r="A71" s="30" t="s">
        <v>105</v>
      </c>
      <c r="B71" s="2" t="s">
        <v>123</v>
      </c>
      <c r="C71" s="3" t="s">
        <v>38</v>
      </c>
      <c r="D71" s="3">
        <v>6</v>
      </c>
      <c r="E71" s="81"/>
      <c r="F71" s="33">
        <f t="shared" si="2"/>
        <v>0</v>
      </c>
    </row>
    <row r="72" spans="1:6" ht="15">
      <c r="A72" s="30" t="s">
        <v>105</v>
      </c>
      <c r="B72" s="2" t="s">
        <v>127</v>
      </c>
      <c r="C72" s="3" t="s">
        <v>38</v>
      </c>
      <c r="D72" s="3">
        <v>20</v>
      </c>
      <c r="E72" s="81"/>
      <c r="F72" s="33">
        <f t="shared" si="2"/>
        <v>0</v>
      </c>
    </row>
    <row r="73" spans="1:6" ht="15">
      <c r="A73" s="30" t="s">
        <v>105</v>
      </c>
      <c r="B73" s="2" t="s">
        <v>121</v>
      </c>
      <c r="C73" s="3" t="s">
        <v>38</v>
      </c>
      <c r="D73" s="3">
        <v>20</v>
      </c>
      <c r="E73" s="81"/>
      <c r="F73" s="33">
        <f t="shared" si="2"/>
        <v>0</v>
      </c>
    </row>
    <row r="74" spans="1:6" ht="15">
      <c r="A74" s="30" t="s">
        <v>106</v>
      </c>
      <c r="B74" s="64" t="s">
        <v>116</v>
      </c>
      <c r="C74" s="3" t="s">
        <v>40</v>
      </c>
      <c r="D74" s="3">
        <v>8</v>
      </c>
      <c r="E74" s="81"/>
      <c r="F74" s="33">
        <f t="shared" si="2"/>
        <v>0</v>
      </c>
    </row>
    <row r="75" spans="1:6" ht="15">
      <c r="A75" s="30" t="s">
        <v>103</v>
      </c>
      <c r="B75" s="2" t="s">
        <v>20</v>
      </c>
      <c r="C75" s="3" t="s">
        <v>37</v>
      </c>
      <c r="D75" s="3">
        <v>1</v>
      </c>
      <c r="E75" s="81"/>
      <c r="F75" s="33">
        <f>D75*E75</f>
        <v>0</v>
      </c>
    </row>
    <row r="76" spans="1:6" ht="15">
      <c r="A76" s="30" t="s">
        <v>103</v>
      </c>
      <c r="B76" s="2" t="s">
        <v>46</v>
      </c>
      <c r="C76" s="3" t="s">
        <v>37</v>
      </c>
      <c r="D76" s="3">
        <v>1</v>
      </c>
      <c r="E76" s="81"/>
      <c r="F76" s="33">
        <f t="shared" si="2"/>
        <v>0</v>
      </c>
    </row>
    <row r="77" spans="1:6" ht="15">
      <c r="A77" s="30"/>
      <c r="B77" s="14" t="s">
        <v>21</v>
      </c>
      <c r="C77" s="15"/>
      <c r="D77" s="15"/>
      <c r="E77" s="16"/>
      <c r="F77" s="34">
        <f>SUM(F67:F76)</f>
        <v>0</v>
      </c>
    </row>
    <row r="78" spans="1:6" ht="15">
      <c r="A78" s="30"/>
      <c r="B78" s="99"/>
      <c r="C78" s="90"/>
      <c r="D78" s="90"/>
      <c r="E78" s="90"/>
      <c r="F78" s="100"/>
    </row>
    <row r="79" spans="1:6" ht="15">
      <c r="A79" s="30"/>
      <c r="B79" s="92" t="s">
        <v>22</v>
      </c>
      <c r="C79" s="90"/>
      <c r="D79" s="90"/>
      <c r="E79" s="90"/>
      <c r="F79" s="100"/>
    </row>
    <row r="80" spans="1:6" ht="15">
      <c r="A80" s="30" t="s">
        <v>102</v>
      </c>
      <c r="B80" s="2" t="s">
        <v>47</v>
      </c>
      <c r="C80" s="3" t="s">
        <v>37</v>
      </c>
      <c r="D80" s="3">
        <v>1</v>
      </c>
      <c r="E80" s="81"/>
      <c r="F80" s="33">
        <f aca="true" t="shared" si="3" ref="F80:F86">D80*E80</f>
        <v>0</v>
      </c>
    </row>
    <row r="81" spans="1:6" ht="15">
      <c r="A81" s="30" t="s">
        <v>102</v>
      </c>
      <c r="B81" s="2" t="s">
        <v>80</v>
      </c>
      <c r="C81" s="3" t="s">
        <v>37</v>
      </c>
      <c r="D81" s="3">
        <v>1</v>
      </c>
      <c r="E81" s="81"/>
      <c r="F81" s="33">
        <f t="shared" si="3"/>
        <v>0</v>
      </c>
    </row>
    <row r="82" spans="1:6" ht="15">
      <c r="A82" s="30" t="s">
        <v>102</v>
      </c>
      <c r="B82" s="2" t="s">
        <v>129</v>
      </c>
      <c r="C82" s="3" t="s">
        <v>37</v>
      </c>
      <c r="D82" s="3">
        <v>1</v>
      </c>
      <c r="E82" s="81"/>
      <c r="F82" s="33">
        <f t="shared" si="3"/>
        <v>0</v>
      </c>
    </row>
    <row r="83" spans="1:6" ht="15">
      <c r="A83" s="30" t="s">
        <v>102</v>
      </c>
      <c r="B83" s="2" t="s">
        <v>23</v>
      </c>
      <c r="C83" s="3" t="s">
        <v>42</v>
      </c>
      <c r="D83" s="13">
        <v>50</v>
      </c>
      <c r="E83" s="81"/>
      <c r="F83" s="33">
        <f t="shared" si="3"/>
        <v>0</v>
      </c>
    </row>
    <row r="84" spans="1:6" ht="15">
      <c r="A84" s="30" t="s">
        <v>102</v>
      </c>
      <c r="B84" s="2" t="s">
        <v>55</v>
      </c>
      <c r="C84" s="3" t="s">
        <v>42</v>
      </c>
      <c r="D84" s="13">
        <v>16</v>
      </c>
      <c r="E84" s="81"/>
      <c r="F84" s="33">
        <f t="shared" si="3"/>
        <v>0</v>
      </c>
    </row>
    <row r="85" spans="1:6" ht="15">
      <c r="A85" s="30" t="s">
        <v>102</v>
      </c>
      <c r="B85" s="2" t="s">
        <v>110</v>
      </c>
      <c r="C85" s="3" t="s">
        <v>42</v>
      </c>
      <c r="D85" s="3">
        <v>2</v>
      </c>
      <c r="E85" s="81"/>
      <c r="F85" s="33">
        <f t="shared" si="3"/>
        <v>0</v>
      </c>
    </row>
    <row r="86" spans="1:6" ht="15">
      <c r="A86" s="30" t="s">
        <v>105</v>
      </c>
      <c r="B86" s="2" t="s">
        <v>56</v>
      </c>
      <c r="C86" s="3" t="s">
        <v>37</v>
      </c>
      <c r="D86" s="3">
        <v>1</v>
      </c>
      <c r="E86" s="83"/>
      <c r="F86" s="33">
        <f t="shared" si="3"/>
        <v>0</v>
      </c>
    </row>
    <row r="87" spans="1:6" ht="15">
      <c r="A87" s="30"/>
      <c r="B87" s="96" t="s">
        <v>24</v>
      </c>
      <c r="C87" s="97"/>
      <c r="D87" s="97"/>
      <c r="E87" s="98"/>
      <c r="F87" s="34">
        <f>SUM(F80:F86)</f>
        <v>0</v>
      </c>
    </row>
    <row r="88" spans="1:6" ht="15">
      <c r="A88" s="30"/>
      <c r="B88" s="99"/>
      <c r="C88" s="90"/>
      <c r="D88" s="90"/>
      <c r="E88" s="90"/>
      <c r="F88" s="100"/>
    </row>
    <row r="89" spans="1:6" ht="15">
      <c r="A89" s="30"/>
      <c r="B89" s="92" t="s">
        <v>50</v>
      </c>
      <c r="C89" s="90"/>
      <c r="D89" s="90"/>
      <c r="E89" s="90"/>
      <c r="F89" s="100"/>
    </row>
    <row r="90" spans="1:6" ht="15">
      <c r="A90" s="30" t="s">
        <v>104</v>
      </c>
      <c r="B90" s="2" t="s">
        <v>69</v>
      </c>
      <c r="C90" s="3" t="s">
        <v>41</v>
      </c>
      <c r="D90" s="3">
        <v>66</v>
      </c>
      <c r="E90" s="81"/>
      <c r="F90" s="33">
        <f>D90*E90</f>
        <v>0</v>
      </c>
    </row>
    <row r="91" spans="1:6" ht="15">
      <c r="A91" s="30" t="s">
        <v>104</v>
      </c>
      <c r="B91" s="2" t="s">
        <v>115</v>
      </c>
      <c r="C91" s="3" t="s">
        <v>41</v>
      </c>
      <c r="D91" s="3">
        <v>20</v>
      </c>
      <c r="E91" s="81"/>
      <c r="F91" s="33">
        <f>D91*E91</f>
        <v>0</v>
      </c>
    </row>
    <row r="92" spans="1:6" ht="15">
      <c r="A92" s="30" t="s">
        <v>104</v>
      </c>
      <c r="B92" s="2" t="s">
        <v>48</v>
      </c>
      <c r="C92" s="3" t="s">
        <v>41</v>
      </c>
      <c r="D92" s="3">
        <v>20</v>
      </c>
      <c r="E92" s="81"/>
      <c r="F92" s="33">
        <f>D92*E92</f>
        <v>0</v>
      </c>
    </row>
    <row r="93" spans="1:6" ht="15">
      <c r="A93" s="30" t="s">
        <v>104</v>
      </c>
      <c r="B93" s="2" t="s">
        <v>98</v>
      </c>
      <c r="C93" s="3" t="s">
        <v>41</v>
      </c>
      <c r="D93" s="3">
        <v>2</v>
      </c>
      <c r="E93" s="81"/>
      <c r="F93" s="33">
        <f>D93*E93</f>
        <v>0</v>
      </c>
    </row>
    <row r="94" spans="1:6" ht="15">
      <c r="A94" s="30"/>
      <c r="B94" s="96" t="s">
        <v>49</v>
      </c>
      <c r="C94" s="97"/>
      <c r="D94" s="97"/>
      <c r="E94" s="98"/>
      <c r="F94" s="34">
        <f>SUM(F90:F93)</f>
        <v>0</v>
      </c>
    </row>
    <row r="95" spans="1:6" ht="15">
      <c r="A95" s="30"/>
      <c r="B95" s="4"/>
      <c r="C95" s="5"/>
      <c r="D95" s="5"/>
      <c r="E95" s="7"/>
      <c r="F95" s="35"/>
    </row>
    <row r="96" spans="1:6" ht="15">
      <c r="A96" s="30"/>
      <c r="B96" s="96" t="s">
        <v>131</v>
      </c>
      <c r="C96" s="97"/>
      <c r="D96" s="97"/>
      <c r="E96" s="97"/>
      <c r="F96" s="101"/>
    </row>
    <row r="97" spans="1:6" ht="15">
      <c r="A97" s="30" t="s">
        <v>104</v>
      </c>
      <c r="B97" s="99" t="s">
        <v>90</v>
      </c>
      <c r="C97" s="102"/>
      <c r="D97" s="102"/>
      <c r="E97" s="102"/>
      <c r="F97" s="103"/>
    </row>
    <row r="98" spans="1:6" ht="15">
      <c r="A98" s="30" t="s">
        <v>104</v>
      </c>
      <c r="B98" s="2" t="s">
        <v>69</v>
      </c>
      <c r="C98" s="3" t="s">
        <v>41</v>
      </c>
      <c r="D98" s="3">
        <v>5</v>
      </c>
      <c r="E98" s="81"/>
      <c r="F98" s="33">
        <f>D98*E98</f>
        <v>0</v>
      </c>
    </row>
    <row r="99" spans="1:6" ht="15">
      <c r="A99" s="30" t="s">
        <v>104</v>
      </c>
      <c r="B99" s="2" t="s">
        <v>54</v>
      </c>
      <c r="C99" s="3" t="s">
        <v>41</v>
      </c>
      <c r="D99" s="3">
        <v>5</v>
      </c>
      <c r="E99" s="81"/>
      <c r="F99" s="33">
        <f>D99*E99</f>
        <v>0</v>
      </c>
    </row>
    <row r="100" spans="1:6" ht="15">
      <c r="A100" s="30"/>
      <c r="B100" s="96" t="s">
        <v>132</v>
      </c>
      <c r="C100" s="97"/>
      <c r="D100" s="97"/>
      <c r="E100" s="98"/>
      <c r="F100" s="34">
        <f>SUM(F97:F99)</f>
        <v>0</v>
      </c>
    </row>
    <row r="101" spans="1:6" ht="15">
      <c r="A101" s="30"/>
      <c r="B101" s="99"/>
      <c r="C101" s="90"/>
      <c r="D101" s="90"/>
      <c r="E101" s="90"/>
      <c r="F101" s="100"/>
    </row>
    <row r="102" spans="1:6" ht="15">
      <c r="A102" s="30"/>
      <c r="B102" s="96" t="s">
        <v>25</v>
      </c>
      <c r="C102" s="97"/>
      <c r="D102" s="97"/>
      <c r="E102" s="98"/>
      <c r="F102" s="34">
        <f>F77+F87+F94+F100</f>
        <v>0</v>
      </c>
    </row>
    <row r="103" spans="1:6" ht="15">
      <c r="A103" s="30"/>
      <c r="B103" s="99"/>
      <c r="C103" s="90"/>
      <c r="D103" s="90"/>
      <c r="E103" s="90"/>
      <c r="F103" s="100"/>
    </row>
    <row r="104" spans="1:6" ht="15">
      <c r="A104" s="30" t="s">
        <v>102</v>
      </c>
      <c r="B104" s="92" t="s">
        <v>26</v>
      </c>
      <c r="C104" s="90"/>
      <c r="D104" s="90"/>
      <c r="E104" s="90"/>
      <c r="F104" s="100"/>
    </row>
    <row r="105" spans="1:6" ht="15">
      <c r="A105" s="30" t="s">
        <v>102</v>
      </c>
      <c r="B105" s="2" t="s">
        <v>27</v>
      </c>
      <c r="C105" s="3" t="s">
        <v>37</v>
      </c>
      <c r="D105" s="3">
        <v>1</v>
      </c>
      <c r="E105" s="81"/>
      <c r="F105" s="33">
        <f aca="true" t="shared" si="4" ref="F105:F111">D105*E105</f>
        <v>0</v>
      </c>
    </row>
    <row r="106" spans="1:6" ht="15">
      <c r="A106" s="30" t="s">
        <v>102</v>
      </c>
      <c r="B106" s="2" t="s">
        <v>28</v>
      </c>
      <c r="C106" s="3" t="s">
        <v>37</v>
      </c>
      <c r="D106" s="3">
        <v>1</v>
      </c>
      <c r="E106" s="81"/>
      <c r="F106" s="33">
        <f t="shared" si="4"/>
        <v>0</v>
      </c>
    </row>
    <row r="107" spans="1:6" ht="15">
      <c r="A107" s="30" t="s">
        <v>102</v>
      </c>
      <c r="B107" s="2" t="s">
        <v>29</v>
      </c>
      <c r="C107" s="3" t="s">
        <v>37</v>
      </c>
      <c r="D107" s="3">
        <v>1</v>
      </c>
      <c r="E107" s="81"/>
      <c r="F107" s="33">
        <f t="shared" si="4"/>
        <v>0</v>
      </c>
    </row>
    <row r="108" spans="1:6" ht="15">
      <c r="A108" s="30" t="s">
        <v>102</v>
      </c>
      <c r="B108" s="2" t="s">
        <v>30</v>
      </c>
      <c r="C108" s="3" t="s">
        <v>37</v>
      </c>
      <c r="D108" s="3">
        <v>1</v>
      </c>
      <c r="E108" s="81"/>
      <c r="F108" s="33">
        <f t="shared" si="4"/>
        <v>0</v>
      </c>
    </row>
    <row r="109" spans="1:6" ht="15">
      <c r="A109" s="30" t="s">
        <v>102</v>
      </c>
      <c r="B109" s="2" t="s">
        <v>31</v>
      </c>
      <c r="C109" s="3" t="s">
        <v>37</v>
      </c>
      <c r="D109" s="3">
        <v>1</v>
      </c>
      <c r="E109" s="81"/>
      <c r="F109" s="33">
        <f t="shared" si="4"/>
        <v>0</v>
      </c>
    </row>
    <row r="110" spans="1:6" ht="15">
      <c r="A110" s="30" t="s">
        <v>102</v>
      </c>
      <c r="B110" s="2" t="s">
        <v>32</v>
      </c>
      <c r="C110" s="3" t="s">
        <v>37</v>
      </c>
      <c r="D110" s="3">
        <v>1</v>
      </c>
      <c r="E110" s="81"/>
      <c r="F110" s="33">
        <f t="shared" si="4"/>
        <v>0</v>
      </c>
    </row>
    <row r="111" spans="1:6" ht="15">
      <c r="A111" s="30" t="s">
        <v>102</v>
      </c>
      <c r="B111" s="2" t="s">
        <v>33</v>
      </c>
      <c r="C111" s="3" t="s">
        <v>37</v>
      </c>
      <c r="D111" s="3">
        <v>1</v>
      </c>
      <c r="E111" s="81"/>
      <c r="F111" s="33">
        <f t="shared" si="4"/>
        <v>0</v>
      </c>
    </row>
    <row r="112" spans="1:6" ht="15">
      <c r="A112" s="30"/>
      <c r="B112" s="96" t="s">
        <v>34</v>
      </c>
      <c r="C112" s="97"/>
      <c r="D112" s="97"/>
      <c r="E112" s="98"/>
      <c r="F112" s="34">
        <f>SUM(F105:F111)</f>
        <v>0</v>
      </c>
    </row>
    <row r="113" spans="1:6" ht="15">
      <c r="A113" s="30"/>
      <c r="B113" s="99"/>
      <c r="C113" s="90"/>
      <c r="D113" s="90"/>
      <c r="E113" s="90"/>
      <c r="F113" s="100"/>
    </row>
    <row r="114" spans="1:6" ht="15">
      <c r="A114" s="30" t="s">
        <v>102</v>
      </c>
      <c r="B114" s="14" t="s">
        <v>51</v>
      </c>
      <c r="C114" s="15" t="s">
        <v>37</v>
      </c>
      <c r="D114" s="15">
        <v>1</v>
      </c>
      <c r="E114" s="82"/>
      <c r="F114" s="34">
        <f>D114*E114</f>
        <v>0</v>
      </c>
    </row>
    <row r="115" spans="1:6" ht="15">
      <c r="A115" s="30"/>
      <c r="B115" s="99"/>
      <c r="C115" s="90"/>
      <c r="D115" s="90"/>
      <c r="E115" s="90"/>
      <c r="F115" s="100"/>
    </row>
    <row r="116" spans="1:6" ht="15">
      <c r="A116" s="30"/>
      <c r="B116" s="89" t="s">
        <v>82</v>
      </c>
      <c r="C116" s="90"/>
      <c r="D116" s="90"/>
      <c r="E116" s="91"/>
      <c r="F116" s="42">
        <f>F11+F63+F102+F112+F114</f>
        <v>0</v>
      </c>
    </row>
    <row r="117" spans="1:6" ht="15">
      <c r="A117" s="30"/>
      <c r="B117" s="92" t="s">
        <v>35</v>
      </c>
      <c r="C117" s="90"/>
      <c r="D117" s="90"/>
      <c r="E117" s="91"/>
      <c r="F117" s="43">
        <f>(F116/100)*21</f>
        <v>0</v>
      </c>
    </row>
    <row r="118" spans="1:6" ht="15.75" thickBot="1">
      <c r="A118" s="44"/>
      <c r="B118" s="93" t="s">
        <v>83</v>
      </c>
      <c r="C118" s="94"/>
      <c r="D118" s="94"/>
      <c r="E118" s="95"/>
      <c r="F118" s="45">
        <f>F116+F117</f>
        <v>0</v>
      </c>
    </row>
    <row r="119" spans="1:6" ht="15">
      <c r="A119" s="1"/>
      <c r="B119" s="1"/>
      <c r="C119" s="1"/>
      <c r="D119" s="1"/>
      <c r="E119" s="6"/>
      <c r="F119" s="6"/>
    </row>
    <row r="120" spans="1:6" ht="15.75" thickBot="1">
      <c r="A120" s="1"/>
      <c r="B120" s="1"/>
      <c r="C120" s="1"/>
      <c r="D120" s="1"/>
      <c r="E120" s="6"/>
      <c r="F120" s="6"/>
    </row>
    <row r="121" spans="1:6" ht="15.75" thickBot="1">
      <c r="A121" s="59"/>
      <c r="B121" s="60" t="s">
        <v>99</v>
      </c>
      <c r="C121" s="61"/>
      <c r="D121" s="61"/>
      <c r="E121" s="62"/>
      <c r="F121" s="63"/>
    </row>
    <row r="122" spans="1:6" ht="15">
      <c r="A122" s="51"/>
      <c r="B122" s="52"/>
      <c r="C122" s="53"/>
      <c r="D122" s="53"/>
      <c r="E122" s="54"/>
      <c r="F122" s="55"/>
    </row>
    <row r="123" spans="1:6" ht="15">
      <c r="A123" s="67" t="s">
        <v>102</v>
      </c>
      <c r="B123" s="46" t="s">
        <v>111</v>
      </c>
      <c r="C123" s="47" t="s">
        <v>100</v>
      </c>
      <c r="D123" s="47">
        <v>18</v>
      </c>
      <c r="E123" s="80"/>
      <c r="F123" s="33">
        <f aca="true" t="shared" si="5" ref="F123:F131">D123*E123</f>
        <v>0</v>
      </c>
    </row>
    <row r="124" spans="1:6" ht="15">
      <c r="A124" s="67" t="s">
        <v>103</v>
      </c>
      <c r="B124" s="46" t="s">
        <v>95</v>
      </c>
      <c r="C124" s="47" t="s">
        <v>37</v>
      </c>
      <c r="D124" s="47">
        <v>18</v>
      </c>
      <c r="E124" s="80"/>
      <c r="F124" s="33">
        <f t="shared" si="5"/>
        <v>0</v>
      </c>
    </row>
    <row r="125" spans="1:6" ht="15">
      <c r="A125" s="67" t="s">
        <v>107</v>
      </c>
      <c r="B125" s="46" t="s">
        <v>113</v>
      </c>
      <c r="C125" s="47" t="s">
        <v>37</v>
      </c>
      <c r="D125" s="47">
        <v>18</v>
      </c>
      <c r="E125" s="80"/>
      <c r="F125" s="33">
        <f t="shared" si="5"/>
        <v>0</v>
      </c>
    </row>
    <row r="126" spans="1:6" ht="15">
      <c r="A126" s="67" t="s">
        <v>107</v>
      </c>
      <c r="B126" s="46" t="s">
        <v>96</v>
      </c>
      <c r="C126" s="47" t="s">
        <v>37</v>
      </c>
      <c r="D126" s="47">
        <v>18</v>
      </c>
      <c r="E126" s="80"/>
      <c r="F126" s="33">
        <f t="shared" si="5"/>
        <v>0</v>
      </c>
    </row>
    <row r="127" spans="1:6" ht="15">
      <c r="A127" s="67" t="s">
        <v>107</v>
      </c>
      <c r="B127" s="46" t="s">
        <v>97</v>
      </c>
      <c r="C127" s="47" t="s">
        <v>37</v>
      </c>
      <c r="D127" s="47">
        <v>18</v>
      </c>
      <c r="E127" s="80"/>
      <c r="F127" s="33">
        <f t="shared" si="5"/>
        <v>0</v>
      </c>
    </row>
    <row r="128" spans="1:6" ht="15">
      <c r="A128" s="67" t="s">
        <v>103</v>
      </c>
      <c r="B128" s="46" t="s">
        <v>119</v>
      </c>
      <c r="C128" s="47" t="s">
        <v>37</v>
      </c>
      <c r="D128" s="47">
        <v>18</v>
      </c>
      <c r="E128" s="80"/>
      <c r="F128" s="33">
        <f t="shared" si="5"/>
        <v>0</v>
      </c>
    </row>
    <row r="129" spans="1:6" ht="15">
      <c r="A129" s="67" t="s">
        <v>106</v>
      </c>
      <c r="B129" s="46" t="s">
        <v>109</v>
      </c>
      <c r="C129" s="47" t="s">
        <v>40</v>
      </c>
      <c r="D129" s="47">
        <v>1</v>
      </c>
      <c r="E129" s="80"/>
      <c r="F129" s="33">
        <f>D129*E129</f>
        <v>0</v>
      </c>
    </row>
    <row r="130" spans="1:6" ht="15">
      <c r="A130" s="67" t="s">
        <v>36</v>
      </c>
      <c r="B130" s="46" t="s">
        <v>101</v>
      </c>
      <c r="C130" s="47" t="s">
        <v>37</v>
      </c>
      <c r="D130" s="47">
        <v>1</v>
      </c>
      <c r="E130" s="80"/>
      <c r="F130" s="33">
        <f t="shared" si="5"/>
        <v>0</v>
      </c>
    </row>
    <row r="131" spans="1:6" ht="15">
      <c r="A131" s="67" t="s">
        <v>102</v>
      </c>
      <c r="B131" s="2" t="s">
        <v>112</v>
      </c>
      <c r="C131" s="3" t="s">
        <v>37</v>
      </c>
      <c r="D131" s="3">
        <v>1</v>
      </c>
      <c r="E131" s="81"/>
      <c r="F131" s="33">
        <f t="shared" si="5"/>
        <v>0</v>
      </c>
    </row>
    <row r="132" spans="1:6" ht="15">
      <c r="A132" s="56"/>
      <c r="B132" s="48" t="s">
        <v>125</v>
      </c>
      <c r="C132" s="49"/>
      <c r="D132" s="49"/>
      <c r="E132" s="50"/>
      <c r="F132" s="58">
        <f>SUM(F123:F131)</f>
        <v>0</v>
      </c>
    </row>
    <row r="133" spans="1:6" ht="15">
      <c r="A133" s="30"/>
      <c r="B133" s="92" t="s">
        <v>35</v>
      </c>
      <c r="C133" s="90"/>
      <c r="D133" s="90"/>
      <c r="E133" s="90"/>
      <c r="F133" s="43">
        <f>(F132/100)*21</f>
        <v>0</v>
      </c>
    </row>
    <row r="134" spans="1:6" ht="15.75" thickBot="1">
      <c r="A134" s="44"/>
      <c r="B134" s="93" t="s">
        <v>126</v>
      </c>
      <c r="C134" s="94"/>
      <c r="D134" s="94"/>
      <c r="E134" s="94"/>
      <c r="F134" s="45">
        <f>F132+F133</f>
        <v>0</v>
      </c>
    </row>
    <row r="135" ht="15.75" thickBot="1"/>
    <row r="136" spans="1:6" ht="15.75" thickBot="1">
      <c r="A136" s="59"/>
      <c r="B136" s="75" t="s">
        <v>133</v>
      </c>
      <c r="C136" s="76"/>
      <c r="D136" s="76"/>
      <c r="E136" s="77"/>
      <c r="F136" s="78"/>
    </row>
    <row r="137" spans="1:6" ht="15">
      <c r="A137" s="23"/>
      <c r="B137" s="85" t="s">
        <v>134</v>
      </c>
      <c r="C137" s="86"/>
      <c r="D137" s="86"/>
      <c r="E137" s="86"/>
      <c r="F137" s="73">
        <f>F116+F132</f>
        <v>0</v>
      </c>
    </row>
    <row r="138" spans="1:6" ht="15">
      <c r="A138" s="69"/>
      <c r="B138" s="68" t="s">
        <v>35</v>
      </c>
      <c r="C138" s="70"/>
      <c r="D138" s="70"/>
      <c r="E138" s="71"/>
      <c r="F138" s="79">
        <f>F137*0.21</f>
        <v>0</v>
      </c>
    </row>
    <row r="139" spans="1:6" ht="15.75" thickBot="1">
      <c r="A139" s="72"/>
      <c r="B139" s="87" t="s">
        <v>135</v>
      </c>
      <c r="C139" s="88"/>
      <c r="D139" s="88"/>
      <c r="E139" s="88"/>
      <c r="F139" s="74">
        <f>SUM(F137:F138)</f>
        <v>0</v>
      </c>
    </row>
  </sheetData>
  <sheetProtection password="CB35" sheet="1" selectLockedCells="1"/>
  <mergeCells count="43">
    <mergeCell ref="B2:B3"/>
    <mergeCell ref="C2:C3"/>
    <mergeCell ref="D2:D3"/>
    <mergeCell ref="B5:F5"/>
    <mergeCell ref="B11:E11"/>
    <mergeCell ref="B13:F13"/>
    <mergeCell ref="B22:F22"/>
    <mergeCell ref="B38:E38"/>
    <mergeCell ref="B39:F39"/>
    <mergeCell ref="B46:F46"/>
    <mergeCell ref="B51:E51"/>
    <mergeCell ref="B52:F52"/>
    <mergeCell ref="B53:F53"/>
    <mergeCell ref="B54:F54"/>
    <mergeCell ref="B61:E61"/>
    <mergeCell ref="B62:F62"/>
    <mergeCell ref="B63:E63"/>
    <mergeCell ref="B64:F64"/>
    <mergeCell ref="B65:F65"/>
    <mergeCell ref="B66:F66"/>
    <mergeCell ref="B78:F78"/>
    <mergeCell ref="B79:F79"/>
    <mergeCell ref="B87:E87"/>
    <mergeCell ref="B88:F88"/>
    <mergeCell ref="B89:F89"/>
    <mergeCell ref="B94:E94"/>
    <mergeCell ref="B96:F96"/>
    <mergeCell ref="B97:F97"/>
    <mergeCell ref="B100:E100"/>
    <mergeCell ref="B101:F101"/>
    <mergeCell ref="B102:E102"/>
    <mergeCell ref="B103:F103"/>
    <mergeCell ref="B104:F104"/>
    <mergeCell ref="B112:E112"/>
    <mergeCell ref="B113:F113"/>
    <mergeCell ref="B115:F115"/>
    <mergeCell ref="B137:E137"/>
    <mergeCell ref="B139:E139"/>
    <mergeCell ref="B116:E116"/>
    <mergeCell ref="B117:E117"/>
    <mergeCell ref="B118:E118"/>
    <mergeCell ref="B133:E133"/>
    <mergeCell ref="B134:E134"/>
  </mergeCells>
  <printOptions/>
  <pageMargins left="0.26" right="0.15748031496062992" top="0.3937007874015748" bottom="0.41" header="0.2755905511811024" footer="0.22"/>
  <pageSetup horizontalDpi="600" verticalDpi="600" orientation="portrait" paperSize="9" r:id="rId1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ENVIREX, spol.s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Srnsky Radim</dc:creator>
  <cp:keywords/>
  <dc:description/>
  <cp:lastModifiedBy>Mičánková Ilona Bc.</cp:lastModifiedBy>
  <cp:lastPrinted>2016-03-08T18:19:02Z</cp:lastPrinted>
  <dcterms:created xsi:type="dcterms:W3CDTF">2014-03-20T06:30:08Z</dcterms:created>
  <dcterms:modified xsi:type="dcterms:W3CDTF">2016-03-09T07:41:16Z</dcterms:modified>
  <cp:category/>
  <cp:version/>
  <cp:contentType/>
  <cp:contentStatus/>
</cp:coreProperties>
</file>