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132" tabRatio="707" activeTab="0"/>
  </bookViews>
  <sheets>
    <sheet name="celkové náklady" sheetId="1" r:id="rId1"/>
    <sheet name="sanační práce-SZ" sheetId="2" r:id="rId2"/>
    <sheet name="PKM" sheetId="3" r:id="rId3"/>
  </sheets>
  <definedNames>
    <definedName name="_xlnm.Print_Area" localSheetId="2">'PKM'!$A$1:$F$31</definedName>
    <definedName name="_xlnm.Print_Area" localSheetId="1">'sanační práce-SZ'!#REF!</definedName>
  </definedNames>
  <calcPr fullCalcOnLoad="1"/>
</workbook>
</file>

<file path=xl/sharedStrings.xml><?xml version="1.0" encoding="utf-8"?>
<sst xmlns="http://schemas.openxmlformats.org/spreadsheetml/2006/main" count="325" uniqueCount="140">
  <si>
    <t>NÁZEV VÝKONU</t>
  </si>
  <si>
    <t>Jednotka</t>
  </si>
  <si>
    <t>Počet jedn.</t>
  </si>
  <si>
    <t>Jedn.cena</t>
  </si>
  <si>
    <t>Cena celkem</t>
  </si>
  <si>
    <t>ks</t>
  </si>
  <si>
    <t>Demontáž san.tech a konečná úprava</t>
  </si>
  <si>
    <t>UCHR</t>
  </si>
  <si>
    <t>celek</t>
  </si>
  <si>
    <t>m2</t>
  </si>
  <si>
    <t>hod.</t>
  </si>
  <si>
    <t>odběr</t>
  </si>
  <si>
    <t>analýza</t>
  </si>
  <si>
    <t>zpráva</t>
  </si>
  <si>
    <t>výtisk</t>
  </si>
  <si>
    <t>Monitoring provozní (výstup ze san. technologie)</t>
  </si>
  <si>
    <t>Doprava osob na lokalitu</t>
  </si>
  <si>
    <t>Řízení a koordinace prací</t>
  </si>
  <si>
    <t>Práce geologa a hydrogeologa</t>
  </si>
  <si>
    <t>Práce vedoucího specialisty</t>
  </si>
  <si>
    <t>Zpracování dat na PC</t>
  </si>
  <si>
    <t xml:space="preserve">Konečná úprava volných ploch </t>
  </si>
  <si>
    <t>Odběry vzorků vody - výstup san. st.</t>
  </si>
  <si>
    <t>Přeprava vzorků do laboratoře</t>
  </si>
  <si>
    <t>Grafické a reprografické práce</t>
  </si>
  <si>
    <t>Vyhodnocení postsanačního monitoringu</t>
  </si>
  <si>
    <t>Odběry vzorků, analýzy, přeprava</t>
  </si>
  <si>
    <t>Postsanační monitoring</t>
  </si>
  <si>
    <t>Dokumentace</t>
  </si>
  <si>
    <t>Vypracování projektu postsanačního monitoringu</t>
  </si>
  <si>
    <t>Měření hladiny podzemní vody</t>
  </si>
  <si>
    <t>kód CPV</t>
  </si>
  <si>
    <t>79421000-1</t>
  </si>
  <si>
    <t>60140000-1</t>
  </si>
  <si>
    <t>71610000-7</t>
  </si>
  <si>
    <t>45111230-9</t>
  </si>
  <si>
    <t>90420000-7</t>
  </si>
  <si>
    <t xml:space="preserve">Řízení, koordinace a dokumentace </t>
  </si>
  <si>
    <t>Vyhodnocení sanačních prací</t>
  </si>
  <si>
    <t>Práce technologa</t>
  </si>
  <si>
    <t>Naplnění databáze SEKM</t>
  </si>
  <si>
    <t>Zpracování závěrečné zprávy sanace</t>
  </si>
  <si>
    <t>Zpracování závěrečné zprávy post.monitoringu</t>
  </si>
  <si>
    <t>Zpracování zprávy pro KD</t>
  </si>
  <si>
    <t>Zpracování roční zprávy</t>
  </si>
  <si>
    <t>počet přepr.</t>
  </si>
  <si>
    <t>Demontáž san. technologie</t>
  </si>
  <si>
    <t>Sanační monitoring - saturovaná zóna</t>
  </si>
  <si>
    <t>Odběr elektrické energie</t>
  </si>
  <si>
    <t>m</t>
  </si>
  <si>
    <t>vrt x měsíc</t>
  </si>
  <si>
    <t>měsíc</t>
  </si>
  <si>
    <t xml:space="preserve"> měsíc</t>
  </si>
  <si>
    <t>43328000-8</t>
  </si>
  <si>
    <t>45231112-3</t>
  </si>
  <si>
    <t>45113000-2</t>
  </si>
  <si>
    <t>45255110-3</t>
  </si>
  <si>
    <t>bm</t>
  </si>
  <si>
    <t>t</t>
  </si>
  <si>
    <t>Příprava pracoviště</t>
  </si>
  <si>
    <t>45111200-0</t>
  </si>
  <si>
    <t>Ověření podzemních sítí</t>
  </si>
  <si>
    <t>71351710-3</t>
  </si>
  <si>
    <t>90522200-4</t>
  </si>
  <si>
    <t>Přeprava vrtné soupravy a výstroje</t>
  </si>
  <si>
    <t>Geodetické zaměření (vrtů)</t>
  </si>
  <si>
    <t>objekt</t>
  </si>
  <si>
    <t>Vrtné práce</t>
  </si>
  <si>
    <t>Instalace sanační technologie</t>
  </si>
  <si>
    <t>51514110-2</t>
  </si>
  <si>
    <t>celkem</t>
  </si>
  <si>
    <t>Promývání horninového prostředí (zasakování)</t>
  </si>
  <si>
    <t>Odstrojení HG objektů</t>
  </si>
  <si>
    <t>Řízení, koordinace a dokumentace sanačních prací</t>
  </si>
  <si>
    <t>Plošný monitoring</t>
  </si>
  <si>
    <t>soubor</t>
  </si>
  <si>
    <r>
      <t xml:space="preserve">Promývání s PAL (12 měsíců provoz nádrže a čerpadel, el. energie, servis) </t>
    </r>
  </si>
  <si>
    <t>Aplikované látky</t>
  </si>
  <si>
    <t>39831200-8</t>
  </si>
  <si>
    <t xml:space="preserve">Sanační čerpání </t>
  </si>
  <si>
    <t>C10-C40</t>
  </si>
  <si>
    <t>Odběry vzorků vody, staticky z HPV.</t>
  </si>
  <si>
    <t>Odběr vzorků vody z HG vrtů (staticky)</t>
  </si>
  <si>
    <t>CELKEM bez DPH</t>
  </si>
  <si>
    <t>Odběr vzorků p.v. (suma počtu vzorků)</t>
  </si>
  <si>
    <t>Opatření vedoucí k odstranění staré ekologické zátěže na lokalitě KOVOŠROT GROUP, a.s. - lokalita Děčín</t>
  </si>
  <si>
    <t>Monitorovací  vrty (PJ-301 až PJ-303), 3 ks, PVC 125 mm,  hl. 10,0 m</t>
  </si>
  <si>
    <t>Zasakovací vrty (ZV-1 až ZV-4),  4 ks, ocel 171 mm, hl 6,0 m</t>
  </si>
  <si>
    <t>Šachtice vrtu HV pr. 1000 mm  s pojezd. poklopem</t>
  </si>
  <si>
    <t>Šachtice vrtu HV pr. 800 mm  s pojezd. poklopem</t>
  </si>
  <si>
    <t>Tlakové zhlaví zasakovacích vrtů, kulový ventil</t>
  </si>
  <si>
    <t>Likvidace vrtného jádra kat. odpadu "O", doprava</t>
  </si>
  <si>
    <t>Likvidace vrtného jádra kat. odpadu "N", doprava</t>
  </si>
  <si>
    <t>Širokoprofilové sanační vrty (HV-501 až HV-507), 7 ks, ocel 530 mm,  hl.10,0 m</t>
  </si>
  <si>
    <t>Osazení a zapojení čerpací techniky - hladinové čerpání,rozvody, dovoz</t>
  </si>
  <si>
    <t xml:space="preserve">Instalace a zapojení čerpací techniky "dnové čerpání" (7 HG objektů), rozvody, dovoz </t>
  </si>
  <si>
    <t xml:space="preserve">Instalace dekontaminační stanice vod (retenční nádrž, gravitační stupeň, sorpční stupeň, ), vodoměry, elektroinstalace, dovoz </t>
  </si>
  <si>
    <t>Instalace zařízení separace fáze (odlučovač, zásobní nádrž), dovoz, servis</t>
  </si>
  <si>
    <t>Instalace míchacího centra, elektroinstalace, rozvody, dovoz</t>
  </si>
  <si>
    <t>Výkopy pro uložení potrubních systémů a kabelových propojů vč. obnovy zpevněné plochy</t>
  </si>
  <si>
    <t>Povrchově aktivní látka (PAL), doprava</t>
  </si>
  <si>
    <t>kg</t>
  </si>
  <si>
    <t>Sanační čerpání dnové (7 objektů), 41 měs</t>
  </si>
  <si>
    <t>Sanační čerpání hladinové (12 objektů), 41 měs</t>
  </si>
  <si>
    <t>Provoz dekontaminační stanice čištění podzemních vod ( 4,0 l/s - 6,0 l/s), servis</t>
  </si>
  <si>
    <t>Provoz míchacího centra, servis</t>
  </si>
  <si>
    <t>Provoz zařízení separace fáze, servis</t>
  </si>
  <si>
    <t>Promývání  vodou (provoz nádrže, čerpadel, el. energie, servis)</t>
  </si>
  <si>
    <t xml:space="preserve">Koncentrace C10-C40  v p.v (1x/měsíčně, 10 vrtů, 41 měs) </t>
  </si>
  <si>
    <t>Koncentrace PAL (2x/měsíčně, 10 vrtů, 12 měsíců)</t>
  </si>
  <si>
    <t>Měření volné fáze RL na HPV</t>
  </si>
  <si>
    <t>Likvidace odloučené fáze RU, doprava</t>
  </si>
  <si>
    <t>Obměna a likvidace sorpční náplně, doprava</t>
  </si>
  <si>
    <t>Likvidace vrtů</t>
  </si>
  <si>
    <t>Širokoprofilové sanační vrty HV-501 až HV-507, ocel 530 mm,  hl.10,0 m</t>
  </si>
  <si>
    <t>Monitorovací  vrty  PJ-301 až PJ-303, PVC 125 mm,  hl. 10,0 m</t>
  </si>
  <si>
    <t>Zasakovací vrty ZV-1 až ZV-4 , ocel 171 mm, hl 6,0 m</t>
  </si>
  <si>
    <t>Monitorovací vrty HV-401 až HV-404 (Ekora 2013), PVC 125 mm, hl. 16 – 18,5 m</t>
  </si>
  <si>
    <t>Sanační a monitorovací vrty řady PJ (Kněžek J., Kulič V., 1990), 4 ks</t>
  </si>
  <si>
    <t>Hydrogeologické vrty HJ, HV (AAR Malec J., 2010), 3 ks</t>
  </si>
  <si>
    <t>C10 - C40</t>
  </si>
  <si>
    <t>Měření HPV</t>
  </si>
  <si>
    <t>Monitoring zemin při vrtných pracích</t>
  </si>
  <si>
    <t>Odběry vzorků zemin</t>
  </si>
  <si>
    <t>Odběr vzorku odpadu</t>
  </si>
  <si>
    <t>Plynometrické měření Ecoprobe</t>
  </si>
  <si>
    <t xml:space="preserve">Instalace rozvodů pro vypouštění/zasakování  </t>
  </si>
  <si>
    <t>Regenerace a obnova vrtů</t>
  </si>
  <si>
    <t>Regenerace zasakovacích vrtů (ZV)</t>
  </si>
  <si>
    <t>Obnova zasakovacích vrtů (ZV)</t>
  </si>
  <si>
    <t>Doprava soupravy</t>
  </si>
  <si>
    <t>Pojezdové hydrant zhlaví monitorovacích vrtů</t>
  </si>
  <si>
    <t>Výluh odpadu dle vyhlášky č.294/2005 Sb, tabulky  2.1  Třída vyluhovatelnosti II</t>
  </si>
  <si>
    <t>90722200-6</t>
  </si>
  <si>
    <t>POLOŽKOVÝ ROZPOČET</t>
  </si>
  <si>
    <t>REKAPITULACE CELKOVÉ CENY SANAČNÍHO ZÁSAHU</t>
  </si>
  <si>
    <t>Sanační práce</t>
  </si>
  <si>
    <t>CELKEM Kč bez DPH</t>
  </si>
  <si>
    <t>DPH 21 %</t>
  </si>
  <si>
    <t xml:space="preserve">CELKOVÁ CENA Kč včetně DPH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</si>
</sst>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#,##0.000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7" fillId="19" borderId="12" xfId="0" applyFont="1" applyFill="1" applyBorder="1" applyAlignment="1">
      <alignment horizontal="center" vertical="center" wrapText="1"/>
    </xf>
    <xf numFmtId="4" fontId="7" fillId="19" borderId="12" xfId="0" applyNumberFormat="1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24" borderId="14" xfId="0" applyNumberFormat="1" applyFont="1" applyFill="1" applyBorder="1" applyAlignment="1">
      <alignment vertical="center"/>
    </xf>
    <xf numFmtId="0" fontId="4" fillId="19" borderId="15" xfId="0" applyFont="1" applyFill="1" applyBorder="1" applyAlignment="1">
      <alignment horizontal="center" vertical="center" wrapText="1"/>
    </xf>
    <xf numFmtId="0" fontId="6" fillId="0" borderId="10" xfId="47" applyFont="1" applyBorder="1" applyAlignment="1">
      <alignment horizontal="center" vertical="center" wrapText="1"/>
      <protection/>
    </xf>
    <xf numFmtId="0" fontId="2" fillId="19" borderId="11" xfId="0" applyFont="1" applyFill="1" applyBorder="1" applyAlignment="1">
      <alignment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vertical="top" wrapText="1"/>
    </xf>
    <xf numFmtId="0" fontId="5" fillId="19" borderId="12" xfId="0" applyFont="1" applyFill="1" applyBorder="1" applyAlignment="1">
      <alignment vertical="center" wrapText="1"/>
    </xf>
    <xf numFmtId="3" fontId="2" fillId="19" borderId="14" xfId="0" applyNumberFormat="1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4" fontId="16" fillId="19" borderId="13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47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horizontal="justify"/>
    </xf>
    <xf numFmtId="0" fontId="6" fillId="0" borderId="0" xfId="0" applyFont="1" applyAlignment="1">
      <alignment/>
    </xf>
    <xf numFmtId="4" fontId="6" fillId="0" borderId="10" xfId="0" applyNumberFormat="1" applyFont="1" applyBorder="1" applyAlignment="1" applyProtection="1">
      <alignment horizontal="right" vertical="top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4" fillId="19" borderId="15" xfId="0" applyFont="1" applyFill="1" applyBorder="1" applyAlignment="1" applyProtection="1">
      <alignment horizontal="center" vertical="center" wrapText="1"/>
      <protection/>
    </xf>
    <xf numFmtId="0" fontId="10" fillId="19" borderId="12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4" fontId="7" fillId="19" borderId="12" xfId="0" applyNumberFormat="1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 applyProtection="1">
      <alignment vertical="center" wrapText="1"/>
      <protection/>
    </xf>
    <xf numFmtId="4" fontId="2" fillId="19" borderId="14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47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6" fillId="0" borderId="14" xfId="0" applyNumberFormat="1" applyFont="1" applyBorder="1" applyAlignment="1" applyProtection="1">
      <alignment vertical="top" wrapText="1"/>
      <protection/>
    </xf>
    <xf numFmtId="0" fontId="6" fillId="0" borderId="10" xfId="48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1" fontId="11" fillId="0" borderId="10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4" fontId="6" fillId="24" borderId="14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left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" fontId="2" fillId="19" borderId="14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47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justify"/>
      <protection/>
    </xf>
    <xf numFmtId="1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vertical="top" wrapText="1"/>
      <protection/>
    </xf>
    <xf numFmtId="0" fontId="6" fillId="0" borderId="20" xfId="47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4" fontId="6" fillId="0" borderId="20" xfId="0" applyNumberFormat="1" applyFont="1" applyBorder="1" applyAlignment="1" applyProtection="1">
      <alignment horizontal="right" vertical="top" wrapText="1"/>
      <protection/>
    </xf>
    <xf numFmtId="4" fontId="6" fillId="0" borderId="21" xfId="0" applyNumberFormat="1" applyFont="1" applyBorder="1" applyAlignment="1" applyProtection="1">
      <alignment vertical="top" wrapText="1"/>
      <protection/>
    </xf>
    <xf numFmtId="0" fontId="5" fillId="19" borderId="15" xfId="0" applyFont="1" applyFill="1" applyBorder="1" applyAlignment="1" applyProtection="1">
      <alignment vertical="top" wrapText="1"/>
      <protection/>
    </xf>
    <xf numFmtId="0" fontId="5" fillId="19" borderId="12" xfId="0" applyFont="1" applyFill="1" applyBorder="1" applyAlignment="1" applyProtection="1">
      <alignment vertical="center" wrapText="1"/>
      <protection/>
    </xf>
    <xf numFmtId="4" fontId="4" fillId="19" borderId="13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0" fontId="35" fillId="0" borderId="10" xfId="0" applyFont="1" applyBorder="1" applyAlignment="1" applyProtection="1">
      <alignment vertical="center"/>
      <protection/>
    </xf>
    <xf numFmtId="3" fontId="36" fillId="0" borderId="10" xfId="0" applyNumberFormat="1" applyFont="1" applyBorder="1" applyAlignment="1" applyProtection="1">
      <alignment vertical="center"/>
      <protection/>
    </xf>
    <xf numFmtId="0" fontId="35" fillId="19" borderId="10" xfId="0" applyFont="1" applyFill="1" applyBorder="1" applyAlignment="1" applyProtection="1">
      <alignment vertical="center"/>
      <protection/>
    </xf>
    <xf numFmtId="3" fontId="35" fillId="19" borderId="10" xfId="0" applyNumberFormat="1" applyFont="1" applyFill="1" applyBorder="1" applyAlignment="1" applyProtection="1">
      <alignment vertical="center"/>
      <protection/>
    </xf>
    <xf numFmtId="3" fontId="37" fillId="0" borderId="10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>
      <alignment/>
    </xf>
    <xf numFmtId="0" fontId="34" fillId="0" borderId="23" xfId="0" applyFont="1" applyBorder="1" applyAlignment="1">
      <alignment/>
    </xf>
    <xf numFmtId="0" fontId="2" fillId="19" borderId="10" xfId="0" applyFont="1" applyFill="1" applyBorder="1" applyAlignment="1" applyProtection="1">
      <alignment horizontal="center" vertical="top" wrapText="1"/>
      <protection/>
    </xf>
    <xf numFmtId="0" fontId="5" fillId="19" borderId="12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3" fillId="19" borderId="1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5" fillId="19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1" fontId="11" fillId="19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Ekosystem na Dodatek" xfId="47"/>
    <cellStyle name="normální_Rozpočet Ekosystem na Dodatek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40.28125" style="0" customWidth="1"/>
    <col min="2" max="2" width="31.7109375" style="0" customWidth="1"/>
  </cols>
  <sheetData>
    <row r="1" spans="1:2" ht="21" thickBot="1">
      <c r="A1" s="100" t="s">
        <v>135</v>
      </c>
      <c r="B1" s="101"/>
    </row>
    <row r="3" spans="1:2" ht="18">
      <c r="A3" s="95" t="s">
        <v>136</v>
      </c>
      <c r="B3" s="96">
        <v>0</v>
      </c>
    </row>
    <row r="4" spans="1:2" ht="18">
      <c r="A4" s="95" t="s">
        <v>27</v>
      </c>
      <c r="B4" s="96">
        <v>0</v>
      </c>
    </row>
    <row r="5" spans="1:2" ht="18">
      <c r="A5" s="97" t="s">
        <v>137</v>
      </c>
      <c r="B5" s="98">
        <f>SUM(B3:B4)</f>
        <v>0</v>
      </c>
    </row>
    <row r="6" spans="1:2" ht="18">
      <c r="A6" s="95" t="s">
        <v>138</v>
      </c>
      <c r="B6" s="99">
        <f>B5*0.21</f>
        <v>0</v>
      </c>
    </row>
    <row r="7" spans="1:2" ht="18">
      <c r="A7" s="97" t="s">
        <v>139</v>
      </c>
      <c r="B7" s="98">
        <f>B5+B6</f>
        <v>0</v>
      </c>
    </row>
  </sheetData>
  <sheetProtection password="DC65" sheet="1" objects="1" scenarios="1"/>
  <protectedRanges>
    <protectedRange sqref="B3:B4" name="Oblast3"/>
  </protectedRanges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SheetLayoutView="115" zoomScalePageLayoutView="0" workbookViewId="0" topLeftCell="A1">
      <selection activeCell="D10" sqref="D10"/>
    </sheetView>
  </sheetViews>
  <sheetFormatPr defaultColWidth="8.8515625" defaultRowHeight="12.75"/>
  <cols>
    <col min="1" max="1" width="43.7109375" style="93" customWidth="1"/>
    <col min="2" max="2" width="11.140625" style="92" customWidth="1"/>
    <col min="3" max="3" width="10.28125" style="92" customWidth="1"/>
    <col min="4" max="5" width="12.7109375" style="94" customWidth="1"/>
    <col min="6" max="6" width="17.8515625" style="93" customWidth="1"/>
    <col min="7" max="7" width="12.28125" style="93" bestFit="1" customWidth="1"/>
    <col min="8" max="8" width="16.28125" style="93" customWidth="1"/>
    <col min="9" max="9" width="10.7109375" style="93" bestFit="1" customWidth="1"/>
    <col min="10" max="10" width="13.28125" style="93" customWidth="1"/>
    <col min="11" max="11" width="12.7109375" style="93" customWidth="1"/>
    <col min="12" max="12" width="13.8515625" style="93" customWidth="1"/>
    <col min="13" max="13" width="8.8515625" style="93" customWidth="1"/>
    <col min="14" max="14" width="10.7109375" style="93" bestFit="1" customWidth="1"/>
    <col min="15" max="16384" width="8.8515625" style="93" customWidth="1"/>
  </cols>
  <sheetData>
    <row r="1" spans="1:6" ht="15">
      <c r="A1" s="44" t="s">
        <v>134</v>
      </c>
      <c r="B1" s="45"/>
      <c r="C1" s="45"/>
      <c r="D1" s="46"/>
      <c r="E1" s="46"/>
      <c r="F1" s="46"/>
    </row>
    <row r="2" spans="1:6" ht="14.25">
      <c r="A2" s="107" t="s">
        <v>85</v>
      </c>
      <c r="B2" s="107"/>
      <c r="C2" s="107"/>
      <c r="D2" s="108"/>
      <c r="E2" s="108"/>
      <c r="F2" s="108"/>
    </row>
    <row r="3" spans="1:6" ht="13.5" thickBot="1">
      <c r="A3" s="46"/>
      <c r="B3" s="45"/>
      <c r="C3" s="45"/>
      <c r="D3" s="47"/>
      <c r="E3" s="47"/>
      <c r="F3" s="46"/>
    </row>
    <row r="4" spans="1:6" ht="15.75" thickBot="1">
      <c r="A4" s="48" t="s">
        <v>0</v>
      </c>
      <c r="B4" s="49" t="s">
        <v>31</v>
      </c>
      <c r="C4" s="50" t="s">
        <v>1</v>
      </c>
      <c r="D4" s="51" t="s">
        <v>2</v>
      </c>
      <c r="E4" s="51" t="s">
        <v>3</v>
      </c>
      <c r="F4" s="52" t="s">
        <v>4</v>
      </c>
    </row>
    <row r="5" spans="1:6" ht="15">
      <c r="A5" s="109"/>
      <c r="B5" s="110"/>
      <c r="C5" s="110"/>
      <c r="D5" s="110"/>
      <c r="E5" s="110"/>
      <c r="F5" s="111"/>
    </row>
    <row r="6" spans="1:6" ht="17.25">
      <c r="A6" s="53" t="s">
        <v>67</v>
      </c>
      <c r="B6" s="106"/>
      <c r="C6" s="106"/>
      <c r="D6" s="106"/>
      <c r="E6" s="106"/>
      <c r="F6" s="54">
        <f>SUM(F7:F19)</f>
        <v>0</v>
      </c>
    </row>
    <row r="7" spans="1:6" ht="12.75">
      <c r="A7" s="55" t="s">
        <v>59</v>
      </c>
      <c r="B7" s="56" t="s">
        <v>60</v>
      </c>
      <c r="C7" s="57" t="s">
        <v>70</v>
      </c>
      <c r="D7" s="58">
        <v>1</v>
      </c>
      <c r="E7" s="42">
        <v>0</v>
      </c>
      <c r="F7" s="59">
        <f aca="true" t="shared" si="0" ref="F7:F19">D7*E7</f>
        <v>0</v>
      </c>
    </row>
    <row r="8" spans="1:6" ht="12.75">
      <c r="A8" s="55" t="s">
        <v>61</v>
      </c>
      <c r="B8" s="56" t="s">
        <v>62</v>
      </c>
      <c r="C8" s="57" t="s">
        <v>70</v>
      </c>
      <c r="D8" s="58">
        <v>1</v>
      </c>
      <c r="E8" s="42">
        <v>0</v>
      </c>
      <c r="F8" s="59">
        <f t="shared" si="0"/>
        <v>0</v>
      </c>
    </row>
    <row r="9" spans="1:6" ht="22.5">
      <c r="A9" s="55" t="s">
        <v>93</v>
      </c>
      <c r="B9" s="56" t="s">
        <v>56</v>
      </c>
      <c r="C9" s="57" t="s">
        <v>57</v>
      </c>
      <c r="D9" s="58">
        <v>77</v>
      </c>
      <c r="E9" s="42">
        <v>0</v>
      </c>
      <c r="F9" s="59">
        <f t="shared" si="0"/>
        <v>0</v>
      </c>
    </row>
    <row r="10" spans="1:6" ht="22.5">
      <c r="A10" s="55" t="s">
        <v>86</v>
      </c>
      <c r="B10" s="60" t="s">
        <v>56</v>
      </c>
      <c r="C10" s="61" t="s">
        <v>57</v>
      </c>
      <c r="D10" s="62">
        <v>30</v>
      </c>
      <c r="E10" s="42">
        <v>0</v>
      </c>
      <c r="F10" s="59">
        <f t="shared" si="0"/>
        <v>0</v>
      </c>
    </row>
    <row r="11" spans="1:6" ht="22.5">
      <c r="A11" s="55" t="s">
        <v>87</v>
      </c>
      <c r="B11" s="60" t="s">
        <v>56</v>
      </c>
      <c r="C11" s="61" t="s">
        <v>57</v>
      </c>
      <c r="D11" s="62">
        <v>24</v>
      </c>
      <c r="E11" s="42">
        <v>0</v>
      </c>
      <c r="F11" s="59">
        <f t="shared" si="0"/>
        <v>0</v>
      </c>
    </row>
    <row r="12" spans="1:6" ht="12.75">
      <c r="A12" s="55" t="s">
        <v>88</v>
      </c>
      <c r="B12" s="56" t="s">
        <v>56</v>
      </c>
      <c r="C12" s="57" t="s">
        <v>5</v>
      </c>
      <c r="D12" s="58">
        <v>7</v>
      </c>
      <c r="E12" s="42">
        <v>0</v>
      </c>
      <c r="F12" s="59">
        <f t="shared" si="0"/>
        <v>0</v>
      </c>
    </row>
    <row r="13" spans="1:6" ht="12.75">
      <c r="A13" s="55" t="s">
        <v>89</v>
      </c>
      <c r="B13" s="56" t="s">
        <v>56</v>
      </c>
      <c r="C13" s="57" t="s">
        <v>5</v>
      </c>
      <c r="D13" s="58">
        <v>4</v>
      </c>
      <c r="E13" s="42">
        <v>0</v>
      </c>
      <c r="F13" s="59">
        <f t="shared" si="0"/>
        <v>0</v>
      </c>
    </row>
    <row r="14" spans="1:6" ht="12.75">
      <c r="A14" s="55" t="s">
        <v>131</v>
      </c>
      <c r="B14" s="56" t="s">
        <v>56</v>
      </c>
      <c r="C14" s="57" t="s">
        <v>5</v>
      </c>
      <c r="D14" s="58">
        <v>3</v>
      </c>
      <c r="E14" s="42">
        <v>0</v>
      </c>
      <c r="F14" s="59">
        <f t="shared" si="0"/>
        <v>0</v>
      </c>
    </row>
    <row r="15" spans="1:6" ht="12.75">
      <c r="A15" s="55" t="s">
        <v>90</v>
      </c>
      <c r="B15" s="63" t="s">
        <v>56</v>
      </c>
      <c r="C15" s="57" t="s">
        <v>5</v>
      </c>
      <c r="D15" s="58">
        <v>4</v>
      </c>
      <c r="E15" s="42">
        <v>0</v>
      </c>
      <c r="F15" s="59">
        <f t="shared" si="0"/>
        <v>0</v>
      </c>
    </row>
    <row r="16" spans="1:6" ht="12.75">
      <c r="A16" s="55" t="s">
        <v>92</v>
      </c>
      <c r="B16" s="64" t="s">
        <v>63</v>
      </c>
      <c r="C16" s="57" t="s">
        <v>58</v>
      </c>
      <c r="D16" s="58">
        <v>55</v>
      </c>
      <c r="E16" s="42">
        <v>0</v>
      </c>
      <c r="F16" s="59">
        <f t="shared" si="0"/>
        <v>0</v>
      </c>
    </row>
    <row r="17" spans="1:6" ht="12.75">
      <c r="A17" s="55" t="s">
        <v>91</v>
      </c>
      <c r="B17" s="64" t="s">
        <v>63</v>
      </c>
      <c r="C17" s="57" t="s">
        <v>58</v>
      </c>
      <c r="D17" s="58">
        <v>33</v>
      </c>
      <c r="E17" s="42">
        <v>0</v>
      </c>
      <c r="F17" s="59">
        <f t="shared" si="0"/>
        <v>0</v>
      </c>
    </row>
    <row r="18" spans="1:6" ht="12.75">
      <c r="A18" s="55" t="s">
        <v>64</v>
      </c>
      <c r="B18" s="63" t="s">
        <v>33</v>
      </c>
      <c r="C18" s="57" t="s">
        <v>70</v>
      </c>
      <c r="D18" s="58">
        <v>1</v>
      </c>
      <c r="E18" s="42">
        <v>0</v>
      </c>
      <c r="F18" s="59">
        <f t="shared" si="0"/>
        <v>0</v>
      </c>
    </row>
    <row r="19" spans="1:6" ht="12.75">
      <c r="A19" s="55" t="s">
        <v>65</v>
      </c>
      <c r="B19" s="56" t="s">
        <v>56</v>
      </c>
      <c r="C19" s="57" t="s">
        <v>66</v>
      </c>
      <c r="D19" s="58">
        <v>14</v>
      </c>
      <c r="E19" s="42">
        <v>0</v>
      </c>
      <c r="F19" s="59">
        <f t="shared" si="0"/>
        <v>0</v>
      </c>
    </row>
    <row r="20" spans="1:6" ht="17.25">
      <c r="A20" s="53" t="s">
        <v>68</v>
      </c>
      <c r="B20" s="106"/>
      <c r="C20" s="106"/>
      <c r="D20" s="106"/>
      <c r="E20" s="106"/>
      <c r="F20" s="54">
        <f>SUM(F21:F27)</f>
        <v>0</v>
      </c>
    </row>
    <row r="21" spans="1:6" ht="26.25">
      <c r="A21" s="65" t="s">
        <v>94</v>
      </c>
      <c r="B21" s="66" t="s">
        <v>69</v>
      </c>
      <c r="C21" s="67" t="s">
        <v>5</v>
      </c>
      <c r="D21" s="62">
        <v>12</v>
      </c>
      <c r="E21" s="43">
        <v>0</v>
      </c>
      <c r="F21" s="68">
        <f>PRODUCT(D21:E21)</f>
        <v>0</v>
      </c>
    </row>
    <row r="22" spans="1:6" ht="26.25">
      <c r="A22" s="65" t="s">
        <v>95</v>
      </c>
      <c r="B22" s="66" t="s">
        <v>53</v>
      </c>
      <c r="C22" s="61" t="s">
        <v>75</v>
      </c>
      <c r="D22" s="62">
        <v>7</v>
      </c>
      <c r="E22" s="43">
        <v>0</v>
      </c>
      <c r="F22" s="68">
        <f>PRODUCT(D22:E22)</f>
        <v>0</v>
      </c>
    </row>
    <row r="23" spans="1:6" ht="12.75">
      <c r="A23" s="65" t="s">
        <v>126</v>
      </c>
      <c r="B23" s="66" t="s">
        <v>54</v>
      </c>
      <c r="C23" s="61" t="s">
        <v>49</v>
      </c>
      <c r="D23" s="62">
        <v>200</v>
      </c>
      <c r="E23" s="43">
        <v>0</v>
      </c>
      <c r="F23" s="68">
        <f>PRODUCT(D23:E23)</f>
        <v>0</v>
      </c>
    </row>
    <row r="24" spans="1:6" ht="26.25">
      <c r="A24" s="65" t="s">
        <v>99</v>
      </c>
      <c r="B24" s="66" t="s">
        <v>54</v>
      </c>
      <c r="C24" s="61" t="s">
        <v>49</v>
      </c>
      <c r="D24" s="62">
        <v>120</v>
      </c>
      <c r="E24" s="43">
        <v>0</v>
      </c>
      <c r="F24" s="68">
        <f>PRODUCT(D24:E24)</f>
        <v>0</v>
      </c>
    </row>
    <row r="25" spans="1:6" ht="39">
      <c r="A25" s="65" t="s">
        <v>96</v>
      </c>
      <c r="B25" s="66" t="s">
        <v>53</v>
      </c>
      <c r="C25" s="61" t="s">
        <v>75</v>
      </c>
      <c r="D25" s="62">
        <v>1</v>
      </c>
      <c r="E25" s="43">
        <v>0</v>
      </c>
      <c r="F25" s="68">
        <f>PRODUCT(D25:E25)</f>
        <v>0</v>
      </c>
    </row>
    <row r="26" spans="1:6" ht="26.25">
      <c r="A26" s="65" t="s">
        <v>97</v>
      </c>
      <c r="B26" s="66" t="s">
        <v>53</v>
      </c>
      <c r="C26" s="61" t="s">
        <v>75</v>
      </c>
      <c r="D26" s="62">
        <v>1</v>
      </c>
      <c r="E26" s="43">
        <v>0</v>
      </c>
      <c r="F26" s="68">
        <f>D26*E26</f>
        <v>0</v>
      </c>
    </row>
    <row r="27" spans="1:6" ht="22.5">
      <c r="A27" s="69" t="s">
        <v>98</v>
      </c>
      <c r="B27" s="66" t="s">
        <v>53</v>
      </c>
      <c r="C27" s="61" t="s">
        <v>75</v>
      </c>
      <c r="D27" s="62">
        <v>1</v>
      </c>
      <c r="E27" s="43">
        <v>0</v>
      </c>
      <c r="F27" s="68">
        <f>D27*E27</f>
        <v>0</v>
      </c>
    </row>
    <row r="28" spans="1:6" ht="17.25">
      <c r="A28" s="53" t="s">
        <v>77</v>
      </c>
      <c r="B28" s="106"/>
      <c r="C28" s="106"/>
      <c r="D28" s="106"/>
      <c r="E28" s="106"/>
      <c r="F28" s="54">
        <f>SUM(F29:F29)</f>
        <v>0</v>
      </c>
    </row>
    <row r="29" spans="1:6" ht="12.75">
      <c r="A29" s="70" t="s">
        <v>100</v>
      </c>
      <c r="B29" s="71" t="s">
        <v>78</v>
      </c>
      <c r="C29" s="61" t="s">
        <v>101</v>
      </c>
      <c r="D29" s="62">
        <v>7200</v>
      </c>
      <c r="E29" s="43">
        <v>0</v>
      </c>
      <c r="F29" s="68">
        <f>D29*E29</f>
        <v>0</v>
      </c>
    </row>
    <row r="30" spans="1:6" ht="12.75">
      <c r="A30" s="53" t="s">
        <v>79</v>
      </c>
      <c r="B30" s="105"/>
      <c r="C30" s="105"/>
      <c r="D30" s="105"/>
      <c r="E30" s="105"/>
      <c r="F30" s="72">
        <f>SUM(F31:F38)</f>
        <v>0</v>
      </c>
    </row>
    <row r="31" spans="1:6" ht="12.75">
      <c r="A31" s="69" t="s">
        <v>102</v>
      </c>
      <c r="B31" s="73" t="s">
        <v>133</v>
      </c>
      <c r="C31" s="73" t="s">
        <v>50</v>
      </c>
      <c r="D31" s="62">
        <v>287</v>
      </c>
      <c r="E31" s="43">
        <v>0</v>
      </c>
      <c r="F31" s="68">
        <f aca="true" t="shared" si="1" ref="F31:F38">D31*E31</f>
        <v>0</v>
      </c>
    </row>
    <row r="32" spans="1:6" ht="12.75">
      <c r="A32" s="69" t="s">
        <v>103</v>
      </c>
      <c r="B32" s="73" t="s">
        <v>133</v>
      </c>
      <c r="C32" s="73" t="s">
        <v>50</v>
      </c>
      <c r="D32" s="62">
        <v>492</v>
      </c>
      <c r="E32" s="43">
        <v>0</v>
      </c>
      <c r="F32" s="68">
        <f t="shared" si="1"/>
        <v>0</v>
      </c>
    </row>
    <row r="33" spans="1:6" ht="22.5">
      <c r="A33" s="69" t="s">
        <v>104</v>
      </c>
      <c r="B33" s="73" t="s">
        <v>133</v>
      </c>
      <c r="C33" s="73" t="s">
        <v>51</v>
      </c>
      <c r="D33" s="62">
        <v>41</v>
      </c>
      <c r="E33" s="43">
        <v>0</v>
      </c>
      <c r="F33" s="68">
        <f t="shared" si="1"/>
        <v>0</v>
      </c>
    </row>
    <row r="34" spans="1:6" ht="12.75">
      <c r="A34" s="69" t="s">
        <v>106</v>
      </c>
      <c r="B34" s="73" t="s">
        <v>133</v>
      </c>
      <c r="C34" s="73" t="s">
        <v>51</v>
      </c>
      <c r="D34" s="62">
        <v>41</v>
      </c>
      <c r="E34" s="43">
        <v>0</v>
      </c>
      <c r="F34" s="68">
        <f t="shared" si="1"/>
        <v>0</v>
      </c>
    </row>
    <row r="35" spans="1:6" ht="12.75">
      <c r="A35" s="69" t="s">
        <v>105</v>
      </c>
      <c r="B35" s="73" t="s">
        <v>133</v>
      </c>
      <c r="C35" s="73" t="s">
        <v>51</v>
      </c>
      <c r="D35" s="62">
        <v>12</v>
      </c>
      <c r="E35" s="43">
        <v>0</v>
      </c>
      <c r="F35" s="68">
        <f t="shared" si="1"/>
        <v>0</v>
      </c>
    </row>
    <row r="36" spans="1:6" ht="12.75">
      <c r="A36" s="69" t="s">
        <v>111</v>
      </c>
      <c r="B36" s="73" t="s">
        <v>133</v>
      </c>
      <c r="C36" s="73" t="s">
        <v>58</v>
      </c>
      <c r="D36" s="62">
        <v>32</v>
      </c>
      <c r="E36" s="43">
        <v>0</v>
      </c>
      <c r="F36" s="68">
        <f t="shared" si="1"/>
        <v>0</v>
      </c>
    </row>
    <row r="37" spans="1:6" ht="12.75">
      <c r="A37" s="69" t="s">
        <v>112</v>
      </c>
      <c r="B37" s="73" t="s">
        <v>133</v>
      </c>
      <c r="C37" s="73" t="s">
        <v>52</v>
      </c>
      <c r="D37" s="62">
        <v>41</v>
      </c>
      <c r="E37" s="43">
        <v>0</v>
      </c>
      <c r="F37" s="68">
        <f t="shared" si="1"/>
        <v>0</v>
      </c>
    </row>
    <row r="38" spans="1:6" ht="12.75">
      <c r="A38" s="69" t="s">
        <v>48</v>
      </c>
      <c r="B38" s="73" t="s">
        <v>55</v>
      </c>
      <c r="C38" s="73" t="s">
        <v>51</v>
      </c>
      <c r="D38" s="62">
        <v>41</v>
      </c>
      <c r="E38" s="43">
        <v>0</v>
      </c>
      <c r="F38" s="68">
        <f t="shared" si="1"/>
        <v>0</v>
      </c>
    </row>
    <row r="39" spans="1:6" ht="12.75">
      <c r="A39" s="53" t="s">
        <v>71</v>
      </c>
      <c r="B39" s="105"/>
      <c r="C39" s="105"/>
      <c r="D39" s="105"/>
      <c r="E39" s="105"/>
      <c r="F39" s="72">
        <f>SUM(F40:F41)</f>
        <v>0</v>
      </c>
    </row>
    <row r="40" spans="1:6" ht="22.5">
      <c r="A40" s="69" t="s">
        <v>107</v>
      </c>
      <c r="B40" s="73" t="s">
        <v>133</v>
      </c>
      <c r="C40" s="73" t="s">
        <v>52</v>
      </c>
      <c r="D40" s="74">
        <v>41</v>
      </c>
      <c r="E40" s="43">
        <v>0</v>
      </c>
      <c r="F40" s="68">
        <f>D40*E40</f>
        <v>0</v>
      </c>
    </row>
    <row r="41" spans="1:6" ht="22.5">
      <c r="A41" s="69" t="s">
        <v>76</v>
      </c>
      <c r="B41" s="73" t="s">
        <v>133</v>
      </c>
      <c r="C41" s="73" t="s">
        <v>52</v>
      </c>
      <c r="D41" s="62">
        <v>12</v>
      </c>
      <c r="E41" s="43">
        <v>0</v>
      </c>
      <c r="F41" s="68">
        <f>D41*E41</f>
        <v>0</v>
      </c>
    </row>
    <row r="42" spans="1:6" ht="12.75">
      <c r="A42" s="53" t="s">
        <v>127</v>
      </c>
      <c r="B42" s="105"/>
      <c r="C42" s="105"/>
      <c r="D42" s="105"/>
      <c r="E42" s="105"/>
      <c r="F42" s="72">
        <f>SUM(F43:F45)</f>
        <v>0</v>
      </c>
    </row>
    <row r="43" spans="1:6" ht="12.75">
      <c r="A43" s="69" t="s">
        <v>128</v>
      </c>
      <c r="B43" s="60" t="s">
        <v>56</v>
      </c>
      <c r="C43" s="73" t="s">
        <v>5</v>
      </c>
      <c r="D43" s="74">
        <v>8</v>
      </c>
      <c r="E43" s="43">
        <v>0</v>
      </c>
      <c r="F43" s="68">
        <f>D43*E43</f>
        <v>0</v>
      </c>
    </row>
    <row r="44" spans="1:6" ht="12.75">
      <c r="A44" s="69" t="s">
        <v>129</v>
      </c>
      <c r="B44" s="60" t="s">
        <v>56</v>
      </c>
      <c r="C44" s="61" t="s">
        <v>57</v>
      </c>
      <c r="D44" s="62">
        <v>24</v>
      </c>
      <c r="E44" s="43">
        <v>0</v>
      </c>
      <c r="F44" s="68">
        <f>D44*E44</f>
        <v>0</v>
      </c>
    </row>
    <row r="45" spans="1:6" ht="12.75">
      <c r="A45" s="69" t="s">
        <v>130</v>
      </c>
      <c r="B45" s="60" t="s">
        <v>33</v>
      </c>
      <c r="C45" s="61" t="s">
        <v>45</v>
      </c>
      <c r="D45" s="62">
        <v>5</v>
      </c>
      <c r="E45" s="43">
        <v>0</v>
      </c>
      <c r="F45" s="68">
        <f>D45*E45</f>
        <v>0</v>
      </c>
    </row>
    <row r="46" spans="1:6" ht="12.75">
      <c r="A46" s="53" t="s">
        <v>113</v>
      </c>
      <c r="B46" s="105"/>
      <c r="C46" s="105"/>
      <c r="D46" s="105"/>
      <c r="E46" s="105"/>
      <c r="F46" s="72">
        <f>SUM(F47:F52)</f>
        <v>0</v>
      </c>
    </row>
    <row r="47" spans="1:6" ht="22.5">
      <c r="A47" s="69" t="s">
        <v>114</v>
      </c>
      <c r="B47" s="73" t="s">
        <v>133</v>
      </c>
      <c r="C47" s="75" t="s">
        <v>57</v>
      </c>
      <c r="D47" s="74">
        <v>77</v>
      </c>
      <c r="E47" s="43">
        <v>0</v>
      </c>
      <c r="F47" s="68">
        <f aca="true" t="shared" si="2" ref="F47:F52">D47*E47</f>
        <v>0</v>
      </c>
    </row>
    <row r="48" spans="1:6" ht="22.5">
      <c r="A48" s="69" t="s">
        <v>115</v>
      </c>
      <c r="B48" s="73" t="s">
        <v>133</v>
      </c>
      <c r="C48" s="75" t="s">
        <v>57</v>
      </c>
      <c r="D48" s="74">
        <v>30</v>
      </c>
      <c r="E48" s="43">
        <v>0</v>
      </c>
      <c r="F48" s="68">
        <f t="shared" si="2"/>
        <v>0</v>
      </c>
    </row>
    <row r="49" spans="1:6" ht="12.75">
      <c r="A49" s="69" t="s">
        <v>116</v>
      </c>
      <c r="B49" s="73" t="s">
        <v>133</v>
      </c>
      <c r="C49" s="75" t="s">
        <v>57</v>
      </c>
      <c r="D49" s="74">
        <v>24</v>
      </c>
      <c r="E49" s="43">
        <v>0</v>
      </c>
      <c r="F49" s="68">
        <f t="shared" si="2"/>
        <v>0</v>
      </c>
    </row>
    <row r="50" spans="1:6" ht="22.5">
      <c r="A50" s="69" t="s">
        <v>117</v>
      </c>
      <c r="B50" s="73" t="s">
        <v>133</v>
      </c>
      <c r="C50" s="75" t="s">
        <v>57</v>
      </c>
      <c r="D50" s="74">
        <v>68</v>
      </c>
      <c r="E50" s="43">
        <v>0</v>
      </c>
      <c r="F50" s="68">
        <f t="shared" si="2"/>
        <v>0</v>
      </c>
    </row>
    <row r="51" spans="1:6" ht="22.5">
      <c r="A51" s="69" t="s">
        <v>118</v>
      </c>
      <c r="B51" s="73" t="s">
        <v>133</v>
      </c>
      <c r="C51" s="75" t="s">
        <v>57</v>
      </c>
      <c r="D51" s="74">
        <v>44</v>
      </c>
      <c r="E51" s="43">
        <v>0</v>
      </c>
      <c r="F51" s="68">
        <f t="shared" si="2"/>
        <v>0</v>
      </c>
    </row>
    <row r="52" spans="1:6" ht="12.75">
      <c r="A52" s="69" t="s">
        <v>119</v>
      </c>
      <c r="B52" s="73" t="s">
        <v>133</v>
      </c>
      <c r="C52" s="75" t="s">
        <v>57</v>
      </c>
      <c r="D52" s="62">
        <v>33</v>
      </c>
      <c r="E52" s="43">
        <v>0</v>
      </c>
      <c r="F52" s="68">
        <f t="shared" si="2"/>
        <v>0</v>
      </c>
    </row>
    <row r="53" spans="1:6" ht="12.75">
      <c r="A53" s="53" t="s">
        <v>6</v>
      </c>
      <c r="B53" s="105"/>
      <c r="C53" s="105"/>
      <c r="D53" s="105"/>
      <c r="E53" s="105"/>
      <c r="F53" s="72">
        <f>SUM(F54:F56)</f>
        <v>0</v>
      </c>
    </row>
    <row r="54" spans="1:6" ht="12.75">
      <c r="A54" s="55" t="s">
        <v>46</v>
      </c>
      <c r="B54" s="76" t="s">
        <v>36</v>
      </c>
      <c r="C54" s="61" t="s">
        <v>8</v>
      </c>
      <c r="D54" s="62">
        <v>1</v>
      </c>
      <c r="E54" s="43">
        <v>0</v>
      </c>
      <c r="F54" s="68">
        <f>D54*E54</f>
        <v>0</v>
      </c>
    </row>
    <row r="55" spans="1:6" ht="12.75">
      <c r="A55" s="55" t="s">
        <v>72</v>
      </c>
      <c r="B55" s="76" t="s">
        <v>36</v>
      </c>
      <c r="C55" s="61" t="s">
        <v>5</v>
      </c>
      <c r="D55" s="62">
        <v>12</v>
      </c>
      <c r="E55" s="43">
        <v>0</v>
      </c>
      <c r="F55" s="68">
        <f>D55*E55</f>
        <v>0</v>
      </c>
    </row>
    <row r="56" spans="1:6" ht="12.75">
      <c r="A56" s="55" t="s">
        <v>21</v>
      </c>
      <c r="B56" s="77" t="s">
        <v>35</v>
      </c>
      <c r="C56" s="61" t="s">
        <v>9</v>
      </c>
      <c r="D56" s="62">
        <v>120</v>
      </c>
      <c r="E56" s="43">
        <v>0</v>
      </c>
      <c r="F56" s="68">
        <f>D56*E56</f>
        <v>0</v>
      </c>
    </row>
    <row r="57" spans="1:6" ht="26.25">
      <c r="A57" s="53" t="s">
        <v>15</v>
      </c>
      <c r="B57" s="105"/>
      <c r="C57" s="105"/>
      <c r="D57" s="105"/>
      <c r="E57" s="105"/>
      <c r="F57" s="72">
        <f>SUM(F58:F61)</f>
        <v>0</v>
      </c>
    </row>
    <row r="58" spans="1:6" ht="12.75">
      <c r="A58" s="55" t="s">
        <v>22</v>
      </c>
      <c r="B58" s="78" t="s">
        <v>34</v>
      </c>
      <c r="C58" s="61" t="s">
        <v>11</v>
      </c>
      <c r="D58" s="62">
        <v>41</v>
      </c>
      <c r="E58" s="43">
        <v>0</v>
      </c>
      <c r="F58" s="68">
        <f>D58*E58</f>
        <v>0</v>
      </c>
    </row>
    <row r="59" spans="1:6" ht="12.75">
      <c r="A59" s="55" t="s">
        <v>23</v>
      </c>
      <c r="B59" s="78" t="s">
        <v>33</v>
      </c>
      <c r="C59" s="61" t="s">
        <v>45</v>
      </c>
      <c r="D59" s="62">
        <v>41</v>
      </c>
      <c r="E59" s="43">
        <v>0</v>
      </c>
      <c r="F59" s="68">
        <f>D59*E59</f>
        <v>0</v>
      </c>
    </row>
    <row r="60" spans="1:6" ht="12.75">
      <c r="A60" s="69" t="s">
        <v>80</v>
      </c>
      <c r="B60" s="78" t="s">
        <v>34</v>
      </c>
      <c r="C60" s="61" t="s">
        <v>12</v>
      </c>
      <c r="D60" s="62">
        <v>41</v>
      </c>
      <c r="E60" s="43">
        <v>0</v>
      </c>
      <c r="F60" s="68">
        <f>D60*E60</f>
        <v>0</v>
      </c>
    </row>
    <row r="61" spans="1:6" ht="12.75">
      <c r="A61" s="55" t="s">
        <v>7</v>
      </c>
      <c r="B61" s="78" t="s">
        <v>34</v>
      </c>
      <c r="C61" s="61" t="s">
        <v>12</v>
      </c>
      <c r="D61" s="62">
        <v>41</v>
      </c>
      <c r="E61" s="43">
        <v>0</v>
      </c>
      <c r="F61" s="68">
        <f>D61*E61</f>
        <v>0</v>
      </c>
    </row>
    <row r="62" spans="1:6" ht="12.75">
      <c r="A62" s="53" t="s">
        <v>47</v>
      </c>
      <c r="B62" s="105"/>
      <c r="C62" s="105"/>
      <c r="D62" s="105"/>
      <c r="E62" s="105"/>
      <c r="F62" s="72">
        <f>SUM(F63:F67)</f>
        <v>0</v>
      </c>
    </row>
    <row r="63" spans="1:6" ht="12.75">
      <c r="A63" s="79" t="s">
        <v>84</v>
      </c>
      <c r="B63" s="80" t="s">
        <v>34</v>
      </c>
      <c r="C63" s="61" t="s">
        <v>5</v>
      </c>
      <c r="D63" s="62">
        <v>650</v>
      </c>
      <c r="E63" s="43">
        <v>0</v>
      </c>
      <c r="F63" s="68">
        <f>D63*E63</f>
        <v>0</v>
      </c>
    </row>
    <row r="64" spans="1:6" ht="26.25">
      <c r="A64" s="79" t="s">
        <v>108</v>
      </c>
      <c r="B64" s="80" t="s">
        <v>34</v>
      </c>
      <c r="C64" s="61" t="s">
        <v>5</v>
      </c>
      <c r="D64" s="62">
        <v>410</v>
      </c>
      <c r="E64" s="43">
        <v>0</v>
      </c>
      <c r="F64" s="68">
        <f>D64*E64</f>
        <v>0</v>
      </c>
    </row>
    <row r="65" spans="1:6" ht="12.75">
      <c r="A65" s="79" t="s">
        <v>109</v>
      </c>
      <c r="B65" s="80" t="s">
        <v>34</v>
      </c>
      <c r="C65" s="61" t="s">
        <v>5</v>
      </c>
      <c r="D65" s="62">
        <v>240</v>
      </c>
      <c r="E65" s="43">
        <v>0</v>
      </c>
      <c r="F65" s="68">
        <f>D65*E65</f>
        <v>0</v>
      </c>
    </row>
    <row r="66" spans="1:6" ht="12.75">
      <c r="A66" s="79" t="s">
        <v>110</v>
      </c>
      <c r="B66" s="80" t="s">
        <v>34</v>
      </c>
      <c r="C66" s="61" t="s">
        <v>5</v>
      </c>
      <c r="D66" s="62">
        <v>492</v>
      </c>
      <c r="E66" s="43">
        <v>0</v>
      </c>
      <c r="F66" s="68">
        <f>D66*E66</f>
        <v>0</v>
      </c>
    </row>
    <row r="67" spans="1:6" ht="12.75">
      <c r="A67" s="79" t="s">
        <v>23</v>
      </c>
      <c r="B67" s="80" t="s">
        <v>34</v>
      </c>
      <c r="C67" s="61" t="s">
        <v>45</v>
      </c>
      <c r="D67" s="62">
        <v>82</v>
      </c>
      <c r="E67" s="43">
        <v>0</v>
      </c>
      <c r="F67" s="68">
        <f>D67*E67</f>
        <v>0</v>
      </c>
    </row>
    <row r="68" spans="1:6" ht="12.75">
      <c r="A68" s="53" t="s">
        <v>74</v>
      </c>
      <c r="B68" s="105"/>
      <c r="C68" s="105"/>
      <c r="D68" s="105"/>
      <c r="E68" s="105"/>
      <c r="F68" s="72">
        <f>SUM(F69:F73)</f>
        <v>0</v>
      </c>
    </row>
    <row r="69" spans="1:6" ht="12.75">
      <c r="A69" s="55" t="s">
        <v>81</v>
      </c>
      <c r="B69" s="78" t="s">
        <v>34</v>
      </c>
      <c r="C69" s="61" t="s">
        <v>11</v>
      </c>
      <c r="D69" s="62">
        <v>308</v>
      </c>
      <c r="E69" s="43">
        <v>0</v>
      </c>
      <c r="F69" s="68">
        <f>D69*E69</f>
        <v>0</v>
      </c>
    </row>
    <row r="70" spans="1:6" ht="12.75">
      <c r="A70" s="81" t="s">
        <v>30</v>
      </c>
      <c r="B70" s="61" t="s">
        <v>34</v>
      </c>
      <c r="C70" s="61" t="s">
        <v>5</v>
      </c>
      <c r="D70" s="62">
        <v>308</v>
      </c>
      <c r="E70" s="43">
        <v>0</v>
      </c>
      <c r="F70" s="68">
        <f>D70*E70</f>
        <v>0</v>
      </c>
    </row>
    <row r="71" spans="1:6" ht="12.75">
      <c r="A71" s="55" t="s">
        <v>23</v>
      </c>
      <c r="B71" s="78" t="s">
        <v>33</v>
      </c>
      <c r="C71" s="61" t="s">
        <v>45</v>
      </c>
      <c r="D71" s="62">
        <v>14</v>
      </c>
      <c r="E71" s="43">
        <v>0</v>
      </c>
      <c r="F71" s="68">
        <f>D71*E71</f>
        <v>0</v>
      </c>
    </row>
    <row r="72" spans="1:6" ht="12.75">
      <c r="A72" s="69" t="s">
        <v>80</v>
      </c>
      <c r="B72" s="78" t="s">
        <v>34</v>
      </c>
      <c r="C72" s="61" t="s">
        <v>12</v>
      </c>
      <c r="D72" s="62">
        <v>308</v>
      </c>
      <c r="E72" s="43">
        <v>0</v>
      </c>
      <c r="F72" s="68">
        <f>D72*E72</f>
        <v>0</v>
      </c>
    </row>
    <row r="73" spans="1:6" ht="12.75">
      <c r="A73" s="79" t="s">
        <v>110</v>
      </c>
      <c r="B73" s="80" t="s">
        <v>34</v>
      </c>
      <c r="C73" s="61" t="s">
        <v>5</v>
      </c>
      <c r="D73" s="62">
        <v>308</v>
      </c>
      <c r="E73" s="43">
        <v>0</v>
      </c>
      <c r="F73" s="68">
        <f>D73*E73</f>
        <v>0</v>
      </c>
    </row>
    <row r="74" spans="1:6" ht="12.75">
      <c r="A74" s="53" t="s">
        <v>122</v>
      </c>
      <c r="B74" s="105"/>
      <c r="C74" s="105"/>
      <c r="D74" s="105"/>
      <c r="E74" s="105"/>
      <c r="F74" s="72">
        <f>SUM(F75:F80)</f>
        <v>0</v>
      </c>
    </row>
    <row r="75" spans="1:6" ht="12.75">
      <c r="A75" s="55" t="s">
        <v>123</v>
      </c>
      <c r="B75" s="78" t="s">
        <v>34</v>
      </c>
      <c r="C75" s="61" t="s">
        <v>11</v>
      </c>
      <c r="D75" s="62">
        <v>14</v>
      </c>
      <c r="E75" s="43">
        <v>0</v>
      </c>
      <c r="F75" s="68">
        <f aca="true" t="shared" si="3" ref="F75:F80">D75*E75</f>
        <v>0</v>
      </c>
    </row>
    <row r="76" spans="1:6" ht="12.75">
      <c r="A76" s="81" t="s">
        <v>124</v>
      </c>
      <c r="B76" s="61" t="s">
        <v>34</v>
      </c>
      <c r="C76" s="61" t="s">
        <v>5</v>
      </c>
      <c r="D76" s="62">
        <v>5</v>
      </c>
      <c r="E76" s="43">
        <v>0</v>
      </c>
      <c r="F76" s="68">
        <f t="shared" si="3"/>
        <v>0</v>
      </c>
    </row>
    <row r="77" spans="1:6" ht="12.75">
      <c r="A77" s="55" t="s">
        <v>23</v>
      </c>
      <c r="B77" s="78" t="s">
        <v>33</v>
      </c>
      <c r="C77" s="61" t="s">
        <v>45</v>
      </c>
      <c r="D77" s="62">
        <v>4</v>
      </c>
      <c r="E77" s="43">
        <v>0</v>
      </c>
      <c r="F77" s="68">
        <f t="shared" si="3"/>
        <v>0</v>
      </c>
    </row>
    <row r="78" spans="1:6" ht="12.75">
      <c r="A78" s="69" t="s">
        <v>80</v>
      </c>
      <c r="B78" s="78" t="s">
        <v>34</v>
      </c>
      <c r="C78" s="61" t="s">
        <v>12</v>
      </c>
      <c r="D78" s="62">
        <v>14</v>
      </c>
      <c r="E78" s="43">
        <v>0</v>
      </c>
      <c r="F78" s="68">
        <f t="shared" si="3"/>
        <v>0</v>
      </c>
    </row>
    <row r="79" spans="1:6" ht="22.5">
      <c r="A79" s="81" t="s">
        <v>132</v>
      </c>
      <c r="B79" s="80" t="s">
        <v>34</v>
      </c>
      <c r="C79" s="61" t="s">
        <v>5</v>
      </c>
      <c r="D79" s="62">
        <v>5</v>
      </c>
      <c r="E79" s="43">
        <v>0</v>
      </c>
      <c r="F79" s="68">
        <f t="shared" si="3"/>
        <v>0</v>
      </c>
    </row>
    <row r="80" spans="1:6" ht="12.75">
      <c r="A80" s="79" t="s">
        <v>125</v>
      </c>
      <c r="B80" s="61" t="s">
        <v>34</v>
      </c>
      <c r="C80" s="61" t="s">
        <v>5</v>
      </c>
      <c r="D80" s="62">
        <v>28</v>
      </c>
      <c r="E80" s="43">
        <v>0</v>
      </c>
      <c r="F80" s="68">
        <f t="shared" si="3"/>
        <v>0</v>
      </c>
    </row>
    <row r="81" spans="1:6" ht="26.25">
      <c r="A81" s="53" t="s">
        <v>73</v>
      </c>
      <c r="B81" s="102"/>
      <c r="C81" s="102"/>
      <c r="D81" s="102"/>
      <c r="E81" s="102"/>
      <c r="F81" s="72">
        <f>SUM(F82:F86)</f>
        <v>0</v>
      </c>
    </row>
    <row r="82" spans="1:6" ht="12.75">
      <c r="A82" s="55" t="s">
        <v>17</v>
      </c>
      <c r="B82" s="78" t="s">
        <v>32</v>
      </c>
      <c r="C82" s="61" t="s">
        <v>10</v>
      </c>
      <c r="D82" s="62">
        <v>384</v>
      </c>
      <c r="E82" s="43">
        <v>0</v>
      </c>
      <c r="F82" s="68">
        <f>D82*E82</f>
        <v>0</v>
      </c>
    </row>
    <row r="83" spans="1:6" ht="12.75">
      <c r="A83" s="55" t="s">
        <v>18</v>
      </c>
      <c r="B83" s="82" t="s">
        <v>32</v>
      </c>
      <c r="C83" s="61" t="s">
        <v>10</v>
      </c>
      <c r="D83" s="62">
        <v>768</v>
      </c>
      <c r="E83" s="43">
        <v>0</v>
      </c>
      <c r="F83" s="68">
        <f>D83*E83</f>
        <v>0</v>
      </c>
    </row>
    <row r="84" spans="1:6" ht="12.75">
      <c r="A84" s="55" t="s">
        <v>39</v>
      </c>
      <c r="B84" s="82" t="s">
        <v>32</v>
      </c>
      <c r="C84" s="61" t="s">
        <v>10</v>
      </c>
      <c r="D84" s="62">
        <v>384</v>
      </c>
      <c r="E84" s="43">
        <v>0</v>
      </c>
      <c r="F84" s="68">
        <f>D84*E84</f>
        <v>0</v>
      </c>
    </row>
    <row r="85" spans="1:6" ht="12.75">
      <c r="A85" s="55" t="s">
        <v>19</v>
      </c>
      <c r="B85" s="82" t="s">
        <v>32</v>
      </c>
      <c r="C85" s="61" t="s">
        <v>10</v>
      </c>
      <c r="D85" s="62">
        <v>192</v>
      </c>
      <c r="E85" s="43">
        <v>0</v>
      </c>
      <c r="F85" s="68">
        <f>D85*E85</f>
        <v>0</v>
      </c>
    </row>
    <row r="86" spans="1:6" ht="12.75">
      <c r="A86" s="55" t="s">
        <v>16</v>
      </c>
      <c r="B86" s="78" t="s">
        <v>33</v>
      </c>
      <c r="C86" s="61" t="s">
        <v>45</v>
      </c>
      <c r="D86" s="62">
        <v>41</v>
      </c>
      <c r="E86" s="43">
        <v>0</v>
      </c>
      <c r="F86" s="68">
        <f>D86*E86</f>
        <v>0</v>
      </c>
    </row>
    <row r="87" spans="1:6" ht="12.75">
      <c r="A87" s="53" t="s">
        <v>38</v>
      </c>
      <c r="B87" s="102"/>
      <c r="C87" s="102"/>
      <c r="D87" s="102"/>
      <c r="E87" s="102"/>
      <c r="F87" s="72">
        <f>SUM(F88:F95)</f>
        <v>0</v>
      </c>
    </row>
    <row r="88" spans="1:6" ht="12.75">
      <c r="A88" s="69" t="s">
        <v>20</v>
      </c>
      <c r="B88" s="82" t="s">
        <v>32</v>
      </c>
      <c r="C88" s="61" t="s">
        <v>10</v>
      </c>
      <c r="D88" s="62">
        <v>192</v>
      </c>
      <c r="E88" s="43">
        <v>0</v>
      </c>
      <c r="F88" s="83">
        <f aca="true" t="shared" si="4" ref="F88:F95">D88*E88</f>
        <v>0</v>
      </c>
    </row>
    <row r="89" spans="1:6" ht="12.75">
      <c r="A89" s="69" t="s">
        <v>18</v>
      </c>
      <c r="B89" s="82" t="s">
        <v>32</v>
      </c>
      <c r="C89" s="61" t="s">
        <v>10</v>
      </c>
      <c r="D89" s="62">
        <v>288</v>
      </c>
      <c r="E89" s="43">
        <v>0</v>
      </c>
      <c r="F89" s="83">
        <f t="shared" si="4"/>
        <v>0</v>
      </c>
    </row>
    <row r="90" spans="1:6" ht="12.75">
      <c r="A90" s="69" t="s">
        <v>39</v>
      </c>
      <c r="B90" s="82" t="s">
        <v>32</v>
      </c>
      <c r="C90" s="61" t="s">
        <v>10</v>
      </c>
      <c r="D90" s="62">
        <v>144</v>
      </c>
      <c r="E90" s="43">
        <v>0</v>
      </c>
      <c r="F90" s="83">
        <f t="shared" si="4"/>
        <v>0</v>
      </c>
    </row>
    <row r="91" spans="1:6" ht="12.75">
      <c r="A91" s="69" t="s">
        <v>19</v>
      </c>
      <c r="B91" s="82" t="s">
        <v>32</v>
      </c>
      <c r="C91" s="61" t="s">
        <v>10</v>
      </c>
      <c r="D91" s="62">
        <v>144</v>
      </c>
      <c r="E91" s="43">
        <v>0</v>
      </c>
      <c r="F91" s="83">
        <f t="shared" si="4"/>
        <v>0</v>
      </c>
    </row>
    <row r="92" spans="1:6" ht="12.75">
      <c r="A92" s="69" t="s">
        <v>40</v>
      </c>
      <c r="B92" s="76" t="s">
        <v>32</v>
      </c>
      <c r="C92" s="61" t="s">
        <v>10</v>
      </c>
      <c r="D92" s="62">
        <v>32</v>
      </c>
      <c r="E92" s="43">
        <v>0</v>
      </c>
      <c r="F92" s="83">
        <f t="shared" si="4"/>
        <v>0</v>
      </c>
    </row>
    <row r="93" spans="1:6" ht="12.75">
      <c r="A93" s="69" t="s">
        <v>43</v>
      </c>
      <c r="B93" s="76" t="s">
        <v>32</v>
      </c>
      <c r="C93" s="61" t="s">
        <v>5</v>
      </c>
      <c r="D93" s="62">
        <v>8</v>
      </c>
      <c r="E93" s="43">
        <v>0</v>
      </c>
      <c r="F93" s="83">
        <f t="shared" si="4"/>
        <v>0</v>
      </c>
    </row>
    <row r="94" spans="1:6" ht="12.75">
      <c r="A94" s="69" t="s">
        <v>44</v>
      </c>
      <c r="B94" s="76" t="s">
        <v>32</v>
      </c>
      <c r="C94" s="61" t="s">
        <v>5</v>
      </c>
      <c r="D94" s="62">
        <v>2</v>
      </c>
      <c r="E94" s="43">
        <v>0</v>
      </c>
      <c r="F94" s="83">
        <f t="shared" si="4"/>
        <v>0</v>
      </c>
    </row>
    <row r="95" spans="1:6" ht="12.75">
      <c r="A95" s="69" t="s">
        <v>41</v>
      </c>
      <c r="B95" s="82" t="s">
        <v>32</v>
      </c>
      <c r="C95" s="61" t="s">
        <v>13</v>
      </c>
      <c r="D95" s="62">
        <v>1</v>
      </c>
      <c r="E95" s="43">
        <v>0</v>
      </c>
      <c r="F95" s="83">
        <f t="shared" si="4"/>
        <v>0</v>
      </c>
    </row>
    <row r="96" spans="1:6" ht="13.5" thickBot="1">
      <c r="A96" s="84"/>
      <c r="B96" s="85"/>
      <c r="C96" s="86"/>
      <c r="D96" s="87"/>
      <c r="E96" s="87"/>
      <c r="F96" s="88"/>
    </row>
    <row r="97" spans="1:6" ht="18" thickBot="1">
      <c r="A97" s="89" t="s">
        <v>83</v>
      </c>
      <c r="B97" s="90"/>
      <c r="C97" s="103"/>
      <c r="D97" s="104"/>
      <c r="E97" s="104"/>
      <c r="F97" s="91">
        <f>SUM(F87,F81,F74,F68,F62,F57,F53,F46,F42,F39,F30,F28,F20,F6)</f>
        <v>0</v>
      </c>
    </row>
  </sheetData>
  <sheetProtection password="CED2" sheet="1" scenarios="1"/>
  <protectedRanges>
    <protectedRange sqref="E5:E96" name="Oblast2"/>
  </protectedRanges>
  <mergeCells count="17">
    <mergeCell ref="B81:E81"/>
    <mergeCell ref="B28:E28"/>
    <mergeCell ref="B30:E30"/>
    <mergeCell ref="A2:F2"/>
    <mergeCell ref="A5:F5"/>
    <mergeCell ref="B6:E6"/>
    <mergeCell ref="B20:E20"/>
    <mergeCell ref="B87:E87"/>
    <mergeCell ref="C97:E97"/>
    <mergeCell ref="B39:E39"/>
    <mergeCell ref="B42:E42"/>
    <mergeCell ref="B46:E46"/>
    <mergeCell ref="B53:E53"/>
    <mergeCell ref="B57:E57"/>
    <mergeCell ref="B62:E62"/>
    <mergeCell ref="B68:E68"/>
    <mergeCell ref="B74:E74"/>
  </mergeCells>
  <printOptions/>
  <pageMargins left="0.66" right="0.3937007874015748" top="0.31" bottom="0.37" header="0.17" footer="0.28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130" zoomScaleSheetLayoutView="130" zoomScalePageLayoutView="0" workbookViewId="0" topLeftCell="A1">
      <selection activeCell="B11" sqref="B11"/>
    </sheetView>
  </sheetViews>
  <sheetFormatPr defaultColWidth="9.140625" defaultRowHeight="12.75"/>
  <cols>
    <col min="1" max="1" width="43.7109375" style="0" customWidth="1"/>
    <col min="2" max="2" width="11.140625" style="19" customWidth="1"/>
    <col min="3" max="3" width="10.28125" style="19" customWidth="1"/>
    <col min="4" max="5" width="12.7109375" style="1" customWidth="1"/>
    <col min="6" max="6" width="18.00390625" style="0" customWidth="1"/>
    <col min="7" max="7" width="12.28125" style="0" bestFit="1" customWidth="1"/>
    <col min="8" max="8" width="16.28125" style="0" customWidth="1"/>
    <col min="10" max="10" width="13.28125" style="0" customWidth="1"/>
    <col min="11" max="11" width="12.7109375" style="0" customWidth="1"/>
    <col min="12" max="12" width="13.8515625" style="0" customWidth="1"/>
  </cols>
  <sheetData>
    <row r="1" spans="1:5" ht="19.5" customHeight="1">
      <c r="A1" s="2" t="s">
        <v>134</v>
      </c>
      <c r="D1"/>
      <c r="E1"/>
    </row>
    <row r="2" spans="1:6" ht="16.5" customHeight="1">
      <c r="A2" s="117" t="s">
        <v>85</v>
      </c>
      <c r="B2" s="117"/>
      <c r="C2" s="117"/>
      <c r="D2" s="118"/>
      <c r="E2" s="118"/>
      <c r="F2" s="118"/>
    </row>
    <row r="3" ht="11.25" customHeight="1" thickBot="1"/>
    <row r="4" spans="1:6" ht="20.25" customHeight="1" thickBot="1">
      <c r="A4" s="22" t="s">
        <v>0</v>
      </c>
      <c r="B4" s="25" t="s">
        <v>31</v>
      </c>
      <c r="C4" s="10" t="s">
        <v>1</v>
      </c>
      <c r="D4" s="11" t="s">
        <v>2</v>
      </c>
      <c r="E4" s="11" t="s">
        <v>3</v>
      </c>
      <c r="F4" s="12" t="s">
        <v>4</v>
      </c>
    </row>
    <row r="5" spans="1:6" ht="13.5" customHeight="1">
      <c r="A5" s="119"/>
      <c r="B5" s="120"/>
      <c r="C5" s="120"/>
      <c r="D5" s="120"/>
      <c r="E5" s="120"/>
      <c r="F5" s="121"/>
    </row>
    <row r="6" spans="1:6" ht="18" customHeight="1">
      <c r="A6" s="24" t="s">
        <v>27</v>
      </c>
      <c r="B6" s="116"/>
      <c r="C6" s="116"/>
      <c r="D6" s="116"/>
      <c r="E6" s="116"/>
      <c r="F6" s="28"/>
    </row>
    <row r="7" spans="1:6" ht="14.25" customHeight="1">
      <c r="A7" s="17" t="s">
        <v>28</v>
      </c>
      <c r="B7" s="15"/>
      <c r="C7" s="7"/>
      <c r="D7" s="3"/>
      <c r="E7" s="3"/>
      <c r="F7" s="16"/>
    </row>
    <row r="8" spans="1:6" ht="14.25" customHeight="1">
      <c r="A8" s="4" t="s">
        <v>29</v>
      </c>
      <c r="B8" s="13" t="s">
        <v>32</v>
      </c>
      <c r="C8" s="7" t="s">
        <v>8</v>
      </c>
      <c r="D8" s="3">
        <v>1</v>
      </c>
      <c r="E8" s="42">
        <v>0</v>
      </c>
      <c r="F8" s="30">
        <f>D8*E8</f>
        <v>0</v>
      </c>
    </row>
    <row r="9" spans="1:6" ht="14.25" customHeight="1">
      <c r="A9" s="17" t="s">
        <v>26</v>
      </c>
      <c r="B9" s="20"/>
      <c r="C9" s="114"/>
      <c r="D9" s="115"/>
      <c r="E9" s="115"/>
      <c r="F9" s="31"/>
    </row>
    <row r="10" spans="1:6" ht="14.25" customHeight="1">
      <c r="A10" s="4" t="s">
        <v>82</v>
      </c>
      <c r="B10" s="23" t="s">
        <v>34</v>
      </c>
      <c r="C10" s="7" t="s">
        <v>11</v>
      </c>
      <c r="D10" s="8">
        <v>176</v>
      </c>
      <c r="E10" s="43">
        <v>0</v>
      </c>
      <c r="F10" s="32">
        <f>D10*E10</f>
        <v>0</v>
      </c>
    </row>
    <row r="11" spans="1:6" s="41" customFormat="1" ht="14.25" customHeight="1">
      <c r="A11" s="40" t="s">
        <v>110</v>
      </c>
      <c r="B11" s="29" t="s">
        <v>34</v>
      </c>
      <c r="C11" s="7" t="s">
        <v>5</v>
      </c>
      <c r="D11" s="8">
        <v>176</v>
      </c>
      <c r="E11" s="43">
        <v>0</v>
      </c>
      <c r="F11" s="21">
        <f>D11*E11</f>
        <v>0</v>
      </c>
    </row>
    <row r="12" spans="1:6" s="41" customFormat="1" ht="14.25" customHeight="1">
      <c r="A12" s="40" t="s">
        <v>121</v>
      </c>
      <c r="B12" s="29" t="s">
        <v>34</v>
      </c>
      <c r="C12" s="7" t="s">
        <v>5</v>
      </c>
      <c r="D12" s="8">
        <v>176</v>
      </c>
      <c r="E12" s="43">
        <v>0</v>
      </c>
      <c r="F12" s="21">
        <f>D12*E12</f>
        <v>0</v>
      </c>
    </row>
    <row r="13" spans="1:6" ht="14.25" customHeight="1">
      <c r="A13" s="4" t="s">
        <v>23</v>
      </c>
      <c r="B13" s="23" t="s">
        <v>33</v>
      </c>
      <c r="C13" s="7" t="s">
        <v>5</v>
      </c>
      <c r="D13" s="8">
        <v>8</v>
      </c>
      <c r="E13" s="43">
        <v>0</v>
      </c>
      <c r="F13" s="32">
        <f>D13*E13</f>
        <v>0</v>
      </c>
    </row>
    <row r="14" spans="1:6" ht="14.25" customHeight="1">
      <c r="A14" s="6" t="s">
        <v>120</v>
      </c>
      <c r="B14" s="13" t="s">
        <v>34</v>
      </c>
      <c r="C14" s="7" t="s">
        <v>12</v>
      </c>
      <c r="D14" s="8">
        <v>152</v>
      </c>
      <c r="E14" s="43">
        <v>0</v>
      </c>
      <c r="F14" s="32">
        <f>D14*E14</f>
        <v>0</v>
      </c>
    </row>
    <row r="15" spans="1:6" ht="14.25" customHeight="1">
      <c r="A15" s="18" t="s">
        <v>37</v>
      </c>
      <c r="B15" s="9"/>
      <c r="C15" s="9"/>
      <c r="D15" s="9"/>
      <c r="E15" s="9"/>
      <c r="F15" s="33"/>
    </row>
    <row r="16" spans="1:8" ht="14.25" customHeight="1">
      <c r="A16" s="4" t="s">
        <v>17</v>
      </c>
      <c r="B16" s="20" t="s">
        <v>32</v>
      </c>
      <c r="C16" s="7" t="s">
        <v>10</v>
      </c>
      <c r="D16" s="8">
        <v>48</v>
      </c>
      <c r="E16" s="43">
        <v>0</v>
      </c>
      <c r="F16" s="32">
        <f>D16*E16</f>
        <v>0</v>
      </c>
      <c r="G16" s="5"/>
      <c r="H16" s="5"/>
    </row>
    <row r="17" spans="1:6" ht="14.25" customHeight="1">
      <c r="A17" s="4" t="s">
        <v>18</v>
      </c>
      <c r="B17" s="23" t="s">
        <v>32</v>
      </c>
      <c r="C17" s="7" t="s">
        <v>10</v>
      </c>
      <c r="D17" s="8">
        <v>116</v>
      </c>
      <c r="E17" s="43">
        <v>0</v>
      </c>
      <c r="F17" s="32">
        <f>D17*E17</f>
        <v>0</v>
      </c>
    </row>
    <row r="18" spans="1:6" ht="14.25" customHeight="1">
      <c r="A18" s="4" t="s">
        <v>19</v>
      </c>
      <c r="B18" s="23" t="s">
        <v>32</v>
      </c>
      <c r="C18" s="7" t="s">
        <v>10</v>
      </c>
      <c r="D18" s="8">
        <v>66</v>
      </c>
      <c r="E18" s="43">
        <v>0</v>
      </c>
      <c r="F18" s="32">
        <f>D18*E18</f>
        <v>0</v>
      </c>
    </row>
    <row r="19" spans="1:6" ht="14.25" customHeight="1">
      <c r="A19" s="4" t="s">
        <v>16</v>
      </c>
      <c r="B19" s="23" t="s">
        <v>33</v>
      </c>
      <c r="C19" s="7" t="s">
        <v>5</v>
      </c>
      <c r="D19" s="8">
        <v>8</v>
      </c>
      <c r="E19" s="43">
        <v>0</v>
      </c>
      <c r="F19" s="32">
        <f>D19*E19</f>
        <v>0</v>
      </c>
    </row>
    <row r="20" spans="1:6" ht="14.25" customHeight="1">
      <c r="A20" s="18" t="s">
        <v>25</v>
      </c>
      <c r="B20" s="9"/>
      <c r="C20" s="9"/>
      <c r="D20" s="9"/>
      <c r="E20" s="9"/>
      <c r="F20" s="33"/>
    </row>
    <row r="21" spans="1:6" ht="14.25" customHeight="1">
      <c r="A21" s="6" t="s">
        <v>20</v>
      </c>
      <c r="B21" s="13" t="s">
        <v>32</v>
      </c>
      <c r="C21" s="7" t="s">
        <v>10</v>
      </c>
      <c r="D21" s="8">
        <v>24</v>
      </c>
      <c r="E21" s="43">
        <v>0</v>
      </c>
      <c r="F21" s="32">
        <f aca="true" t="shared" si="0" ref="F21:F28">D21*E21</f>
        <v>0</v>
      </c>
    </row>
    <row r="22" spans="1:6" ht="14.25" customHeight="1">
      <c r="A22" s="6" t="s">
        <v>18</v>
      </c>
      <c r="B22" s="20" t="s">
        <v>32</v>
      </c>
      <c r="C22" s="7" t="s">
        <v>10</v>
      </c>
      <c r="D22" s="8">
        <v>56</v>
      </c>
      <c r="E22" s="43">
        <v>0</v>
      </c>
      <c r="F22" s="32">
        <f t="shared" si="0"/>
        <v>0</v>
      </c>
    </row>
    <row r="23" spans="1:6" ht="14.25" customHeight="1">
      <c r="A23" s="6" t="s">
        <v>19</v>
      </c>
      <c r="B23" s="23" t="s">
        <v>32</v>
      </c>
      <c r="C23" s="7" t="s">
        <v>10</v>
      </c>
      <c r="D23" s="8">
        <v>24</v>
      </c>
      <c r="E23" s="43">
        <v>0</v>
      </c>
      <c r="F23" s="32">
        <f t="shared" si="0"/>
        <v>0</v>
      </c>
    </row>
    <row r="24" spans="1:6" ht="14.25" customHeight="1">
      <c r="A24" s="6" t="s">
        <v>40</v>
      </c>
      <c r="B24" s="23" t="s">
        <v>32</v>
      </c>
      <c r="C24" s="7" t="s">
        <v>10</v>
      </c>
      <c r="D24" s="8">
        <v>16</v>
      </c>
      <c r="E24" s="43">
        <v>0</v>
      </c>
      <c r="F24" s="32">
        <f t="shared" si="0"/>
        <v>0</v>
      </c>
    </row>
    <row r="25" spans="1:6" ht="14.25" customHeight="1">
      <c r="A25" s="6" t="s">
        <v>43</v>
      </c>
      <c r="B25" s="23" t="s">
        <v>32</v>
      </c>
      <c r="C25" s="7" t="s">
        <v>5</v>
      </c>
      <c r="D25" s="8">
        <v>8</v>
      </c>
      <c r="E25" s="43">
        <v>0</v>
      </c>
      <c r="F25" s="32">
        <f t="shared" si="0"/>
        <v>0</v>
      </c>
    </row>
    <row r="26" spans="1:6" ht="14.25" customHeight="1">
      <c r="A26" s="6" t="s">
        <v>44</v>
      </c>
      <c r="B26" s="23" t="s">
        <v>32</v>
      </c>
      <c r="C26" s="7" t="s">
        <v>5</v>
      </c>
      <c r="D26" s="8">
        <v>2</v>
      </c>
      <c r="E26" s="43">
        <v>0</v>
      </c>
      <c r="F26" s="32">
        <f t="shared" si="0"/>
        <v>0</v>
      </c>
    </row>
    <row r="27" spans="1:6" ht="14.25" customHeight="1">
      <c r="A27" s="6" t="s">
        <v>42</v>
      </c>
      <c r="B27" s="23" t="s">
        <v>32</v>
      </c>
      <c r="C27" s="7" t="s">
        <v>13</v>
      </c>
      <c r="D27" s="8">
        <v>1</v>
      </c>
      <c r="E27" s="43">
        <v>0</v>
      </c>
      <c r="F27" s="32">
        <f t="shared" si="0"/>
        <v>0</v>
      </c>
    </row>
    <row r="28" spans="1:6" ht="14.25" customHeight="1">
      <c r="A28" s="6" t="s">
        <v>24</v>
      </c>
      <c r="B28" s="23" t="s">
        <v>32</v>
      </c>
      <c r="C28" s="7" t="s">
        <v>14</v>
      </c>
      <c r="D28" s="8">
        <v>40</v>
      </c>
      <c r="E28" s="43">
        <v>0</v>
      </c>
      <c r="F28" s="32">
        <f t="shared" si="0"/>
        <v>0</v>
      </c>
    </row>
    <row r="29" spans="1:6" ht="14.25" customHeight="1" thickBot="1">
      <c r="A29" s="35"/>
      <c r="B29" s="36"/>
      <c r="C29" s="37"/>
      <c r="D29" s="38"/>
      <c r="E29" s="38"/>
      <c r="F29" s="39"/>
    </row>
    <row r="30" spans="1:6" ht="18" thickBot="1">
      <c r="A30" s="26" t="s">
        <v>83</v>
      </c>
      <c r="B30" s="27"/>
      <c r="C30" s="112"/>
      <c r="D30" s="113"/>
      <c r="E30" s="113"/>
      <c r="F30" s="34">
        <f>SUM(F7:F29)</f>
        <v>0</v>
      </c>
    </row>
    <row r="31" ht="12.75">
      <c r="F31" s="14"/>
    </row>
    <row r="33" ht="12.75">
      <c r="F33" s="5"/>
    </row>
  </sheetData>
  <sheetProtection password="CE92" sheet="1"/>
  <mergeCells count="5">
    <mergeCell ref="C30:E30"/>
    <mergeCell ref="C9:E9"/>
    <mergeCell ref="B6:E6"/>
    <mergeCell ref="A2:F2"/>
    <mergeCell ref="A5:F5"/>
  </mergeCells>
  <printOptions/>
  <pageMargins left="0.66" right="0.3937007874015748" top="0.31" bottom="0.37" header="0.17" footer="0.28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**</Manager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**</dc:title>
  <dc:subject>**</dc:subject>
  <dc:creator>**</dc:creator>
  <cp:keywords/>
  <dc:description/>
  <cp:lastModifiedBy>12729</cp:lastModifiedBy>
  <cp:lastPrinted>2016-03-31T12:07:33Z</cp:lastPrinted>
  <dcterms:created xsi:type="dcterms:W3CDTF">2006-11-16T10:35:29Z</dcterms:created>
  <dcterms:modified xsi:type="dcterms:W3CDTF">2016-03-31T12:08:10Z</dcterms:modified>
  <cp:category/>
  <cp:version/>
  <cp:contentType/>
  <cp:contentStatus/>
</cp:coreProperties>
</file>