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20" windowWidth="22995" windowHeight="1029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<sst xmlns="http://schemas.openxmlformats.org/spreadsheetml/2006/main" count="84" uniqueCount="57">
  <si>
    <t>Výkaz výměr (slepý rozpočet) na realizaci akce:</t>
  </si>
  <si>
    <t>Příloha č. 5</t>
  </si>
  <si>
    <t>Šumperk - Vikýřovice - DS PHM společnosti Benzina, s.r.o. - sanační doprůzkum</t>
  </si>
  <si>
    <t>Sortiment prací</t>
  </si>
  <si>
    <t>Jednotka</t>
  </si>
  <si>
    <t>Cena za jednotku</t>
  </si>
  <si>
    <t>Celkem</t>
  </si>
  <si>
    <t>Přípravné práce</t>
  </si>
  <si>
    <t>Studium archivních podkladů</t>
  </si>
  <si>
    <t>sada</t>
  </si>
  <si>
    <t>Realizační projekt doprůzkumu</t>
  </si>
  <si>
    <t>Inženýrská činnost - řízení projektu</t>
  </si>
  <si>
    <t>Rekognoskace lokality, vstupy a sítě</t>
  </si>
  <si>
    <t>Terénní technické práce</t>
  </si>
  <si>
    <t>Vystrojené vrty - 19 ks do cca 12 m</t>
  </si>
  <si>
    <t>bm</t>
  </si>
  <si>
    <t>Dopravní náklady - přeprava vrtné soupravy</t>
  </si>
  <si>
    <t>Ochranka vrtu</t>
  </si>
  <si>
    <t>ks</t>
  </si>
  <si>
    <t>Likvidace vrtného jádra jako ostatní odpad včetně dopravy</t>
  </si>
  <si>
    <t>t</t>
  </si>
  <si>
    <t>Odběr vzorků podzemních vod</t>
  </si>
  <si>
    <t>Odběr vzorků zemin</t>
  </si>
  <si>
    <t>Odběr vzorků zemin - vyluhovatelnost</t>
  </si>
  <si>
    <t>Doprava vzorků</t>
  </si>
  <si>
    <t>komplet</t>
  </si>
  <si>
    <t>Laboratorní práce</t>
  </si>
  <si>
    <t>Vody - analytika PAU, BTEX, C10-C40</t>
  </si>
  <si>
    <t>Vody - analytika základní rozbor</t>
  </si>
  <si>
    <t>Zeminy - analytika PAU, C10-C40 v sušině</t>
  </si>
  <si>
    <t>Zeminy - granulometrický rozbor pro stanovení Kf</t>
  </si>
  <si>
    <t>Zeminy - vyluhovatelnost</t>
  </si>
  <si>
    <t>Ověření funkce hydraulické bariéry - pilotní pokus</t>
  </si>
  <si>
    <t>Inženýrská činnost - povolení vstupů, pronájem</t>
  </si>
  <si>
    <t>Instalace DS, potrubní a kabelové rozvody</t>
  </si>
  <si>
    <t>Provoz systému - dekontaminace a zasakování čerpaných vod</t>
  </si>
  <si>
    <t>den</t>
  </si>
  <si>
    <t>Kontinuální měření hladin (30 dnů)</t>
  </si>
  <si>
    <t>Likvidace systému - deinstalace</t>
  </si>
  <si>
    <t>Vyhodnocení pilotního pokusu</t>
  </si>
  <si>
    <t>Řešení průzkumných prací, vyhodnocovací práce</t>
  </si>
  <si>
    <t>Řízení a koordinace technických a laboratorních prací</t>
  </si>
  <si>
    <t>hod</t>
  </si>
  <si>
    <t>Dokumentace vrtného jádra</t>
  </si>
  <si>
    <t>Geodetické zaměření vrtů</t>
  </si>
  <si>
    <t>Zpracování primární geologické dokumentace</t>
  </si>
  <si>
    <t>Závěrečná zpráva sanačního doprůzkumu</t>
  </si>
  <si>
    <t>Matematický hydraulický model sanace</t>
  </si>
  <si>
    <t>Cestovné</t>
  </si>
  <si>
    <t>Projektová dokumentace sanace</t>
  </si>
  <si>
    <t>Reprodukce, kompletace a tisky ZZ</t>
  </si>
  <si>
    <t>Reprodukce, kompletace a tisky projektZZ</t>
  </si>
  <si>
    <t>Doplnění databáze SEKM</t>
  </si>
  <si>
    <t>CELKEM bez DPH</t>
  </si>
  <si>
    <t>Počet
jednotek</t>
  </si>
  <si>
    <t>CELKEM s DPH</t>
  </si>
  <si>
    <t>DPH 21%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</si>
</sst>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#,##0\ &quot;Kč&quot;;[Red]\-#,##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6" fontId="0" fillId="0" borderId="2" xfId="0" applyNumberFormat="1" applyBorder="1"/>
    <xf numFmtId="6" fontId="0" fillId="0" borderId="3" xfId="0" applyNumberFormat="1" applyBorder="1"/>
    <xf numFmtId="0" fontId="0" fillId="0" borderId="4" xfId="0" applyBorder="1" applyAlignment="1">
      <alignment horizontal="right" vertical="center"/>
    </xf>
    <xf numFmtId="16" fontId="0" fillId="0" borderId="4" xfId="0" applyNumberFormat="1" applyBorder="1" applyAlignment="1">
      <alignment horizontal="right" vertical="center"/>
    </xf>
    <xf numFmtId="16" fontId="0" fillId="0" borderId="5" xfId="0" applyNumberFormat="1" applyBorder="1" applyAlignment="1">
      <alignment horizontal="right" vertical="center"/>
    </xf>
    <xf numFmtId="0" fontId="0" fillId="0" borderId="6" xfId="0" applyBorder="1"/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6" fontId="2" fillId="2" borderId="10" xfId="0" applyNumberFormat="1" applyFont="1" applyFill="1" applyBorder="1"/>
    <xf numFmtId="6" fontId="2" fillId="2" borderId="3" xfId="0" applyNumberFormat="1" applyFont="1" applyFill="1" applyBorder="1"/>
    <xf numFmtId="6" fontId="2" fillId="2" borderId="2" xfId="0" applyNumberFormat="1" applyFont="1" applyFill="1" applyBorder="1"/>
    <xf numFmtId="0" fontId="2" fillId="2" borderId="4" xfId="0" applyFont="1" applyFill="1" applyBorder="1" applyAlignment="1">
      <alignment horizontal="right" vertical="center"/>
    </xf>
    <xf numFmtId="0" fontId="2" fillId="2" borderId="11" xfId="0" applyFont="1" applyFill="1" applyBorder="1" applyAlignment="1">
      <alignment horizontal="right" vertical="center"/>
    </xf>
    <xf numFmtId="0" fontId="0" fillId="0" borderId="1" xfId="0" applyBorder="1" applyProtection="1">
      <protection locked="0"/>
    </xf>
    <xf numFmtId="0" fontId="0" fillId="0" borderId="6" xfId="0" applyBorder="1" applyProtection="1">
      <protection locked="0"/>
    </xf>
    <xf numFmtId="0" fontId="0" fillId="2" borderId="12" xfId="0" applyFill="1" applyBorder="1" applyAlignment="1">
      <alignment horizontal="left" vertical="center"/>
    </xf>
    <xf numFmtId="0" fontId="0" fillId="2" borderId="13" xfId="0" applyFill="1" applyBorder="1" applyAlignment="1">
      <alignment horizontal="left" vertical="center"/>
    </xf>
    <xf numFmtId="0" fontId="0" fillId="2" borderId="14" xfId="0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left" vertical="center"/>
    </xf>
    <xf numFmtId="0" fontId="2" fillId="2" borderId="17" xfId="0" applyFont="1" applyFill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2" fillId="2" borderId="18" xfId="0" applyFont="1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tabSelected="1" workbookViewId="0" topLeftCell="A22">
      <selection activeCell="A45" sqref="A45:E45"/>
    </sheetView>
  </sheetViews>
  <sheetFormatPr defaultColWidth="9.140625" defaultRowHeight="15"/>
  <cols>
    <col min="1" max="1" width="5.57421875" style="2" customWidth="1"/>
    <col min="2" max="2" width="59.8515625" style="0" customWidth="1"/>
    <col min="3" max="3" width="12.8515625" style="1" customWidth="1"/>
    <col min="4" max="4" width="9.140625" style="1" customWidth="1"/>
    <col min="5" max="6" width="19.421875" style="0" customWidth="1"/>
  </cols>
  <sheetData>
    <row r="1" spans="2:6" ht="15">
      <c r="B1" s="34" t="s">
        <v>0</v>
      </c>
      <c r="C1" s="34"/>
      <c r="D1" s="34"/>
      <c r="E1" s="34"/>
      <c r="F1" t="s">
        <v>1</v>
      </c>
    </row>
    <row r="2" spans="2:5" ht="15.75">
      <c r="B2" s="33" t="s">
        <v>2</v>
      </c>
      <c r="C2" s="33"/>
      <c r="D2" s="33"/>
      <c r="E2" s="33"/>
    </row>
    <row r="3" ht="15.75" thickBot="1"/>
    <row r="4" spans="1:6" ht="30.75" thickBot="1">
      <c r="A4" s="12"/>
      <c r="B4" s="13" t="s">
        <v>3</v>
      </c>
      <c r="C4" s="13" t="s">
        <v>4</v>
      </c>
      <c r="D4" s="14" t="s">
        <v>54</v>
      </c>
      <c r="E4" s="13" t="s">
        <v>5</v>
      </c>
      <c r="F4" s="15" t="s">
        <v>6</v>
      </c>
    </row>
    <row r="5" spans="1:6" ht="15">
      <c r="A5" s="20">
        <v>1</v>
      </c>
      <c r="B5" s="38" t="s">
        <v>7</v>
      </c>
      <c r="C5" s="27"/>
      <c r="D5" s="27"/>
      <c r="E5" s="28"/>
      <c r="F5" s="16">
        <f>SUM(F6:F9)</f>
        <v>0</v>
      </c>
    </row>
    <row r="6" spans="1:6" ht="15">
      <c r="A6" s="7">
        <v>1.1</v>
      </c>
      <c r="B6" s="3" t="s">
        <v>8</v>
      </c>
      <c r="C6" s="4" t="s">
        <v>9</v>
      </c>
      <c r="D6" s="4">
        <v>1</v>
      </c>
      <c r="E6" s="21"/>
      <c r="F6" s="5">
        <f>(D6*E6)</f>
        <v>0</v>
      </c>
    </row>
    <row r="7" spans="1:6" ht="15">
      <c r="A7" s="7">
        <v>1.2</v>
      </c>
      <c r="B7" s="3" t="s">
        <v>10</v>
      </c>
      <c r="C7" s="4" t="s">
        <v>9</v>
      </c>
      <c r="D7" s="4">
        <v>1</v>
      </c>
      <c r="E7" s="21"/>
      <c r="F7" s="5">
        <f>(D7*E7)</f>
        <v>0</v>
      </c>
    </row>
    <row r="8" spans="1:6" ht="15">
      <c r="A8" s="7">
        <v>1.3</v>
      </c>
      <c r="B8" s="3" t="s">
        <v>11</v>
      </c>
      <c r="C8" s="4" t="s">
        <v>9</v>
      </c>
      <c r="D8" s="4">
        <v>1</v>
      </c>
      <c r="E8" s="21"/>
      <c r="F8" s="5">
        <f>(D8*E8)</f>
        <v>0</v>
      </c>
    </row>
    <row r="9" spans="1:6" ht="15">
      <c r="A9" s="7">
        <v>1.4</v>
      </c>
      <c r="B9" s="3" t="s">
        <v>12</v>
      </c>
      <c r="C9" s="4" t="s">
        <v>9</v>
      </c>
      <c r="D9" s="4">
        <v>1</v>
      </c>
      <c r="E9" s="21"/>
      <c r="F9" s="5">
        <f>(D9*E9)</f>
        <v>0</v>
      </c>
    </row>
    <row r="10" spans="1:6" ht="15">
      <c r="A10" s="19">
        <v>2</v>
      </c>
      <c r="B10" s="35" t="s">
        <v>13</v>
      </c>
      <c r="C10" s="36"/>
      <c r="D10" s="36"/>
      <c r="E10" s="37"/>
      <c r="F10" s="18">
        <f>SUM(F11:F18)</f>
        <v>0</v>
      </c>
    </row>
    <row r="11" spans="1:6" ht="15">
      <c r="A11" s="7">
        <v>2.1</v>
      </c>
      <c r="B11" s="3" t="s">
        <v>14</v>
      </c>
      <c r="C11" s="4" t="s">
        <v>15</v>
      </c>
      <c r="D11" s="4">
        <v>228</v>
      </c>
      <c r="E11" s="21"/>
      <c r="F11" s="5">
        <f aca="true" t="shared" si="0" ref="F11:F18">D11*E11</f>
        <v>0</v>
      </c>
    </row>
    <row r="12" spans="1:6" ht="15">
      <c r="A12" s="7">
        <v>2.2</v>
      </c>
      <c r="B12" s="3" t="s">
        <v>16</v>
      </c>
      <c r="C12" s="4" t="s">
        <v>9</v>
      </c>
      <c r="D12" s="4">
        <v>1</v>
      </c>
      <c r="E12" s="21"/>
      <c r="F12" s="5">
        <f t="shared" si="0"/>
        <v>0</v>
      </c>
    </row>
    <row r="13" spans="1:6" ht="15">
      <c r="A13" s="7">
        <v>2.3</v>
      </c>
      <c r="B13" s="3" t="s">
        <v>17</v>
      </c>
      <c r="C13" s="4" t="s">
        <v>18</v>
      </c>
      <c r="D13" s="4">
        <v>19</v>
      </c>
      <c r="E13" s="21"/>
      <c r="F13" s="5">
        <f t="shared" si="0"/>
        <v>0</v>
      </c>
    </row>
    <row r="14" spans="1:6" ht="15">
      <c r="A14" s="7">
        <v>2.4</v>
      </c>
      <c r="B14" s="3" t="s">
        <v>19</v>
      </c>
      <c r="C14" s="4" t="s">
        <v>20</v>
      </c>
      <c r="D14" s="4">
        <v>5</v>
      </c>
      <c r="E14" s="21"/>
      <c r="F14" s="5">
        <f t="shared" si="0"/>
        <v>0</v>
      </c>
    </row>
    <row r="15" spans="1:6" ht="15">
      <c r="A15" s="7">
        <v>2.5</v>
      </c>
      <c r="B15" s="3" t="s">
        <v>21</v>
      </c>
      <c r="C15" s="4" t="s">
        <v>18</v>
      </c>
      <c r="D15" s="4">
        <v>88</v>
      </c>
      <c r="E15" s="21"/>
      <c r="F15" s="5">
        <f t="shared" si="0"/>
        <v>0</v>
      </c>
    </row>
    <row r="16" spans="1:6" ht="15">
      <c r="A16" s="7">
        <v>2.6</v>
      </c>
      <c r="B16" s="3" t="s">
        <v>22</v>
      </c>
      <c r="C16" s="4" t="s">
        <v>18</v>
      </c>
      <c r="D16" s="4">
        <v>19</v>
      </c>
      <c r="E16" s="21"/>
      <c r="F16" s="5">
        <f t="shared" si="0"/>
        <v>0</v>
      </c>
    </row>
    <row r="17" spans="1:6" ht="15">
      <c r="A17" s="7">
        <v>2.7</v>
      </c>
      <c r="B17" s="3" t="s">
        <v>23</v>
      </c>
      <c r="C17" s="4" t="s">
        <v>18</v>
      </c>
      <c r="D17" s="4">
        <v>1</v>
      </c>
      <c r="E17" s="21"/>
      <c r="F17" s="5">
        <f t="shared" si="0"/>
        <v>0</v>
      </c>
    </row>
    <row r="18" spans="1:6" ht="15">
      <c r="A18" s="7">
        <v>2.8</v>
      </c>
      <c r="B18" s="3" t="s">
        <v>24</v>
      </c>
      <c r="C18" s="4" t="s">
        <v>25</v>
      </c>
      <c r="D18" s="4">
        <v>1</v>
      </c>
      <c r="E18" s="21"/>
      <c r="F18" s="5">
        <f t="shared" si="0"/>
        <v>0</v>
      </c>
    </row>
    <row r="19" spans="1:6" ht="15">
      <c r="A19" s="19">
        <v>3</v>
      </c>
      <c r="B19" s="35" t="s">
        <v>26</v>
      </c>
      <c r="C19" s="36"/>
      <c r="D19" s="36"/>
      <c r="E19" s="37"/>
      <c r="F19" s="18">
        <f>SUM(F20:F24)</f>
        <v>0</v>
      </c>
    </row>
    <row r="20" spans="1:6" ht="15">
      <c r="A20" s="7">
        <v>3.1</v>
      </c>
      <c r="B20" s="3" t="s">
        <v>27</v>
      </c>
      <c r="C20" s="4" t="s">
        <v>18</v>
      </c>
      <c r="D20" s="4">
        <v>88</v>
      </c>
      <c r="E20" s="21"/>
      <c r="F20" s="5">
        <f>D20*E20</f>
        <v>0</v>
      </c>
    </row>
    <row r="21" spans="1:6" ht="15">
      <c r="A21" s="7">
        <v>3.2</v>
      </c>
      <c r="B21" s="3" t="s">
        <v>28</v>
      </c>
      <c r="C21" s="4" t="s">
        <v>18</v>
      </c>
      <c r="D21" s="4">
        <v>30</v>
      </c>
      <c r="E21" s="21"/>
      <c r="F21" s="5">
        <f>D21*E21</f>
        <v>0</v>
      </c>
    </row>
    <row r="22" spans="1:6" ht="15">
      <c r="A22" s="7">
        <v>3.3</v>
      </c>
      <c r="B22" s="3" t="s">
        <v>29</v>
      </c>
      <c r="C22" s="4" t="s">
        <v>18</v>
      </c>
      <c r="D22" s="4">
        <v>19</v>
      </c>
      <c r="E22" s="21"/>
      <c r="F22" s="5">
        <f>D22*E22</f>
        <v>0</v>
      </c>
    </row>
    <row r="23" spans="1:6" ht="15">
      <c r="A23" s="7">
        <v>3.4</v>
      </c>
      <c r="B23" s="3" t="s">
        <v>30</v>
      </c>
      <c r="C23" s="4" t="s">
        <v>18</v>
      </c>
      <c r="D23" s="4">
        <v>5</v>
      </c>
      <c r="E23" s="21"/>
      <c r="F23" s="5">
        <f>D23*E23</f>
        <v>0</v>
      </c>
    </row>
    <row r="24" spans="1:6" ht="15">
      <c r="A24" s="7">
        <v>3.5</v>
      </c>
      <c r="B24" s="3" t="s">
        <v>31</v>
      </c>
      <c r="C24" s="4" t="s">
        <v>18</v>
      </c>
      <c r="D24" s="4">
        <v>1</v>
      </c>
      <c r="E24" s="21"/>
      <c r="F24" s="5">
        <f>D24*E24</f>
        <v>0</v>
      </c>
    </row>
    <row r="25" spans="1:6" ht="15">
      <c r="A25" s="19">
        <v>4</v>
      </c>
      <c r="B25" s="35" t="s">
        <v>32</v>
      </c>
      <c r="C25" s="36"/>
      <c r="D25" s="36"/>
      <c r="E25" s="37"/>
      <c r="F25" s="18">
        <f>SUM(F26:F31)</f>
        <v>0</v>
      </c>
    </row>
    <row r="26" spans="1:6" ht="15">
      <c r="A26" s="7">
        <v>4.1</v>
      </c>
      <c r="B26" s="3" t="s">
        <v>33</v>
      </c>
      <c r="C26" s="4" t="s">
        <v>9</v>
      </c>
      <c r="D26" s="4">
        <v>1</v>
      </c>
      <c r="E26" s="21"/>
      <c r="F26" s="5">
        <f aca="true" t="shared" si="1" ref="F26:F31">D26*E26</f>
        <v>0</v>
      </c>
    </row>
    <row r="27" spans="1:6" ht="15">
      <c r="A27" s="7">
        <v>4.2</v>
      </c>
      <c r="B27" s="3" t="s">
        <v>34</v>
      </c>
      <c r="C27" s="4" t="s">
        <v>9</v>
      </c>
      <c r="D27" s="4">
        <v>1</v>
      </c>
      <c r="E27" s="21"/>
      <c r="F27" s="5">
        <f t="shared" si="1"/>
        <v>0</v>
      </c>
    </row>
    <row r="28" spans="1:6" ht="15">
      <c r="A28" s="7">
        <v>4.3</v>
      </c>
      <c r="B28" s="3" t="s">
        <v>35</v>
      </c>
      <c r="C28" s="4" t="s">
        <v>36</v>
      </c>
      <c r="D28" s="4">
        <v>30</v>
      </c>
      <c r="E28" s="21"/>
      <c r="F28" s="5">
        <f t="shared" si="1"/>
        <v>0</v>
      </c>
    </row>
    <row r="29" spans="1:6" ht="15">
      <c r="A29" s="7">
        <v>4.4</v>
      </c>
      <c r="B29" s="3" t="s">
        <v>37</v>
      </c>
      <c r="C29" s="4" t="s">
        <v>36</v>
      </c>
      <c r="D29" s="4">
        <v>30</v>
      </c>
      <c r="E29" s="21"/>
      <c r="F29" s="5">
        <f t="shared" si="1"/>
        <v>0</v>
      </c>
    </row>
    <row r="30" spans="1:6" ht="15">
      <c r="A30" s="7">
        <v>4.5</v>
      </c>
      <c r="B30" s="3" t="s">
        <v>38</v>
      </c>
      <c r="C30" s="4" t="s">
        <v>9</v>
      </c>
      <c r="D30" s="4">
        <v>1</v>
      </c>
      <c r="E30" s="21"/>
      <c r="F30" s="5">
        <f t="shared" si="1"/>
        <v>0</v>
      </c>
    </row>
    <row r="31" spans="1:6" ht="15">
      <c r="A31" s="7">
        <v>4.6</v>
      </c>
      <c r="B31" s="3" t="s">
        <v>39</v>
      </c>
      <c r="C31" s="4" t="s">
        <v>9</v>
      </c>
      <c r="D31" s="4">
        <v>1</v>
      </c>
      <c r="E31" s="21"/>
      <c r="F31" s="5">
        <f t="shared" si="1"/>
        <v>0</v>
      </c>
    </row>
    <row r="32" spans="1:6" ht="15">
      <c r="A32" s="19">
        <v>5</v>
      </c>
      <c r="B32" s="23" t="s">
        <v>40</v>
      </c>
      <c r="C32" s="24"/>
      <c r="D32" s="24"/>
      <c r="E32" s="25"/>
      <c r="F32" s="18">
        <f>SUM(F33:F43)</f>
        <v>0</v>
      </c>
    </row>
    <row r="33" spans="1:6" ht="15">
      <c r="A33" s="7">
        <v>5.1</v>
      </c>
      <c r="B33" s="3" t="s">
        <v>41</v>
      </c>
      <c r="C33" s="4" t="s">
        <v>42</v>
      </c>
      <c r="D33" s="4">
        <v>180</v>
      </c>
      <c r="E33" s="21"/>
      <c r="F33" s="5">
        <f aca="true" t="shared" si="2" ref="F33:F43">D33*E33</f>
        <v>0</v>
      </c>
    </row>
    <row r="34" spans="1:6" ht="15">
      <c r="A34" s="7">
        <v>5.2</v>
      </c>
      <c r="B34" s="3" t="s">
        <v>43</v>
      </c>
      <c r="C34" s="4" t="s">
        <v>15</v>
      </c>
      <c r="D34" s="4">
        <v>228</v>
      </c>
      <c r="E34" s="21"/>
      <c r="F34" s="5">
        <f t="shared" si="2"/>
        <v>0</v>
      </c>
    </row>
    <row r="35" spans="1:6" ht="15">
      <c r="A35" s="7">
        <v>5.3</v>
      </c>
      <c r="B35" s="3" t="s">
        <v>44</v>
      </c>
      <c r="C35" s="4" t="s">
        <v>18</v>
      </c>
      <c r="D35" s="4">
        <v>19</v>
      </c>
      <c r="E35" s="21"/>
      <c r="F35" s="5">
        <f t="shared" si="2"/>
        <v>0</v>
      </c>
    </row>
    <row r="36" spans="1:6" ht="15">
      <c r="A36" s="7">
        <v>5.4</v>
      </c>
      <c r="B36" s="3" t="s">
        <v>45</v>
      </c>
      <c r="C36" s="4" t="s">
        <v>42</v>
      </c>
      <c r="D36" s="4">
        <v>120</v>
      </c>
      <c r="E36" s="21"/>
      <c r="F36" s="5">
        <f t="shared" si="2"/>
        <v>0</v>
      </c>
    </row>
    <row r="37" spans="1:6" ht="15">
      <c r="A37" s="7">
        <v>5.5</v>
      </c>
      <c r="B37" s="3" t="s">
        <v>46</v>
      </c>
      <c r="C37" s="4" t="s">
        <v>42</v>
      </c>
      <c r="D37" s="4">
        <v>160</v>
      </c>
      <c r="E37" s="21"/>
      <c r="F37" s="5">
        <f t="shared" si="2"/>
        <v>0</v>
      </c>
    </row>
    <row r="38" spans="1:6" ht="15">
      <c r="A38" s="7">
        <v>5.6</v>
      </c>
      <c r="B38" s="3" t="s">
        <v>47</v>
      </c>
      <c r="C38" s="4" t="s">
        <v>9</v>
      </c>
      <c r="D38" s="4">
        <v>1</v>
      </c>
      <c r="E38" s="21"/>
      <c r="F38" s="5">
        <f t="shared" si="2"/>
        <v>0</v>
      </c>
    </row>
    <row r="39" spans="1:6" ht="15">
      <c r="A39" s="7">
        <v>5.7</v>
      </c>
      <c r="B39" s="3" t="s">
        <v>48</v>
      </c>
      <c r="C39" s="4" t="s">
        <v>25</v>
      </c>
      <c r="D39" s="4">
        <v>1</v>
      </c>
      <c r="E39" s="21"/>
      <c r="F39" s="5">
        <f t="shared" si="2"/>
        <v>0</v>
      </c>
    </row>
    <row r="40" spans="1:6" ht="15">
      <c r="A40" s="7">
        <v>5.8</v>
      </c>
      <c r="B40" s="3" t="s">
        <v>49</v>
      </c>
      <c r="C40" s="4" t="s">
        <v>42</v>
      </c>
      <c r="D40" s="4">
        <v>196</v>
      </c>
      <c r="E40" s="21"/>
      <c r="F40" s="5">
        <f t="shared" si="2"/>
        <v>0</v>
      </c>
    </row>
    <row r="41" spans="1:6" ht="15">
      <c r="A41" s="7">
        <v>5.9</v>
      </c>
      <c r="B41" s="3" t="s">
        <v>50</v>
      </c>
      <c r="C41" s="4" t="s">
        <v>9</v>
      </c>
      <c r="D41" s="4">
        <v>7</v>
      </c>
      <c r="E41" s="21"/>
      <c r="F41" s="5">
        <f t="shared" si="2"/>
        <v>0</v>
      </c>
    </row>
    <row r="42" spans="1:6" ht="15">
      <c r="A42" s="8">
        <v>42648</v>
      </c>
      <c r="B42" s="3" t="s">
        <v>51</v>
      </c>
      <c r="C42" s="4" t="s">
        <v>9</v>
      </c>
      <c r="D42" s="4">
        <v>7</v>
      </c>
      <c r="E42" s="21"/>
      <c r="F42" s="5">
        <f t="shared" si="2"/>
        <v>0</v>
      </c>
    </row>
    <row r="43" spans="1:6" ht="15.75" thickBot="1">
      <c r="A43" s="9">
        <v>42679</v>
      </c>
      <c r="B43" s="10" t="s">
        <v>52</v>
      </c>
      <c r="C43" s="11" t="s">
        <v>9</v>
      </c>
      <c r="D43" s="11">
        <v>1</v>
      </c>
      <c r="E43" s="22"/>
      <c r="F43" s="6">
        <f t="shared" si="2"/>
        <v>0</v>
      </c>
    </row>
    <row r="44" spans="1:6" ht="15">
      <c r="A44" s="26" t="s">
        <v>53</v>
      </c>
      <c r="B44" s="27"/>
      <c r="C44" s="27"/>
      <c r="D44" s="27"/>
      <c r="E44" s="28"/>
      <c r="F44" s="16">
        <f>SUM(F5,F10,F19,F25,F32)</f>
        <v>0</v>
      </c>
    </row>
    <row r="45" spans="1:6" ht="15">
      <c r="A45" s="29" t="s">
        <v>56</v>
      </c>
      <c r="B45" s="30"/>
      <c r="C45" s="30"/>
      <c r="D45" s="30"/>
      <c r="E45" s="30"/>
      <c r="F45" s="5">
        <f>F46-F44</f>
        <v>0</v>
      </c>
    </row>
    <row r="46" spans="1:6" ht="15.75" thickBot="1">
      <c r="A46" s="31" t="s">
        <v>55</v>
      </c>
      <c r="B46" s="32"/>
      <c r="C46" s="32"/>
      <c r="D46" s="32"/>
      <c r="E46" s="32"/>
      <c r="F46" s="17">
        <f>F44*1.21</f>
        <v>0</v>
      </c>
    </row>
  </sheetData>
  <sheetProtection password="CB35" sheet="1" objects="1" scenarios="1"/>
  <mergeCells count="10">
    <mergeCell ref="B1:E1"/>
    <mergeCell ref="B10:E10"/>
    <mergeCell ref="B5:E5"/>
    <mergeCell ref="B19:E19"/>
    <mergeCell ref="B25:E25"/>
    <mergeCell ref="B32:E32"/>
    <mergeCell ref="A44:E44"/>
    <mergeCell ref="A45:E45"/>
    <mergeCell ref="A46:E46"/>
    <mergeCell ref="B2:E2"/>
  </mergeCells>
  <printOptions/>
  <pageMargins left="0.7" right="0.7" top="0.787401575" bottom="0.787401575" header="0.3" footer="0.3"/>
  <pageSetup horizontalDpi="600" verticalDpi="600" orientation="portrait" paperSize="9" r:id="rId1"/>
  <ignoredErrors>
    <ignoredError sqref="F19 F25 F3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Tůma Jan Ing.</dc:creator>
  <cp:keywords/>
  <dc:description/>
  <cp:lastModifiedBy>Tůma Jan Ing.</cp:lastModifiedBy>
  <dcterms:created xsi:type="dcterms:W3CDTF">2016-05-25T09:03:04Z</dcterms:created>
  <dcterms:modified xsi:type="dcterms:W3CDTF">2016-05-30T06:31:03Z</dcterms:modified>
  <cp:category/>
  <cp:version/>
  <cp:contentType/>
  <cp:contentStatus/>
</cp:coreProperties>
</file>