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showHorizontalScroll="0" showVerticalScroll="0" xWindow="0" yWindow="90" windowWidth="19035" windowHeight="12120" activeTab="0"/>
  </bookViews>
  <sheets>
    <sheet name="POKYNY" sheetId="6" r:id="rId1"/>
    <sheet name="PVC" sheetId="1" r:id="rId2"/>
    <sheet name="PC" sheetId="2" r:id="rId3"/>
    <sheet name="Tabulka hodnotících kritérií" sheetId="7" r:id="rId4"/>
  </sheets>
  <definedNames>
    <definedName name="_ftn1" localSheetId="2">'PC'!$C$22</definedName>
    <definedName name="_ftn1" localSheetId="1">'PVC'!$C$22</definedName>
    <definedName name="_ftnref1" localSheetId="2">'PC'!#REF!</definedName>
    <definedName name="_ftnref1" localSheetId="1">'PVC'!$D$17</definedName>
    <definedName name="_xlnm.Print_Area" localSheetId="2">'PC'!$B$2:$J$65</definedName>
    <definedName name="_xlnm.Print_Area" localSheetId="1">'PVC'!$B$2:$J$65</definedName>
  </definedNames>
  <calcPr calcId="162913"/>
</workbook>
</file>

<file path=xl/sharedStrings.xml><?xml version="1.0" encoding="utf-8"?>
<sst xmlns="http://schemas.openxmlformats.org/spreadsheetml/2006/main" count="195" uniqueCount="66">
  <si>
    <t>Typ čipového modulu</t>
  </si>
  <si>
    <t>EM4102</t>
  </si>
  <si>
    <t>HITAG1</t>
  </si>
  <si>
    <t>Mifare Classic 1kB</t>
  </si>
  <si>
    <t>Mifare Classic 4kB</t>
  </si>
  <si>
    <t>Nabídková cena - PVC</t>
  </si>
  <si>
    <t>Kombinace 2 typů čipů (hybridní předlamináty)</t>
  </si>
  <si>
    <t>1. typ modulu</t>
  </si>
  <si>
    <t>2. typ modulu</t>
  </si>
  <si>
    <t>Nabídková cena - polykarbonát (PC)</t>
  </si>
  <si>
    <t>V …………………….</t>
  </si>
  <si>
    <t>dne ………………</t>
  </si>
  <si>
    <t>podpis statutárního zástupce</t>
  </si>
  <si>
    <t>………………………………….</t>
  </si>
  <si>
    <t>Předpokládané odebrané množství předlaminátů v průběhu trvání kupní smlouvy</t>
  </si>
  <si>
    <t>Vysokofrekvenční čipy</t>
  </si>
  <si>
    <t>EM4200</t>
  </si>
  <si>
    <t>Předpokládané odebrané množství předlaminátů v průběhu trvání kupní smlouvy (ks)</t>
  </si>
  <si>
    <t>PC materiály</t>
  </si>
  <si>
    <t>Nízkofrekvenční čipy (125 kHz)</t>
  </si>
  <si>
    <t>v základní verzi 3 x 7 pozic (435 x 295 mm)</t>
  </si>
  <si>
    <t>v základní verzi 3 x 5 pozic (330 x 295 mm)</t>
  </si>
  <si>
    <t>POKYNY K VYPLNĚNÍ TABULEK S NABÍDKOVOU CENOU</t>
  </si>
  <si>
    <t>PVC materiály</t>
  </si>
  <si>
    <t>Mifare Plus X 2kB</t>
  </si>
  <si>
    <t>Mifare Plus X 4kB</t>
  </si>
  <si>
    <t>ATA 5577</t>
  </si>
  <si>
    <t>Mifare - Plus 2kB</t>
  </si>
  <si>
    <t>Mifare - Plus 4kB</t>
  </si>
  <si>
    <t>Mifare DESfire ev1 4kB</t>
  </si>
  <si>
    <t>Mifare DESfire ev1 8kB</t>
  </si>
  <si>
    <t>Mifare DESfire ev2 4kB</t>
  </si>
  <si>
    <t>Mifare DESfire ev2 8kB</t>
  </si>
  <si>
    <t>Mifare DESfire ev1 256 B</t>
  </si>
  <si>
    <t>Označení</t>
  </si>
  <si>
    <t>Název dílčího hodnotícího kritéria</t>
  </si>
  <si>
    <t>PVC součet ostatní</t>
  </si>
  <si>
    <t>PC součet ostatní</t>
  </si>
  <si>
    <t>Tabulka hodnotících kritérií</t>
  </si>
  <si>
    <t>Jednotková nabídková  cena v EUR bez DPH za 1 ks předlaminátu (*)</t>
  </si>
  <si>
    <t>Jednotková nabídková  cena v EUR (*) bez DPH za 1 ks předlaminátu - 1 ks předlaminátu = kombinace 2 čipových modulů</t>
  </si>
  <si>
    <t>Mifare DESfire ev1 2kB</t>
  </si>
  <si>
    <t>Mifare DESfire ev2 2kB</t>
  </si>
  <si>
    <t>Mifare DESfire ev2 256 B</t>
  </si>
  <si>
    <t>PC s čipem Mifare DESfire ev1 4kB</t>
  </si>
  <si>
    <t xml:space="preserve">Celková nabídková  cena v EUR bez DPH </t>
  </si>
  <si>
    <t>Dodavatel níže doplňuje nabídkové ceny za jednotlivé kombinace předmětu plnění členěné dle použitého materiálu pro předlaminát a dle osazení předlaminátu uvedenými typy čipových modulů. Níže doplněné jednotkové ceny jsou stanoveny jako ceny nejvýše přípustné a do uvedených jednotkových cen jsou započteny všechny ekonomicky oprávněné náklady, o kterých dodavatel, jako odborná firma, musí vědět, že budou nutné k realizaci zakázky dle podmínek této zakázky, nálady na dopravu do místa dodání předmětu zakázky a ostatní náklady a přiměřený zisk.</t>
  </si>
  <si>
    <t>PVC s čipem Mifare DESfire ev1 2kB</t>
  </si>
  <si>
    <t>PVC s čipem Mifare DESfire ev1 8kB</t>
  </si>
  <si>
    <t>PVC s čipem Mifare DESfire ev2 2kB</t>
  </si>
  <si>
    <t>PVC s čipem Mifare DESfire ev2 8kB</t>
  </si>
  <si>
    <t>PVC s čipem Mifare DESfire ev1 4kB</t>
  </si>
  <si>
    <t>PVC s čipem Mifare DESfire ev2 4kB</t>
  </si>
  <si>
    <t>PVC s čipem Mifare Classic 4kB</t>
  </si>
  <si>
    <t>PVC s čipem Mifare Classic 1kB</t>
  </si>
  <si>
    <t>PC s čipem Mifare DESfire ev1 8kB</t>
  </si>
  <si>
    <t>PC s čipem Mifare DESfire ev2 4kB</t>
  </si>
  <si>
    <t>PC s čipem Mifare DESfire ev2 8kB</t>
  </si>
  <si>
    <t>PC s čipem MF Mifare Classic 1kB</t>
  </si>
  <si>
    <t>PC s čipem MF Mifare Classic 4kB</t>
  </si>
  <si>
    <t>Příloha č. 6</t>
  </si>
  <si>
    <t>Dodavatel je povinen nacenit všechny uvedené položky.</t>
  </si>
  <si>
    <r>
      <t>Dle bodu 10. zadávací dokumenatce je základním kritériem hodnocení pro zadání veřejné zakázky ekonomická výhodnost nabídky. Dodavatel</t>
    </r>
    <r>
      <rPr>
        <b/>
        <sz val="11"/>
        <rFont val="Arial"/>
        <family val="2"/>
      </rPr>
      <t xml:space="preserve"> v listech PVC a PC doplní do tabulek pouze jednotkové ceny (žlutě podbarvené buňky) bez uvedení měny.</t>
    </r>
    <r>
      <rPr>
        <sz val="11"/>
        <rFont val="Arial"/>
        <family val="2"/>
      </rPr>
      <t xml:space="preserve"> Program automaticky vynásobí předpokládané množství a uvedené jednotkové ceny předlaminátů a uvede do Tabulky hodnotících kritérií v dalším listě. Tyto údaje budou použity pro hodnocení nabídek, jak je uvedeno v bodě 10. zadávací dokumentace. Podepsané listy PVC, PC a Tabulka kritérií hodnocení předloží Dodavatel v nabídce.</t>
    </r>
  </si>
  <si>
    <t>Jednotkové ceny je potřeba uvádět v číselném formátu se zaokrouhlením na max. tři desetinná místa.</t>
  </si>
  <si>
    <t>(*) Dodavatel zadá pouze číselnou hodnotu bez uvedení měny. Dodavatel je povinen nacenit všechny uvedené položky nenulovými cenami.</t>
  </si>
  <si>
    <t>Nabídková cena za předpokládané množství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</si>
</sst>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ks&quot;"/>
    <numFmt numFmtId="165" formatCode="#,##0.000"/>
  </numFmts>
  <fonts count="10">
    <font>
      <sz val="10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C96"/>
        <bgColor indexed="64"/>
      </patternFill>
    </fill>
  </fills>
  <borders count="55">
    <border>
      <left/>
      <right/>
      <top/>
      <bottom/>
      <diagonal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justify" wrapText="1"/>
    </xf>
    <xf numFmtId="0" fontId="3" fillId="0" borderId="0" xfId="0" applyFont="1" applyAlignment="1">
      <alignment/>
    </xf>
    <xf numFmtId="0" fontId="0" fillId="0" borderId="0" xfId="0" applyBorder="1"/>
    <xf numFmtId="0" fontId="9" fillId="0" borderId="0" xfId="0" applyFont="1" applyBorder="1"/>
    <xf numFmtId="0" fontId="2" fillId="0" borderId="0" xfId="0" applyFont="1" applyBorder="1"/>
    <xf numFmtId="0" fontId="3" fillId="0" borderId="0" xfId="0" applyFont="1" applyAlignment="1" quotePrefix="1">
      <alignment/>
    </xf>
    <xf numFmtId="0" fontId="0" fillId="0" borderId="4" xfId="0" applyBorder="1" applyAlignment="1">
      <alignment horizontal="center" vertical="top" wrapText="1"/>
    </xf>
    <xf numFmtId="0" fontId="4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top" wrapText="1" indent="1"/>
    </xf>
    <xf numFmtId="0" fontId="0" fillId="0" borderId="9" xfId="0" applyFont="1" applyBorder="1" applyAlignment="1">
      <alignment horizontal="left" vertical="top" wrapText="1" indent="1"/>
    </xf>
    <xf numFmtId="0" fontId="0" fillId="0" borderId="9" xfId="0" applyBorder="1" applyAlignment="1">
      <alignment horizontal="left" vertical="top" wrapText="1" inden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4" fillId="0" borderId="20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justify"/>
    </xf>
    <xf numFmtId="0" fontId="8" fillId="0" borderId="0" xfId="0" applyFont="1" applyFill="1" applyBorder="1" applyAlignment="1">
      <alignment horizontal="justify" vertical="center" wrapText="1"/>
    </xf>
    <xf numFmtId="165" fontId="0" fillId="0" borderId="21" xfId="0" applyNumberFormat="1" applyFill="1" applyBorder="1" applyAlignment="1" applyProtection="1">
      <alignment horizontal="center" vertical="top" wrapText="1"/>
      <protection locked="0"/>
    </xf>
    <xf numFmtId="165" fontId="0" fillId="0" borderId="19" xfId="0" applyNumberFormat="1" applyFill="1" applyBorder="1" applyAlignment="1" applyProtection="1">
      <alignment horizontal="center" vertical="top" wrapText="1"/>
      <protection locked="0"/>
    </xf>
    <xf numFmtId="165" fontId="0" fillId="0" borderId="22" xfId="0" applyNumberFormat="1" applyFill="1" applyBorder="1" applyAlignment="1" applyProtection="1">
      <alignment horizontal="center" vertical="top" wrapText="1"/>
      <protection locked="0"/>
    </xf>
    <xf numFmtId="165" fontId="0" fillId="0" borderId="23" xfId="0" applyNumberForma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>
      <alignment vertical="justify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5" fontId="0" fillId="0" borderId="13" xfId="0" applyNumberFormat="1" applyFill="1" applyBorder="1" applyAlignment="1" applyProtection="1">
      <alignment horizontal="center" vertical="top" wrapText="1"/>
      <protection locked="0"/>
    </xf>
    <xf numFmtId="165" fontId="0" fillId="0" borderId="29" xfId="0" applyNumberFormat="1" applyFill="1" applyBorder="1" applyAlignment="1" applyProtection="1">
      <alignment horizontal="center" vertical="top" wrapText="1"/>
      <protection locked="0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165" fontId="0" fillId="0" borderId="25" xfId="0" applyNumberFormat="1" applyFill="1" applyBorder="1" applyAlignment="1" applyProtection="1">
      <alignment horizontal="center" vertical="top" wrapText="1"/>
      <protection locked="0"/>
    </xf>
    <xf numFmtId="165" fontId="0" fillId="0" borderId="26" xfId="0" applyNumberFormat="1" applyFill="1" applyBorder="1" applyAlignment="1" applyProtection="1">
      <alignment horizontal="center" vertical="top" wrapText="1"/>
      <protection locked="0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left" vertical="top" wrapText="1" indent="1"/>
    </xf>
    <xf numFmtId="164" fontId="0" fillId="0" borderId="21" xfId="0" applyNumberFormat="1" applyBorder="1" applyAlignment="1">
      <alignment horizontal="center" vertical="top" wrapText="1"/>
    </xf>
    <xf numFmtId="164" fontId="0" fillId="0" borderId="34" xfId="0" applyNumberFormat="1" applyBorder="1" applyAlignment="1">
      <alignment horizontal="center" vertical="top" wrapText="1"/>
    </xf>
    <xf numFmtId="164" fontId="0" fillId="0" borderId="35" xfId="0" applyNumberFormat="1" applyBorder="1" applyAlignment="1">
      <alignment horizontal="center" vertical="top" wrapText="1"/>
    </xf>
    <xf numFmtId="165" fontId="0" fillId="3" borderId="21" xfId="0" applyNumberFormat="1" applyFill="1" applyBorder="1" applyAlignment="1" applyProtection="1">
      <alignment horizontal="center" vertical="top" wrapText="1"/>
      <protection locked="0"/>
    </xf>
    <xf numFmtId="165" fontId="0" fillId="3" borderId="34" xfId="0" applyNumberFormat="1" applyFill="1" applyBorder="1" applyAlignment="1" applyProtection="1">
      <alignment horizontal="center" vertical="top" wrapText="1"/>
      <protection locked="0"/>
    </xf>
    <xf numFmtId="164" fontId="0" fillId="0" borderId="4" xfId="0" applyNumberFormat="1" applyBorder="1" applyAlignment="1">
      <alignment horizontal="center" vertical="top" wrapText="1"/>
    </xf>
    <xf numFmtId="165" fontId="0" fillId="3" borderId="4" xfId="0" applyNumberFormat="1" applyFill="1" applyBorder="1" applyAlignment="1" applyProtection="1">
      <alignment horizontal="center" vertical="top" wrapText="1"/>
      <protection locked="0"/>
    </xf>
    <xf numFmtId="0" fontId="0" fillId="0" borderId="9" xfId="0" applyFont="1" applyFill="1" applyBorder="1" applyAlignment="1">
      <alignment horizontal="left" vertical="top" wrapText="1" indent="1"/>
    </xf>
    <xf numFmtId="164" fontId="0" fillId="0" borderId="13" xfId="0" applyNumberFormat="1" applyBorder="1" applyAlignment="1">
      <alignment horizontal="center" vertical="top" wrapText="1"/>
    </xf>
    <xf numFmtId="165" fontId="0" fillId="3" borderId="13" xfId="0" applyNumberFormat="1" applyFill="1" applyBorder="1" applyAlignment="1" applyProtection="1">
      <alignment horizontal="center" vertical="top" wrapText="1"/>
      <protection locked="0"/>
    </xf>
    <xf numFmtId="165" fontId="0" fillId="3" borderId="36" xfId="0" applyNumberFormat="1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164" fontId="0" fillId="0" borderId="10" xfId="0" applyNumberFormat="1" applyBorder="1" applyAlignment="1">
      <alignment horizontal="center" vertical="top" wrapText="1"/>
    </xf>
    <xf numFmtId="165" fontId="0" fillId="3" borderId="38" xfId="0" applyNumberFormat="1" applyFill="1" applyBorder="1" applyAlignment="1" applyProtection="1">
      <alignment horizontal="center" vertical="top" wrapText="1"/>
      <protection locked="0"/>
    </xf>
    <xf numFmtId="165" fontId="0" fillId="3" borderId="39" xfId="0" applyNumberForma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>
      <alignment horizontal="left" vertical="top" wrapText="1" indent="1"/>
    </xf>
    <xf numFmtId="0" fontId="0" fillId="0" borderId="35" xfId="0" applyFill="1" applyBorder="1" applyAlignment="1">
      <alignment horizontal="left" vertical="top" wrapText="1" inden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 indent="1"/>
    </xf>
    <xf numFmtId="164" fontId="0" fillId="0" borderId="3" xfId="0" applyNumberFormat="1" applyBorder="1" applyAlignment="1">
      <alignment horizontal="center" vertical="top" wrapText="1"/>
    </xf>
    <xf numFmtId="165" fontId="0" fillId="3" borderId="22" xfId="0" applyNumberFormat="1" applyFill="1" applyBorder="1" applyAlignment="1" applyProtection="1">
      <alignment horizontal="center" vertical="top" wrapText="1"/>
      <protection locked="0"/>
    </xf>
    <xf numFmtId="165" fontId="0" fillId="3" borderId="45" xfId="0" applyNumberForma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vertical="top" wrapText="1"/>
    </xf>
    <xf numFmtId="0" fontId="0" fillId="0" borderId="8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 indent="1"/>
    </xf>
    <xf numFmtId="0" fontId="0" fillId="0" borderId="16" xfId="0" applyFill="1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0" fillId="0" borderId="35" xfId="0" applyBorder="1" applyAlignment="1">
      <alignment horizontal="left" vertical="top" wrapText="1" indent="1"/>
    </xf>
    <xf numFmtId="164" fontId="0" fillId="0" borderId="46" xfId="0" applyNumberFormat="1" applyBorder="1" applyAlignment="1">
      <alignment horizontal="center" vertical="top" wrapText="1"/>
    </xf>
    <xf numFmtId="0" fontId="0" fillId="0" borderId="47" xfId="0" applyBorder="1" applyAlignment="1">
      <alignment horizontal="left" vertical="top" wrapText="1" indent="1"/>
    </xf>
    <xf numFmtId="0" fontId="0" fillId="0" borderId="48" xfId="0" applyBorder="1" applyAlignment="1">
      <alignment horizontal="left" vertical="top" wrapText="1" indent="1"/>
    </xf>
    <xf numFmtId="0" fontId="4" fillId="2" borderId="4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6" fillId="0" borderId="24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center" wrapText="1"/>
    </xf>
    <xf numFmtId="165" fontId="0" fillId="3" borderId="50" xfId="0" applyNumberFormat="1" applyFill="1" applyBorder="1" applyAlignment="1" applyProtection="1">
      <alignment horizontal="center" vertical="top" wrapText="1"/>
      <protection locked="0"/>
    </xf>
    <xf numFmtId="164" fontId="0" fillId="0" borderId="22" xfId="0" applyNumberFormat="1" applyBorder="1" applyAlignment="1">
      <alignment horizontal="center" vertical="top" wrapText="1"/>
    </xf>
    <xf numFmtId="164" fontId="0" fillId="0" borderId="45" xfId="0" applyNumberFormat="1" applyBorder="1" applyAlignment="1">
      <alignment horizontal="center" vertical="top" wrapText="1"/>
    </xf>
    <xf numFmtId="164" fontId="0" fillId="0" borderId="51" xfId="0" applyNumberFormat="1" applyBorder="1" applyAlignment="1">
      <alignment horizontal="center" vertical="top" wrapText="1"/>
    </xf>
    <xf numFmtId="165" fontId="0" fillId="3" borderId="51" xfId="0" applyNumberFormat="1" applyFill="1" applyBorder="1" applyAlignment="1" applyProtection="1">
      <alignment horizontal="center" vertical="top" wrapText="1"/>
      <protection locked="0"/>
    </xf>
    <xf numFmtId="165" fontId="0" fillId="3" borderId="35" xfId="0" applyNumberFormat="1" applyFill="1" applyBorder="1" applyAlignment="1" applyProtection="1">
      <alignment horizontal="center" vertical="top" wrapText="1"/>
      <protection locked="0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top" wrapText="1" indent="1"/>
    </xf>
    <xf numFmtId="0" fontId="0" fillId="0" borderId="51" xfId="0" applyFont="1" applyBorder="1" applyAlignment="1">
      <alignment horizontal="left" vertical="top" wrapText="1" indent="1"/>
    </xf>
    <xf numFmtId="165" fontId="0" fillId="3" borderId="10" xfId="0" applyNumberForma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horizontal="left" vertical="top" wrapText="1" indent="1"/>
    </xf>
    <xf numFmtId="0" fontId="0" fillId="0" borderId="54" xfId="0" applyBorder="1" applyAlignment="1">
      <alignment horizontal="left" vertical="top" wrapText="1" indent="1"/>
    </xf>
    <xf numFmtId="164" fontId="0" fillId="0" borderId="38" xfId="0" applyNumberFormat="1" applyBorder="1" applyAlignment="1">
      <alignment horizontal="center" vertical="top" wrapText="1"/>
    </xf>
    <xf numFmtId="164" fontId="0" fillId="0" borderId="39" xfId="0" applyNumberFormat="1" applyBorder="1" applyAlignment="1">
      <alignment horizontal="center" vertical="top" wrapText="1"/>
    </xf>
    <xf numFmtId="164" fontId="0" fillId="0" borderId="54" xfId="0" applyNumberFormat="1" applyBorder="1" applyAlignment="1">
      <alignment horizontal="center" vertical="top" wrapText="1"/>
    </xf>
    <xf numFmtId="165" fontId="0" fillId="3" borderId="54" xfId="0" applyNumberFormat="1" applyFill="1" applyBorder="1" applyAlignment="1" applyProtection="1">
      <alignment horizontal="center" vertical="top" wrapText="1"/>
      <protection locked="0"/>
    </xf>
    <xf numFmtId="165" fontId="0" fillId="3" borderId="3" xfId="0" applyNumberFormat="1" applyFill="1" applyBorder="1" applyAlignment="1" applyProtection="1">
      <alignment horizontal="center" vertical="top" wrapText="1"/>
      <protection locked="0"/>
    </xf>
    <xf numFmtId="165" fontId="0" fillId="3" borderId="23" xfId="0" applyNumberFormat="1" applyFill="1" applyBorder="1" applyAlignment="1" applyProtection="1">
      <alignment horizontal="center" vertical="top" wrapText="1"/>
      <protection locked="0"/>
    </xf>
    <xf numFmtId="0" fontId="1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4" borderId="41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4" borderId="2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1">
      <selection activeCell="P25" sqref="P25"/>
    </sheetView>
  </sheetViews>
  <sheetFormatPr defaultColWidth="9.140625" defaultRowHeight="12.75"/>
  <cols>
    <col min="9" max="9" width="11.421875" style="0" customWidth="1"/>
  </cols>
  <sheetData>
    <row r="1" ht="12.75">
      <c r="I1" s="36" t="s">
        <v>60</v>
      </c>
    </row>
    <row r="3" spans="1:9" ht="18">
      <c r="A3" s="37" t="s">
        <v>22</v>
      </c>
      <c r="B3" s="37"/>
      <c r="C3" s="37"/>
      <c r="D3" s="37"/>
      <c r="E3" s="37"/>
      <c r="F3" s="37"/>
      <c r="G3" s="37"/>
      <c r="H3" s="37"/>
      <c r="I3" s="37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6" spans="1:9" ht="12.75">
      <c r="A6" s="38" t="s">
        <v>62</v>
      </c>
      <c r="B6" s="38"/>
      <c r="C6" s="38"/>
      <c r="D6" s="38"/>
      <c r="E6" s="38"/>
      <c r="F6" s="38"/>
      <c r="G6" s="38"/>
      <c r="H6" s="38"/>
      <c r="I6" s="38"/>
    </row>
    <row r="7" spans="1:9" ht="12.75">
      <c r="A7" s="38"/>
      <c r="B7" s="38"/>
      <c r="C7" s="38"/>
      <c r="D7" s="38"/>
      <c r="E7" s="38"/>
      <c r="F7" s="38"/>
      <c r="G7" s="38"/>
      <c r="H7" s="38"/>
      <c r="I7" s="38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9" spans="1:9" ht="12.75">
      <c r="A9" s="38"/>
      <c r="B9" s="38"/>
      <c r="C9" s="38"/>
      <c r="D9" s="38"/>
      <c r="E9" s="38"/>
      <c r="F9" s="38"/>
      <c r="G9" s="38"/>
      <c r="H9" s="38"/>
      <c r="I9" s="38"/>
    </row>
    <row r="10" spans="1:9" ht="12.7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12.75">
      <c r="A13" s="38"/>
      <c r="B13" s="38"/>
      <c r="C13" s="38"/>
      <c r="D13" s="38"/>
      <c r="E13" s="38"/>
      <c r="F13" s="38"/>
      <c r="G13" s="38"/>
      <c r="H13" s="38"/>
      <c r="I13" s="38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.75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12.75">
      <c r="A16" s="38"/>
      <c r="B16" s="38"/>
      <c r="C16" s="38"/>
      <c r="D16" s="38"/>
      <c r="E16" s="38"/>
      <c r="F16" s="38"/>
      <c r="G16" s="38"/>
      <c r="H16" s="38"/>
      <c r="I16" s="38"/>
    </row>
    <row r="17" spans="1:9" ht="12.7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2.75">
      <c r="A18" s="38"/>
      <c r="B18" s="38"/>
      <c r="C18" s="38"/>
      <c r="D18" s="38"/>
      <c r="E18" s="38"/>
      <c r="F18" s="38"/>
      <c r="G18" s="38"/>
      <c r="H18" s="38"/>
      <c r="I18" s="38"/>
    </row>
    <row r="19" spans="1:9" ht="12.75">
      <c r="A19" s="38"/>
      <c r="B19" s="38"/>
      <c r="C19" s="38"/>
      <c r="D19" s="38"/>
      <c r="E19" s="38"/>
      <c r="F19" s="38"/>
      <c r="G19" s="38"/>
      <c r="H19" s="38"/>
      <c r="I19" s="38"/>
    </row>
    <row r="20" spans="1:9" ht="12.75">
      <c r="A20" s="38"/>
      <c r="B20" s="38"/>
      <c r="C20" s="38"/>
      <c r="D20" s="38"/>
      <c r="E20" s="38"/>
      <c r="F20" s="38"/>
      <c r="G20" s="38"/>
      <c r="H20" s="38"/>
      <c r="I20" s="38"/>
    </row>
    <row r="21" spans="1:9" ht="12.75">
      <c r="A21" s="38"/>
      <c r="B21" s="38"/>
      <c r="C21" s="38"/>
      <c r="D21" s="38"/>
      <c r="E21" s="38"/>
      <c r="F21" s="38"/>
      <c r="G21" s="38"/>
      <c r="H21" s="38"/>
      <c r="I21" s="38"/>
    </row>
    <row r="22" spans="1:9" ht="12.75">
      <c r="A22" s="38"/>
      <c r="B22" s="38"/>
      <c r="C22" s="38"/>
      <c r="D22" s="38"/>
      <c r="E22" s="38"/>
      <c r="F22" s="38"/>
      <c r="G22" s="38"/>
      <c r="H22" s="38"/>
      <c r="I22" s="38"/>
    </row>
    <row r="25" spans="1:9" ht="30" customHeight="1">
      <c r="A25" s="39" t="s">
        <v>63</v>
      </c>
      <c r="B25" s="39"/>
      <c r="C25" s="39"/>
      <c r="D25" s="39"/>
      <c r="E25" s="39"/>
      <c r="F25" s="39"/>
      <c r="G25" s="39"/>
      <c r="H25" s="39"/>
      <c r="I25" s="39"/>
    </row>
    <row r="26" spans="1:9" ht="30" customHeight="1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">
      <c r="A27" s="10" t="s">
        <v>61</v>
      </c>
      <c r="B27" s="11"/>
      <c r="C27" s="11"/>
      <c r="D27" s="11"/>
      <c r="E27" s="11"/>
      <c r="F27" s="11"/>
      <c r="G27" s="11"/>
      <c r="H27" s="11"/>
      <c r="I27" s="11"/>
    </row>
  </sheetData>
  <mergeCells count="3">
    <mergeCell ref="A3:I3"/>
    <mergeCell ref="A6:I22"/>
    <mergeCell ref="A25:I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5"/>
  <sheetViews>
    <sheetView showGridLines="0" zoomScale="115" zoomScaleNormal="115" zoomScaleSheetLayoutView="100" workbookViewId="0" topLeftCell="A28">
      <selection activeCell="G40" sqref="G40:H59"/>
    </sheetView>
  </sheetViews>
  <sheetFormatPr defaultColWidth="9.140625" defaultRowHeight="12.75"/>
  <cols>
    <col min="2" max="2" width="26.00390625" style="0" customWidth="1"/>
    <col min="3" max="3" width="15.28125" style="0" customWidth="1"/>
    <col min="8" max="8" width="12.57421875" style="0" customWidth="1"/>
    <col min="11" max="11" width="12.7109375" style="0" bestFit="1" customWidth="1"/>
  </cols>
  <sheetData>
    <row r="2" spans="2:10" ht="20.25">
      <c r="B2" s="46" t="s">
        <v>5</v>
      </c>
      <c r="C2" s="46"/>
      <c r="D2" s="46"/>
      <c r="E2" s="46"/>
      <c r="F2" s="46"/>
      <c r="G2" s="46"/>
      <c r="H2" s="46"/>
      <c r="I2" s="46"/>
      <c r="J2" s="46"/>
    </row>
    <row r="4" spans="2:10" ht="12.75" customHeight="1">
      <c r="B4" s="45" t="s">
        <v>46</v>
      </c>
      <c r="C4" s="45"/>
      <c r="D4" s="45"/>
      <c r="E4" s="45"/>
      <c r="F4" s="45"/>
      <c r="G4" s="45"/>
      <c r="H4" s="45"/>
      <c r="I4" s="45"/>
      <c r="J4" s="45"/>
    </row>
    <row r="5" spans="2:10" ht="12.75">
      <c r="B5" s="45"/>
      <c r="C5" s="45"/>
      <c r="D5" s="45"/>
      <c r="E5" s="45"/>
      <c r="F5" s="45"/>
      <c r="G5" s="45"/>
      <c r="H5" s="45"/>
      <c r="I5" s="45"/>
      <c r="J5" s="45"/>
    </row>
    <row r="6" spans="2:10" ht="12.75">
      <c r="B6" s="45"/>
      <c r="C6" s="45"/>
      <c r="D6" s="45"/>
      <c r="E6" s="45"/>
      <c r="F6" s="45"/>
      <c r="G6" s="45"/>
      <c r="H6" s="45"/>
      <c r="I6" s="45"/>
      <c r="J6" s="45"/>
    </row>
    <row r="7" spans="2:10" ht="12.75">
      <c r="B7" s="45"/>
      <c r="C7" s="45"/>
      <c r="D7" s="45"/>
      <c r="E7" s="45"/>
      <c r="F7" s="45"/>
      <c r="G7" s="45"/>
      <c r="H7" s="45"/>
      <c r="I7" s="45"/>
      <c r="J7" s="45"/>
    </row>
    <row r="8" spans="2:10" ht="12.75">
      <c r="B8" s="45"/>
      <c r="C8" s="45"/>
      <c r="D8" s="45"/>
      <c r="E8" s="45"/>
      <c r="F8" s="45"/>
      <c r="G8" s="45"/>
      <c r="H8" s="45"/>
      <c r="I8" s="45"/>
      <c r="J8" s="45"/>
    </row>
    <row r="9" spans="2:10" ht="12.75">
      <c r="B9" s="45"/>
      <c r="C9" s="45"/>
      <c r="D9" s="45"/>
      <c r="E9" s="45"/>
      <c r="F9" s="45"/>
      <c r="G9" s="45"/>
      <c r="H9" s="45"/>
      <c r="I9" s="45"/>
      <c r="J9" s="45"/>
    </row>
    <row r="10" spans="2:8" ht="12.75">
      <c r="B10" s="1"/>
      <c r="C10" s="1"/>
      <c r="D10" s="1"/>
      <c r="E10" s="1"/>
      <c r="F10" s="1"/>
      <c r="G10" s="1"/>
      <c r="H10" s="1"/>
    </row>
    <row r="11" spans="2:8" ht="15">
      <c r="B11" s="3" t="s">
        <v>23</v>
      </c>
      <c r="C11" s="92" t="s">
        <v>20</v>
      </c>
      <c r="D11" s="92"/>
      <c r="E11" s="92"/>
      <c r="F11" s="92"/>
      <c r="G11" s="92"/>
      <c r="H11" s="92"/>
    </row>
    <row r="12" spans="2:8" ht="15">
      <c r="B12" s="3"/>
      <c r="C12" s="3"/>
      <c r="D12" s="1"/>
      <c r="E12" s="1"/>
      <c r="F12" s="1"/>
      <c r="G12" s="1"/>
      <c r="H12" s="1"/>
    </row>
    <row r="13" spans="2:8" ht="15.75" thickBot="1">
      <c r="B13" s="3" t="s">
        <v>19</v>
      </c>
      <c r="C13" s="2"/>
      <c r="D13" s="2"/>
      <c r="E13" s="1"/>
      <c r="F13" s="1"/>
      <c r="G13" s="1"/>
      <c r="H13" s="1"/>
    </row>
    <row r="14" spans="2:10" ht="54" customHeight="1" thickBot="1">
      <c r="B14" s="57" t="s">
        <v>0</v>
      </c>
      <c r="C14" s="58"/>
      <c r="D14" s="58" t="s">
        <v>17</v>
      </c>
      <c r="E14" s="58"/>
      <c r="F14" s="58"/>
      <c r="G14" s="53" t="s">
        <v>39</v>
      </c>
      <c r="H14" s="101"/>
      <c r="I14" s="53" t="s">
        <v>45</v>
      </c>
      <c r="J14" s="54"/>
    </row>
    <row r="15" spans="2:10" ht="12.75" customHeight="1">
      <c r="B15" s="102" t="s">
        <v>1</v>
      </c>
      <c r="C15" s="103"/>
      <c r="D15" s="74">
        <v>30000</v>
      </c>
      <c r="E15" s="74"/>
      <c r="F15" s="74"/>
      <c r="G15" s="75"/>
      <c r="H15" s="76"/>
      <c r="I15" s="55">
        <f>G15*30000</f>
        <v>0</v>
      </c>
      <c r="J15" s="56"/>
    </row>
    <row r="16" spans="2:11" ht="12.75" customHeight="1">
      <c r="B16" s="96" t="s">
        <v>16</v>
      </c>
      <c r="C16" s="97"/>
      <c r="D16" s="66">
        <v>10000</v>
      </c>
      <c r="E16" s="66"/>
      <c r="F16" s="66"/>
      <c r="G16" s="64"/>
      <c r="H16" s="65"/>
      <c r="I16" s="40">
        <f>G16*10000</f>
        <v>0</v>
      </c>
      <c r="J16" s="41"/>
      <c r="K16" s="34"/>
    </row>
    <row r="17" spans="2:10" ht="12.75">
      <c r="B17" s="99" t="s">
        <v>2</v>
      </c>
      <c r="C17" s="100"/>
      <c r="D17" s="98">
        <v>10000</v>
      </c>
      <c r="E17" s="98"/>
      <c r="F17" s="98"/>
      <c r="G17" s="64"/>
      <c r="H17" s="65"/>
      <c r="I17" s="40">
        <f>G17*10000</f>
        <v>0</v>
      </c>
      <c r="J17" s="41"/>
    </row>
    <row r="18" spans="2:10" ht="13.5" thickBot="1">
      <c r="B18" s="93" t="s">
        <v>26</v>
      </c>
      <c r="C18" s="94"/>
      <c r="D18" s="89">
        <v>10000</v>
      </c>
      <c r="E18" s="89"/>
      <c r="F18" s="89"/>
      <c r="G18" s="90"/>
      <c r="H18" s="91"/>
      <c r="I18" s="42">
        <f>G18*10000</f>
        <v>0</v>
      </c>
      <c r="J18" s="43"/>
    </row>
    <row r="19" spans="2:10" ht="27" customHeight="1">
      <c r="B19" s="44" t="s">
        <v>64</v>
      </c>
      <c r="C19" s="44"/>
      <c r="D19" s="44"/>
      <c r="E19" s="44"/>
      <c r="F19" s="44"/>
      <c r="G19" s="44"/>
      <c r="H19" s="44"/>
      <c r="I19" s="44"/>
      <c r="J19" s="44"/>
    </row>
    <row r="20" spans="2:8" ht="12.75">
      <c r="B20" s="7"/>
      <c r="C20" s="7"/>
      <c r="D20" s="7"/>
      <c r="E20" s="7"/>
      <c r="F20" s="7"/>
      <c r="G20" s="7"/>
      <c r="H20" s="7"/>
    </row>
    <row r="21" spans="2:8" ht="15.75" thickBot="1">
      <c r="B21" s="3" t="s">
        <v>15</v>
      </c>
      <c r="C21" s="12"/>
      <c r="D21" s="2"/>
      <c r="E21" s="1"/>
      <c r="F21" s="1"/>
      <c r="G21" s="1"/>
      <c r="H21" s="1"/>
    </row>
    <row r="22" spans="2:10" ht="54" customHeight="1" thickBot="1">
      <c r="B22" s="57" t="s">
        <v>0</v>
      </c>
      <c r="C22" s="58"/>
      <c r="D22" s="58" t="s">
        <v>14</v>
      </c>
      <c r="E22" s="58"/>
      <c r="F22" s="58"/>
      <c r="G22" s="53" t="s">
        <v>39</v>
      </c>
      <c r="H22" s="54"/>
      <c r="I22" s="53" t="s">
        <v>45</v>
      </c>
      <c r="J22" s="54"/>
    </row>
    <row r="23" spans="2:10" ht="12.75">
      <c r="B23" s="72" t="s">
        <v>3</v>
      </c>
      <c r="C23" s="73"/>
      <c r="D23" s="74">
        <v>50000</v>
      </c>
      <c r="E23" s="74"/>
      <c r="F23" s="74"/>
      <c r="G23" s="75"/>
      <c r="H23" s="76"/>
      <c r="I23" s="55">
        <f>G23*50000</f>
        <v>0</v>
      </c>
      <c r="J23" s="56"/>
    </row>
    <row r="24" spans="2:10" ht="12.75">
      <c r="B24" s="59" t="s">
        <v>4</v>
      </c>
      <c r="C24" s="60"/>
      <c r="D24" s="61">
        <v>300000</v>
      </c>
      <c r="E24" s="62"/>
      <c r="F24" s="63"/>
      <c r="G24" s="64"/>
      <c r="H24" s="65"/>
      <c r="I24" s="40">
        <f>G24*300000</f>
        <v>0</v>
      </c>
      <c r="J24" s="41"/>
    </row>
    <row r="25" spans="2:11" ht="12.75">
      <c r="B25" s="95" t="s">
        <v>24</v>
      </c>
      <c r="C25" s="78"/>
      <c r="D25" s="61">
        <v>20000</v>
      </c>
      <c r="E25" s="62"/>
      <c r="F25" s="63"/>
      <c r="G25" s="64"/>
      <c r="H25" s="65"/>
      <c r="I25" s="40">
        <f>G25*20000</f>
        <v>0</v>
      </c>
      <c r="J25" s="41"/>
      <c r="K25" s="34"/>
    </row>
    <row r="26" spans="2:10" ht="12.75">
      <c r="B26" s="77" t="s">
        <v>25</v>
      </c>
      <c r="C26" s="78"/>
      <c r="D26" s="61">
        <v>20000</v>
      </c>
      <c r="E26" s="62"/>
      <c r="F26" s="63"/>
      <c r="G26" s="64"/>
      <c r="H26" s="65"/>
      <c r="I26" s="40">
        <f>G26*20000</f>
        <v>0</v>
      </c>
      <c r="J26" s="41"/>
    </row>
    <row r="27" spans="2:10" ht="12.75">
      <c r="B27" s="77" t="s">
        <v>33</v>
      </c>
      <c r="C27" s="78"/>
      <c r="D27" s="61">
        <v>4000</v>
      </c>
      <c r="E27" s="62"/>
      <c r="F27" s="63"/>
      <c r="G27" s="64"/>
      <c r="H27" s="65"/>
      <c r="I27" s="40">
        <f>G27*4000</f>
        <v>0</v>
      </c>
      <c r="J27" s="41"/>
    </row>
    <row r="28" spans="2:10" ht="12.75">
      <c r="B28" s="68" t="s">
        <v>41</v>
      </c>
      <c r="C28" s="60"/>
      <c r="D28" s="61">
        <v>50000</v>
      </c>
      <c r="E28" s="62"/>
      <c r="F28" s="63"/>
      <c r="G28" s="64"/>
      <c r="H28" s="65"/>
      <c r="I28" s="40">
        <f>G28*50000</f>
        <v>0</v>
      </c>
      <c r="J28" s="41"/>
    </row>
    <row r="29" spans="2:10" ht="12.75">
      <c r="B29" s="68" t="s">
        <v>29</v>
      </c>
      <c r="C29" s="60"/>
      <c r="D29" s="61">
        <v>100000</v>
      </c>
      <c r="E29" s="62"/>
      <c r="F29" s="63"/>
      <c r="G29" s="64"/>
      <c r="H29" s="65"/>
      <c r="I29" s="40">
        <f>G29*100000</f>
        <v>0</v>
      </c>
      <c r="J29" s="41"/>
    </row>
    <row r="30" spans="2:10" ht="12.75">
      <c r="B30" s="68" t="s">
        <v>30</v>
      </c>
      <c r="C30" s="60"/>
      <c r="D30" s="66">
        <v>300000</v>
      </c>
      <c r="E30" s="66"/>
      <c r="F30" s="66"/>
      <c r="G30" s="64"/>
      <c r="H30" s="65"/>
      <c r="I30" s="40">
        <f>G30*300000</f>
        <v>0</v>
      </c>
      <c r="J30" s="41"/>
    </row>
    <row r="31" spans="2:10" ht="12.75">
      <c r="B31" s="77" t="s">
        <v>43</v>
      </c>
      <c r="C31" s="78"/>
      <c r="D31" s="61">
        <v>4000</v>
      </c>
      <c r="E31" s="62"/>
      <c r="F31" s="63"/>
      <c r="G31" s="64"/>
      <c r="H31" s="65"/>
      <c r="I31" s="40">
        <f>G31*4000</f>
        <v>0</v>
      </c>
      <c r="J31" s="41"/>
    </row>
    <row r="32" spans="2:10" ht="12.75">
      <c r="B32" s="68" t="s">
        <v>42</v>
      </c>
      <c r="C32" s="60"/>
      <c r="D32" s="66">
        <v>400000</v>
      </c>
      <c r="E32" s="66"/>
      <c r="F32" s="66"/>
      <c r="G32" s="64"/>
      <c r="H32" s="65"/>
      <c r="I32" s="40">
        <f>G32*400000</f>
        <v>0</v>
      </c>
      <c r="J32" s="41"/>
    </row>
    <row r="33" spans="2:10" ht="12.75">
      <c r="B33" s="68" t="s">
        <v>31</v>
      </c>
      <c r="C33" s="60"/>
      <c r="D33" s="66">
        <v>200000</v>
      </c>
      <c r="E33" s="66"/>
      <c r="F33" s="66"/>
      <c r="G33" s="64"/>
      <c r="H33" s="65"/>
      <c r="I33" s="40">
        <f>G33*200000</f>
        <v>0</v>
      </c>
      <c r="J33" s="41"/>
    </row>
    <row r="34" spans="2:10" ht="13.5" customHeight="1" thickBot="1">
      <c r="B34" s="87" t="s">
        <v>32</v>
      </c>
      <c r="C34" s="88"/>
      <c r="D34" s="89">
        <v>100000</v>
      </c>
      <c r="E34" s="89"/>
      <c r="F34" s="89"/>
      <c r="G34" s="90"/>
      <c r="H34" s="91"/>
      <c r="I34" s="42">
        <f>G34*100000</f>
        <v>0</v>
      </c>
      <c r="J34" s="43"/>
    </row>
    <row r="35" spans="2:10" ht="27" customHeight="1">
      <c r="B35" s="44" t="s">
        <v>64</v>
      </c>
      <c r="C35" s="44"/>
      <c r="D35" s="44"/>
      <c r="E35" s="44"/>
      <c r="F35" s="44"/>
      <c r="G35" s="44"/>
      <c r="H35" s="44"/>
      <c r="I35" s="44"/>
      <c r="J35" s="44"/>
    </row>
    <row r="36" spans="2:8" ht="12.75">
      <c r="B36" s="7"/>
      <c r="C36" s="7"/>
      <c r="D36" s="7"/>
      <c r="E36" s="7"/>
      <c r="F36" s="7"/>
      <c r="G36" s="7"/>
      <c r="H36" s="7"/>
    </row>
    <row r="37" spans="2:8" ht="15.75" thickBot="1">
      <c r="B37" s="3" t="s">
        <v>6</v>
      </c>
      <c r="C37" s="2"/>
      <c r="D37" s="2"/>
      <c r="E37" s="1"/>
      <c r="F37" s="1"/>
      <c r="G37" s="1"/>
      <c r="H37" s="1"/>
    </row>
    <row r="38" spans="2:10" ht="12.75" customHeight="1">
      <c r="B38" s="79" t="s">
        <v>0</v>
      </c>
      <c r="C38" s="80"/>
      <c r="D38" s="81" t="s">
        <v>14</v>
      </c>
      <c r="E38" s="82"/>
      <c r="F38" s="83"/>
      <c r="G38" s="47" t="s">
        <v>40</v>
      </c>
      <c r="H38" s="48"/>
      <c r="I38" s="47" t="s">
        <v>45</v>
      </c>
      <c r="J38" s="48"/>
    </row>
    <row r="39" spans="2:10" ht="72.75" customHeight="1" thickBot="1">
      <c r="B39" s="25" t="s">
        <v>7</v>
      </c>
      <c r="C39" s="28" t="s">
        <v>8</v>
      </c>
      <c r="D39" s="84"/>
      <c r="E39" s="85"/>
      <c r="F39" s="86"/>
      <c r="G39" s="49"/>
      <c r="H39" s="50"/>
      <c r="I39" s="49"/>
      <c r="J39" s="50"/>
    </row>
    <row r="40" spans="2:10" ht="12.75">
      <c r="B40" s="26" t="s">
        <v>3</v>
      </c>
      <c r="C40" s="27" t="s">
        <v>1</v>
      </c>
      <c r="D40" s="69">
        <v>10000</v>
      </c>
      <c r="E40" s="69"/>
      <c r="F40" s="69"/>
      <c r="G40" s="70"/>
      <c r="H40" s="71"/>
      <c r="I40" s="51">
        <f>G40*10000</f>
        <v>0</v>
      </c>
      <c r="J40" s="52"/>
    </row>
    <row r="41" spans="2:10" ht="12.75">
      <c r="B41" s="20" t="s">
        <v>4</v>
      </c>
      <c r="C41" s="13" t="s">
        <v>1</v>
      </c>
      <c r="D41" s="66">
        <v>10000</v>
      </c>
      <c r="E41" s="66"/>
      <c r="F41" s="66"/>
      <c r="G41" s="67"/>
      <c r="H41" s="64"/>
      <c r="I41" s="40">
        <f aca="true" t="shared" si="0" ref="I41:I58">G41*10000</f>
        <v>0</v>
      </c>
      <c r="J41" s="41"/>
    </row>
    <row r="42" spans="2:10" ht="12.75">
      <c r="B42" s="19" t="s">
        <v>33</v>
      </c>
      <c r="C42" s="13" t="s">
        <v>1</v>
      </c>
      <c r="D42" s="66">
        <v>10000</v>
      </c>
      <c r="E42" s="66"/>
      <c r="F42" s="66"/>
      <c r="G42" s="67"/>
      <c r="H42" s="64"/>
      <c r="I42" s="40">
        <f t="shared" si="0"/>
        <v>0</v>
      </c>
      <c r="J42" s="41"/>
    </row>
    <row r="43" spans="2:10" ht="12.75" customHeight="1">
      <c r="B43" s="19" t="s">
        <v>41</v>
      </c>
      <c r="C43" s="13" t="s">
        <v>1</v>
      </c>
      <c r="D43" s="66">
        <v>10000</v>
      </c>
      <c r="E43" s="66"/>
      <c r="F43" s="66"/>
      <c r="G43" s="67"/>
      <c r="H43" s="64"/>
      <c r="I43" s="40">
        <f t="shared" si="0"/>
        <v>0</v>
      </c>
      <c r="J43" s="41"/>
    </row>
    <row r="44" spans="2:10" ht="12.75" customHeight="1">
      <c r="B44" s="19" t="s">
        <v>29</v>
      </c>
      <c r="C44" s="13" t="s">
        <v>1</v>
      </c>
      <c r="D44" s="66">
        <v>10000</v>
      </c>
      <c r="E44" s="66"/>
      <c r="F44" s="66"/>
      <c r="G44" s="67"/>
      <c r="H44" s="64"/>
      <c r="I44" s="40">
        <f t="shared" si="0"/>
        <v>0</v>
      </c>
      <c r="J44" s="41"/>
    </row>
    <row r="45" spans="2:10" ht="12.75" customHeight="1">
      <c r="B45" s="19" t="s">
        <v>30</v>
      </c>
      <c r="C45" s="13" t="s">
        <v>1</v>
      </c>
      <c r="D45" s="66">
        <v>10000</v>
      </c>
      <c r="E45" s="66"/>
      <c r="F45" s="66"/>
      <c r="G45" s="67"/>
      <c r="H45" s="64"/>
      <c r="I45" s="40">
        <f t="shared" si="0"/>
        <v>0</v>
      </c>
      <c r="J45" s="41"/>
    </row>
    <row r="46" spans="2:10" ht="12.75">
      <c r="B46" s="19" t="s">
        <v>43</v>
      </c>
      <c r="C46" s="13" t="s">
        <v>1</v>
      </c>
      <c r="D46" s="66">
        <v>10000</v>
      </c>
      <c r="E46" s="66"/>
      <c r="F46" s="66"/>
      <c r="G46" s="67"/>
      <c r="H46" s="64"/>
      <c r="I46" s="40">
        <f t="shared" si="0"/>
        <v>0</v>
      </c>
      <c r="J46" s="41"/>
    </row>
    <row r="47" spans="2:11" ht="12.75" customHeight="1">
      <c r="B47" s="19" t="s">
        <v>42</v>
      </c>
      <c r="C47" s="13" t="s">
        <v>1</v>
      </c>
      <c r="D47" s="66">
        <v>10000</v>
      </c>
      <c r="E47" s="66"/>
      <c r="F47" s="66"/>
      <c r="G47" s="67"/>
      <c r="H47" s="64"/>
      <c r="I47" s="40">
        <f t="shared" si="0"/>
        <v>0</v>
      </c>
      <c r="J47" s="41"/>
      <c r="K47" s="34"/>
    </row>
    <row r="48" spans="2:10" ht="12.75" customHeight="1">
      <c r="B48" s="19" t="s">
        <v>31</v>
      </c>
      <c r="C48" s="13" t="s">
        <v>1</v>
      </c>
      <c r="D48" s="66">
        <v>10000</v>
      </c>
      <c r="E48" s="66"/>
      <c r="F48" s="66"/>
      <c r="G48" s="67"/>
      <c r="H48" s="64"/>
      <c r="I48" s="40">
        <f t="shared" si="0"/>
        <v>0</v>
      </c>
      <c r="J48" s="41"/>
    </row>
    <row r="49" spans="2:10" ht="12.75" customHeight="1">
      <c r="B49" s="19" t="s">
        <v>32</v>
      </c>
      <c r="C49" s="13" t="s">
        <v>1</v>
      </c>
      <c r="D49" s="66">
        <v>10000</v>
      </c>
      <c r="E49" s="66"/>
      <c r="F49" s="66"/>
      <c r="G49" s="67"/>
      <c r="H49" s="64"/>
      <c r="I49" s="40">
        <f t="shared" si="0"/>
        <v>0</v>
      </c>
      <c r="J49" s="41"/>
    </row>
    <row r="50" spans="2:10" ht="12.75">
      <c r="B50" s="20" t="s">
        <v>3</v>
      </c>
      <c r="C50" s="13" t="s">
        <v>2</v>
      </c>
      <c r="D50" s="66">
        <v>10000</v>
      </c>
      <c r="E50" s="66"/>
      <c r="F50" s="66"/>
      <c r="G50" s="67"/>
      <c r="H50" s="64"/>
      <c r="I50" s="40">
        <f t="shared" si="0"/>
        <v>0</v>
      </c>
      <c r="J50" s="41"/>
    </row>
    <row r="51" spans="2:10" ht="12.75">
      <c r="B51" s="20" t="s">
        <v>4</v>
      </c>
      <c r="C51" s="13" t="s">
        <v>2</v>
      </c>
      <c r="D51" s="66">
        <v>10000</v>
      </c>
      <c r="E51" s="66"/>
      <c r="F51" s="66"/>
      <c r="G51" s="67"/>
      <c r="H51" s="64"/>
      <c r="I51" s="40">
        <f t="shared" si="0"/>
        <v>0</v>
      </c>
      <c r="J51" s="41"/>
    </row>
    <row r="52" spans="2:11" ht="12.75">
      <c r="B52" s="19" t="s">
        <v>33</v>
      </c>
      <c r="C52" s="13" t="s">
        <v>2</v>
      </c>
      <c r="D52" s="66">
        <v>10000</v>
      </c>
      <c r="E52" s="66"/>
      <c r="F52" s="66"/>
      <c r="G52" s="67"/>
      <c r="H52" s="64"/>
      <c r="I52" s="40">
        <f t="shared" si="0"/>
        <v>0</v>
      </c>
      <c r="J52" s="41"/>
      <c r="K52" s="34"/>
    </row>
    <row r="53" spans="2:10" ht="12.75" customHeight="1">
      <c r="B53" s="19" t="s">
        <v>41</v>
      </c>
      <c r="C53" s="13" t="s">
        <v>2</v>
      </c>
      <c r="D53" s="66">
        <v>10000</v>
      </c>
      <c r="E53" s="66"/>
      <c r="F53" s="66"/>
      <c r="G53" s="67"/>
      <c r="H53" s="64"/>
      <c r="I53" s="40">
        <f t="shared" si="0"/>
        <v>0</v>
      </c>
      <c r="J53" s="41"/>
    </row>
    <row r="54" spans="2:10" ht="12.75" customHeight="1">
      <c r="B54" s="19" t="s">
        <v>29</v>
      </c>
      <c r="C54" s="13" t="s">
        <v>2</v>
      </c>
      <c r="D54" s="66">
        <v>10000</v>
      </c>
      <c r="E54" s="66"/>
      <c r="F54" s="66"/>
      <c r="G54" s="67"/>
      <c r="H54" s="64"/>
      <c r="I54" s="40">
        <f t="shared" si="0"/>
        <v>0</v>
      </c>
      <c r="J54" s="41"/>
    </row>
    <row r="55" spans="2:10" ht="12.75" customHeight="1">
      <c r="B55" s="19" t="s">
        <v>30</v>
      </c>
      <c r="C55" s="13" t="s">
        <v>2</v>
      </c>
      <c r="D55" s="66">
        <v>10000</v>
      </c>
      <c r="E55" s="66"/>
      <c r="F55" s="66"/>
      <c r="G55" s="67"/>
      <c r="H55" s="64"/>
      <c r="I55" s="40">
        <f t="shared" si="0"/>
        <v>0</v>
      </c>
      <c r="J55" s="41"/>
    </row>
    <row r="56" spans="2:10" ht="12.75">
      <c r="B56" s="19" t="s">
        <v>43</v>
      </c>
      <c r="C56" s="13" t="s">
        <v>2</v>
      </c>
      <c r="D56" s="66">
        <v>10000</v>
      </c>
      <c r="E56" s="66"/>
      <c r="F56" s="66"/>
      <c r="G56" s="67"/>
      <c r="H56" s="64"/>
      <c r="I56" s="40">
        <f t="shared" si="0"/>
        <v>0</v>
      </c>
      <c r="J56" s="41"/>
    </row>
    <row r="57" spans="2:10" ht="12.75" customHeight="1">
      <c r="B57" s="19" t="s">
        <v>42</v>
      </c>
      <c r="C57" s="13" t="s">
        <v>2</v>
      </c>
      <c r="D57" s="66">
        <v>10000</v>
      </c>
      <c r="E57" s="66"/>
      <c r="F57" s="66"/>
      <c r="G57" s="67"/>
      <c r="H57" s="64"/>
      <c r="I57" s="40">
        <f t="shared" si="0"/>
        <v>0</v>
      </c>
      <c r="J57" s="41"/>
    </row>
    <row r="58" spans="2:10" ht="12.75" customHeight="1">
      <c r="B58" s="19" t="s">
        <v>31</v>
      </c>
      <c r="C58" s="13" t="s">
        <v>2</v>
      </c>
      <c r="D58" s="66">
        <v>10000</v>
      </c>
      <c r="E58" s="66"/>
      <c r="F58" s="66"/>
      <c r="G58" s="67"/>
      <c r="H58" s="64"/>
      <c r="I58" s="40">
        <f t="shared" si="0"/>
        <v>0</v>
      </c>
      <c r="J58" s="41"/>
    </row>
    <row r="59" spans="2:10" ht="12.75" customHeight="1" thickBot="1">
      <c r="B59" s="18" t="s">
        <v>32</v>
      </c>
      <c r="C59" s="6" t="s">
        <v>2</v>
      </c>
      <c r="D59" s="89">
        <v>10000</v>
      </c>
      <c r="E59" s="89"/>
      <c r="F59" s="89"/>
      <c r="G59" s="90"/>
      <c r="H59" s="91"/>
      <c r="I59" s="42">
        <f>G59*10000</f>
        <v>0</v>
      </c>
      <c r="J59" s="43"/>
    </row>
    <row r="60" spans="2:10" ht="27" customHeight="1">
      <c r="B60" s="44" t="s">
        <v>64</v>
      </c>
      <c r="C60" s="44"/>
      <c r="D60" s="44"/>
      <c r="E60" s="44"/>
      <c r="F60" s="44"/>
      <c r="G60" s="44"/>
      <c r="H60" s="44"/>
      <c r="I60" s="44"/>
      <c r="J60" s="44"/>
    </row>
    <row r="61" spans="2:8" ht="12.75">
      <c r="B61" s="7"/>
      <c r="C61" s="7"/>
      <c r="D61" s="7"/>
      <c r="E61" s="7"/>
      <c r="F61" s="7"/>
      <c r="G61" s="7"/>
      <c r="H61" s="7"/>
    </row>
    <row r="62" spans="2:8" ht="12.75">
      <c r="B62" s="7"/>
      <c r="C62" s="7"/>
      <c r="D62" s="7"/>
      <c r="E62" s="7"/>
      <c r="F62" s="7"/>
      <c r="G62" s="7"/>
      <c r="H62" s="7"/>
    </row>
    <row r="64" spans="2:5" ht="12.75">
      <c r="B64" t="s">
        <v>10</v>
      </c>
      <c r="C64" t="s">
        <v>11</v>
      </c>
      <c r="E64" t="s">
        <v>13</v>
      </c>
    </row>
    <row r="65" ht="12.75">
      <c r="E65" t="s">
        <v>12</v>
      </c>
    </row>
  </sheetData>
  <mergeCells count="142">
    <mergeCell ref="D56:F56"/>
    <mergeCell ref="G56:H56"/>
    <mergeCell ref="D57:F57"/>
    <mergeCell ref="D53:F53"/>
    <mergeCell ref="G53:H53"/>
    <mergeCell ref="G57:H57"/>
    <mergeCell ref="D58:F58"/>
    <mergeCell ref="G58:H58"/>
    <mergeCell ref="D59:F59"/>
    <mergeCell ref="G59:H59"/>
    <mergeCell ref="D55:F55"/>
    <mergeCell ref="G55:H55"/>
    <mergeCell ref="D54:F54"/>
    <mergeCell ref="G54:H54"/>
    <mergeCell ref="C11:H11"/>
    <mergeCell ref="B18:C18"/>
    <mergeCell ref="D18:F18"/>
    <mergeCell ref="G18:H18"/>
    <mergeCell ref="G25:H25"/>
    <mergeCell ref="D25:F25"/>
    <mergeCell ref="B25:C25"/>
    <mergeCell ref="B16:C16"/>
    <mergeCell ref="D16:F16"/>
    <mergeCell ref="D17:F17"/>
    <mergeCell ref="B17:C17"/>
    <mergeCell ref="D15:F15"/>
    <mergeCell ref="D14:F14"/>
    <mergeCell ref="G14:H14"/>
    <mergeCell ref="G15:H15"/>
    <mergeCell ref="G16:H16"/>
    <mergeCell ref="B14:C14"/>
    <mergeCell ref="B15:C15"/>
    <mergeCell ref="B29:C29"/>
    <mergeCell ref="B26:C26"/>
    <mergeCell ref="D26:F26"/>
    <mergeCell ref="D29:F29"/>
    <mergeCell ref="G26:H26"/>
    <mergeCell ref="G29:H29"/>
    <mergeCell ref="B30:C30"/>
    <mergeCell ref="B34:C34"/>
    <mergeCell ref="D34:F34"/>
    <mergeCell ref="G34:H34"/>
    <mergeCell ref="D52:F52"/>
    <mergeCell ref="G52:H52"/>
    <mergeCell ref="G17:H17"/>
    <mergeCell ref="G33:H33"/>
    <mergeCell ref="D30:F30"/>
    <mergeCell ref="B23:C23"/>
    <mergeCell ref="D23:F23"/>
    <mergeCell ref="G22:H22"/>
    <mergeCell ref="G23:H23"/>
    <mergeCell ref="G30:H30"/>
    <mergeCell ref="B28:C28"/>
    <mergeCell ref="D28:F28"/>
    <mergeCell ref="G28:H28"/>
    <mergeCell ref="B32:C32"/>
    <mergeCell ref="D32:F32"/>
    <mergeCell ref="G32:H32"/>
    <mergeCell ref="G27:H27"/>
    <mergeCell ref="D27:F27"/>
    <mergeCell ref="B27:C27"/>
    <mergeCell ref="B31:C31"/>
    <mergeCell ref="D31:F31"/>
    <mergeCell ref="G31:H31"/>
    <mergeCell ref="B38:C38"/>
    <mergeCell ref="D38:F39"/>
    <mergeCell ref="G38:H39"/>
    <mergeCell ref="D45:F45"/>
    <mergeCell ref="G45:H45"/>
    <mergeCell ref="D50:F50"/>
    <mergeCell ref="G50:H50"/>
    <mergeCell ref="B33:C33"/>
    <mergeCell ref="D33:F33"/>
    <mergeCell ref="D46:F46"/>
    <mergeCell ref="G46:H46"/>
    <mergeCell ref="D47:F47"/>
    <mergeCell ref="G47:H47"/>
    <mergeCell ref="D48:F48"/>
    <mergeCell ref="G48:H48"/>
    <mergeCell ref="D49:F49"/>
    <mergeCell ref="G49:H49"/>
    <mergeCell ref="D40:F40"/>
    <mergeCell ref="G40:H40"/>
    <mergeCell ref="D51:F51"/>
    <mergeCell ref="G51:H51"/>
    <mergeCell ref="D41:F41"/>
    <mergeCell ref="G41:H41"/>
    <mergeCell ref="D44:F44"/>
    <mergeCell ref="G44:H44"/>
    <mergeCell ref="D42:F42"/>
    <mergeCell ref="G42:H42"/>
    <mergeCell ref="D43:F43"/>
    <mergeCell ref="G43:H43"/>
    <mergeCell ref="I14:J14"/>
    <mergeCell ref="I15:J15"/>
    <mergeCell ref="I16:J16"/>
    <mergeCell ref="I17:J17"/>
    <mergeCell ref="I18:J18"/>
    <mergeCell ref="B19:J19"/>
    <mergeCell ref="I22:J22"/>
    <mergeCell ref="I23:J23"/>
    <mergeCell ref="I24:J24"/>
    <mergeCell ref="B22:C22"/>
    <mergeCell ref="D22:F22"/>
    <mergeCell ref="B24:C24"/>
    <mergeCell ref="D24:F24"/>
    <mergeCell ref="G24:H24"/>
    <mergeCell ref="I44:J44"/>
    <mergeCell ref="I45:J4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55:J55"/>
    <mergeCell ref="I56:J56"/>
    <mergeCell ref="I57:J57"/>
    <mergeCell ref="I58:J58"/>
    <mergeCell ref="I59:J59"/>
    <mergeCell ref="B60:J60"/>
    <mergeCell ref="B4:J9"/>
    <mergeCell ref="B2:J2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34:J34"/>
    <mergeCell ref="B35:J35"/>
    <mergeCell ref="I38:J39"/>
    <mergeCell ref="I40:J40"/>
    <mergeCell ref="I41:J41"/>
    <mergeCell ref="I42:J42"/>
    <mergeCell ref="I43:J43"/>
  </mergeCells>
  <dataValidations count="1">
    <dataValidation type="decimal" operator="greaterThan" allowBlank="1" showErrorMessage="1" errorTitle="Chybné zadání" error="Zadaný údaj musí být číslo větší než 0 !!!" sqref="G15:G18 H15 H23:J23 H17:H18 G40:G59 H40:H41 H47:H51 H43:H45 H53:H55 H57:H59 I15:J18 G23:G34 I24:J34 I40:J59">
      <formula1>0</formula1>
    </dataValidation>
  </dataValidations>
  <printOptions/>
  <pageMargins left="0.7874015748031497" right="0.7874015748031497" top="0.984251968503937" bottom="0.984251968503937" header="0.3937007874015748" footer="0.31496062992125984"/>
  <pageSetup fitToHeight="1" fitToWidth="1" horizontalDpi="600" verticalDpi="600" orientation="portrait" paperSize="9" scale="73" r:id="rId1"/>
  <ignoredErrors>
    <ignoredError sqref="I1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5"/>
  <sheetViews>
    <sheetView showGridLines="0" zoomScale="115" zoomScaleNormal="115" zoomScaleSheetLayoutView="100" workbookViewId="0" topLeftCell="A24">
      <selection activeCell="G40" sqref="G40:H59"/>
    </sheetView>
  </sheetViews>
  <sheetFormatPr defaultColWidth="9.140625" defaultRowHeight="12.75"/>
  <cols>
    <col min="2" max="2" width="23.28125" style="0" customWidth="1"/>
    <col min="3" max="3" width="15.28125" style="0" customWidth="1"/>
    <col min="8" max="8" width="12.57421875" style="0" customWidth="1"/>
    <col min="11" max="11" width="11.140625" style="0" bestFit="1" customWidth="1"/>
  </cols>
  <sheetData>
    <row r="2" spans="2:10" ht="20.25">
      <c r="B2" s="46" t="s">
        <v>9</v>
      </c>
      <c r="C2" s="46"/>
      <c r="D2" s="46"/>
      <c r="E2" s="46"/>
      <c r="F2" s="46"/>
      <c r="G2" s="46"/>
      <c r="H2" s="46"/>
      <c r="I2" s="46"/>
      <c r="J2" s="46"/>
    </row>
    <row r="4" spans="2:10" ht="12.75" customHeight="1">
      <c r="B4" s="105" t="s">
        <v>46</v>
      </c>
      <c r="C4" s="105"/>
      <c r="D4" s="105"/>
      <c r="E4" s="105"/>
      <c r="F4" s="105"/>
      <c r="G4" s="105"/>
      <c r="H4" s="105"/>
      <c r="I4" s="105"/>
      <c r="J4" s="105"/>
    </row>
    <row r="5" spans="2:10" ht="12.75">
      <c r="B5" s="105"/>
      <c r="C5" s="105"/>
      <c r="D5" s="105"/>
      <c r="E5" s="105"/>
      <c r="F5" s="105"/>
      <c r="G5" s="105"/>
      <c r="H5" s="105"/>
      <c r="I5" s="105"/>
      <c r="J5" s="105"/>
    </row>
    <row r="6" spans="2:10" ht="12.75">
      <c r="B6" s="105"/>
      <c r="C6" s="105"/>
      <c r="D6" s="105"/>
      <c r="E6" s="105"/>
      <c r="F6" s="105"/>
      <c r="G6" s="105"/>
      <c r="H6" s="105"/>
      <c r="I6" s="105"/>
      <c r="J6" s="105"/>
    </row>
    <row r="7" spans="2:10" ht="12.75">
      <c r="B7" s="105"/>
      <c r="C7" s="105"/>
      <c r="D7" s="105"/>
      <c r="E7" s="105"/>
      <c r="F7" s="105"/>
      <c r="G7" s="105"/>
      <c r="H7" s="105"/>
      <c r="I7" s="105"/>
      <c r="J7" s="105"/>
    </row>
    <row r="8" spans="2:10" ht="12.75">
      <c r="B8" s="105"/>
      <c r="C8" s="105"/>
      <c r="D8" s="105"/>
      <c r="E8" s="105"/>
      <c r="F8" s="105"/>
      <c r="G8" s="105"/>
      <c r="H8" s="105"/>
      <c r="I8" s="105"/>
      <c r="J8" s="105"/>
    </row>
    <row r="9" spans="2:10" ht="12.75">
      <c r="B9" s="105"/>
      <c r="C9" s="105"/>
      <c r="D9" s="105"/>
      <c r="E9" s="105"/>
      <c r="F9" s="105"/>
      <c r="G9" s="105"/>
      <c r="H9" s="105"/>
      <c r="I9" s="105"/>
      <c r="J9" s="105"/>
    </row>
    <row r="10" spans="2:8" ht="12.75">
      <c r="B10" s="1"/>
      <c r="C10" s="1"/>
      <c r="D10" s="1"/>
      <c r="E10" s="1"/>
      <c r="F10" s="1"/>
      <c r="G10" s="1"/>
      <c r="H10" s="1"/>
    </row>
    <row r="11" spans="2:8" ht="15">
      <c r="B11" s="3" t="s">
        <v>18</v>
      </c>
      <c r="C11" s="92" t="s">
        <v>21</v>
      </c>
      <c r="D11" s="92"/>
      <c r="E11" s="92"/>
      <c r="F11" s="92"/>
      <c r="G11" s="92"/>
      <c r="H11" s="92"/>
    </row>
    <row r="12" spans="2:8" ht="15">
      <c r="B12" s="3"/>
      <c r="C12" s="3"/>
      <c r="D12" s="1"/>
      <c r="E12" s="1"/>
      <c r="F12" s="1"/>
      <c r="G12" s="1"/>
      <c r="H12" s="1"/>
    </row>
    <row r="13" spans="2:8" ht="15.75" thickBot="1">
      <c r="B13" s="3" t="s">
        <v>19</v>
      </c>
      <c r="C13" s="2"/>
      <c r="D13" s="2"/>
      <c r="E13" s="1"/>
      <c r="F13" s="1"/>
      <c r="G13" s="1"/>
      <c r="H13" s="1"/>
    </row>
    <row r="14" spans="2:10" ht="50.25" customHeight="1" thickBot="1">
      <c r="B14" s="112" t="s">
        <v>0</v>
      </c>
      <c r="C14" s="113"/>
      <c r="D14" s="53" t="s">
        <v>17</v>
      </c>
      <c r="E14" s="101"/>
      <c r="F14" s="113"/>
      <c r="G14" s="53" t="s">
        <v>39</v>
      </c>
      <c r="H14" s="113"/>
      <c r="I14" s="53" t="s">
        <v>45</v>
      </c>
      <c r="J14" s="54"/>
    </row>
    <row r="15" spans="2:10" ht="12.75">
      <c r="B15" s="117" t="s">
        <v>1</v>
      </c>
      <c r="C15" s="118"/>
      <c r="D15" s="119">
        <v>30000</v>
      </c>
      <c r="E15" s="120"/>
      <c r="F15" s="121"/>
      <c r="G15" s="75"/>
      <c r="H15" s="122"/>
      <c r="I15" s="55">
        <f>G15*30000</f>
        <v>0</v>
      </c>
      <c r="J15" s="56"/>
    </row>
    <row r="16" spans="2:10" ht="12.75">
      <c r="B16" s="96" t="s">
        <v>16</v>
      </c>
      <c r="C16" s="97"/>
      <c r="D16" s="61">
        <v>10000</v>
      </c>
      <c r="E16" s="62"/>
      <c r="F16" s="63"/>
      <c r="G16" s="64"/>
      <c r="H16" s="111"/>
      <c r="I16" s="40">
        <f>G16*10000</f>
        <v>0</v>
      </c>
      <c r="J16" s="41"/>
    </row>
    <row r="17" spans="2:10" ht="12.75">
      <c r="B17" s="96" t="s">
        <v>2</v>
      </c>
      <c r="C17" s="97"/>
      <c r="D17" s="61">
        <v>10000</v>
      </c>
      <c r="E17" s="62"/>
      <c r="F17" s="63"/>
      <c r="G17" s="64"/>
      <c r="H17" s="111"/>
      <c r="I17" s="40">
        <f>G17*10000</f>
        <v>0</v>
      </c>
      <c r="J17" s="41"/>
    </row>
    <row r="18" spans="2:10" ht="13.5" thickBot="1">
      <c r="B18" s="114" t="s">
        <v>26</v>
      </c>
      <c r="C18" s="115"/>
      <c r="D18" s="107">
        <v>10000</v>
      </c>
      <c r="E18" s="108"/>
      <c r="F18" s="109"/>
      <c r="G18" s="90"/>
      <c r="H18" s="110"/>
      <c r="I18" s="42">
        <f>G18*10000</f>
        <v>0</v>
      </c>
      <c r="J18" s="43"/>
    </row>
    <row r="19" spans="2:10" ht="27.75" customHeight="1">
      <c r="B19" s="104" t="s">
        <v>64</v>
      </c>
      <c r="C19" s="104"/>
      <c r="D19" s="104"/>
      <c r="E19" s="104"/>
      <c r="F19" s="104"/>
      <c r="G19" s="104"/>
      <c r="H19" s="104"/>
      <c r="I19" s="104"/>
      <c r="J19" s="104"/>
    </row>
    <row r="20" spans="2:8" ht="12.75">
      <c r="B20" s="7"/>
      <c r="C20" s="7"/>
      <c r="D20" s="7"/>
      <c r="E20" s="7"/>
      <c r="F20" s="7"/>
      <c r="G20" s="7"/>
      <c r="H20" s="7"/>
    </row>
    <row r="21" spans="2:8" ht="15.75" thickBot="1">
      <c r="B21" s="8" t="s">
        <v>15</v>
      </c>
      <c r="C21" s="12"/>
      <c r="D21" s="2"/>
      <c r="E21" s="1"/>
      <c r="F21" s="1"/>
      <c r="G21" s="1"/>
      <c r="H21" s="1"/>
    </row>
    <row r="22" spans="2:10" ht="54" customHeight="1" thickBot="1">
      <c r="B22" s="57" t="s">
        <v>0</v>
      </c>
      <c r="C22" s="58"/>
      <c r="D22" s="58" t="s">
        <v>14</v>
      </c>
      <c r="E22" s="58"/>
      <c r="F22" s="58"/>
      <c r="G22" s="53" t="s">
        <v>39</v>
      </c>
      <c r="H22" s="113"/>
      <c r="I22" s="53" t="s">
        <v>45</v>
      </c>
      <c r="J22" s="54"/>
    </row>
    <row r="23" spans="2:10" ht="12.75">
      <c r="B23" s="72" t="s">
        <v>3</v>
      </c>
      <c r="C23" s="73"/>
      <c r="D23" s="74">
        <v>20000</v>
      </c>
      <c r="E23" s="74"/>
      <c r="F23" s="74"/>
      <c r="G23" s="116"/>
      <c r="H23" s="116"/>
      <c r="I23" s="55">
        <f>G23*20000</f>
        <v>0</v>
      </c>
      <c r="J23" s="56"/>
    </row>
    <row r="24" spans="2:10" ht="12.75">
      <c r="B24" s="68" t="s">
        <v>4</v>
      </c>
      <c r="C24" s="60"/>
      <c r="D24" s="61">
        <v>20000</v>
      </c>
      <c r="E24" s="62"/>
      <c r="F24" s="63"/>
      <c r="G24" s="64"/>
      <c r="H24" s="111"/>
      <c r="I24" s="40">
        <f>G24*20000</f>
        <v>0</v>
      </c>
      <c r="J24" s="41"/>
    </row>
    <row r="25" spans="2:12" ht="13.5" customHeight="1">
      <c r="B25" s="77" t="s">
        <v>27</v>
      </c>
      <c r="C25" s="78"/>
      <c r="D25" s="61">
        <v>4000</v>
      </c>
      <c r="E25" s="62"/>
      <c r="F25" s="63"/>
      <c r="G25" s="64"/>
      <c r="H25" s="111"/>
      <c r="I25" s="40">
        <f>G25*4000</f>
        <v>0</v>
      </c>
      <c r="J25" s="41"/>
      <c r="K25" s="34"/>
      <c r="L25" s="34"/>
    </row>
    <row r="26" spans="2:10" ht="13.5" customHeight="1">
      <c r="B26" s="77" t="s">
        <v>28</v>
      </c>
      <c r="C26" s="78"/>
      <c r="D26" s="61">
        <v>4000</v>
      </c>
      <c r="E26" s="62"/>
      <c r="F26" s="63"/>
      <c r="G26" s="64"/>
      <c r="H26" s="111"/>
      <c r="I26" s="40">
        <f>G26*4000</f>
        <v>0</v>
      </c>
      <c r="J26" s="41"/>
    </row>
    <row r="27" spans="2:10" ht="13.5" customHeight="1">
      <c r="B27" s="77" t="s">
        <v>33</v>
      </c>
      <c r="C27" s="78"/>
      <c r="D27" s="61">
        <v>4000</v>
      </c>
      <c r="E27" s="62"/>
      <c r="F27" s="63"/>
      <c r="G27" s="64"/>
      <c r="H27" s="111"/>
      <c r="I27" s="40">
        <f>G27*4000</f>
        <v>0</v>
      </c>
      <c r="J27" s="41"/>
    </row>
    <row r="28" spans="2:10" ht="13.5" customHeight="1">
      <c r="B28" s="68" t="s">
        <v>41</v>
      </c>
      <c r="C28" s="60"/>
      <c r="D28" s="61">
        <v>4000</v>
      </c>
      <c r="E28" s="62"/>
      <c r="F28" s="63"/>
      <c r="G28" s="64"/>
      <c r="H28" s="111"/>
      <c r="I28" s="40">
        <f>G28*4000</f>
        <v>0</v>
      </c>
      <c r="J28" s="41"/>
    </row>
    <row r="29" spans="2:10" ht="13.5" customHeight="1">
      <c r="B29" s="68" t="s">
        <v>29</v>
      </c>
      <c r="C29" s="60"/>
      <c r="D29" s="61">
        <v>20000</v>
      </c>
      <c r="E29" s="62"/>
      <c r="F29" s="63"/>
      <c r="G29" s="64"/>
      <c r="H29" s="111"/>
      <c r="I29" s="40">
        <f>G29*20000</f>
        <v>0</v>
      </c>
      <c r="J29" s="41"/>
    </row>
    <row r="30" spans="2:10" ht="13.5" customHeight="1">
      <c r="B30" s="68" t="s">
        <v>30</v>
      </c>
      <c r="C30" s="60"/>
      <c r="D30" s="66">
        <v>20000</v>
      </c>
      <c r="E30" s="66"/>
      <c r="F30" s="66"/>
      <c r="G30" s="67"/>
      <c r="H30" s="67"/>
      <c r="I30" s="40">
        <f>G30*20000</f>
        <v>0</v>
      </c>
      <c r="J30" s="41"/>
    </row>
    <row r="31" spans="2:10" ht="13.5" customHeight="1">
      <c r="B31" s="68" t="s">
        <v>43</v>
      </c>
      <c r="C31" s="60"/>
      <c r="D31" s="66">
        <v>4000</v>
      </c>
      <c r="E31" s="66"/>
      <c r="F31" s="66"/>
      <c r="G31" s="67"/>
      <c r="H31" s="67"/>
      <c r="I31" s="40">
        <f>G31*4000</f>
        <v>0</v>
      </c>
      <c r="J31" s="41"/>
    </row>
    <row r="32" spans="2:10" ht="13.5" customHeight="1">
      <c r="B32" s="68" t="s">
        <v>42</v>
      </c>
      <c r="C32" s="60"/>
      <c r="D32" s="66">
        <v>4000</v>
      </c>
      <c r="E32" s="66"/>
      <c r="F32" s="66"/>
      <c r="G32" s="67"/>
      <c r="H32" s="67"/>
      <c r="I32" s="40">
        <f>G32*4000</f>
        <v>0</v>
      </c>
      <c r="J32" s="41"/>
    </row>
    <row r="33" spans="2:10" ht="13.5" customHeight="1">
      <c r="B33" s="68" t="s">
        <v>31</v>
      </c>
      <c r="C33" s="60"/>
      <c r="D33" s="66">
        <v>20000</v>
      </c>
      <c r="E33" s="66"/>
      <c r="F33" s="66"/>
      <c r="G33" s="67"/>
      <c r="H33" s="67"/>
      <c r="I33" s="40">
        <f>G33*20000</f>
        <v>0</v>
      </c>
      <c r="J33" s="41"/>
    </row>
    <row r="34" spans="2:10" ht="13.5" customHeight="1" thickBot="1">
      <c r="B34" s="87" t="s">
        <v>32</v>
      </c>
      <c r="C34" s="88"/>
      <c r="D34" s="89">
        <v>20000</v>
      </c>
      <c r="E34" s="89"/>
      <c r="F34" s="89"/>
      <c r="G34" s="123"/>
      <c r="H34" s="123"/>
      <c r="I34" s="42">
        <f>G34*20000</f>
        <v>0</v>
      </c>
      <c r="J34" s="43"/>
    </row>
    <row r="35" spans="2:10" ht="27.75" customHeight="1">
      <c r="B35" s="104" t="s">
        <v>64</v>
      </c>
      <c r="C35" s="104"/>
      <c r="D35" s="104"/>
      <c r="E35" s="104"/>
      <c r="F35" s="104"/>
      <c r="G35" s="104"/>
      <c r="H35" s="104"/>
      <c r="I35" s="104"/>
      <c r="J35" s="104"/>
    </row>
    <row r="36" spans="2:8" ht="12.75">
      <c r="B36" s="7"/>
      <c r="C36" s="7"/>
      <c r="D36" s="7"/>
      <c r="E36" s="7"/>
      <c r="F36" s="7"/>
      <c r="G36" s="7"/>
      <c r="H36" s="7"/>
    </row>
    <row r="37" spans="2:8" ht="13.5" customHeight="1" thickBot="1">
      <c r="B37" s="3" t="s">
        <v>6</v>
      </c>
      <c r="C37" s="2"/>
      <c r="D37" s="2"/>
      <c r="E37" s="1"/>
      <c r="F37" s="1"/>
      <c r="G37" s="1"/>
      <c r="H37" s="1"/>
    </row>
    <row r="38" spans="2:10" ht="20.25" customHeight="1">
      <c r="B38" s="79" t="s">
        <v>0</v>
      </c>
      <c r="C38" s="80"/>
      <c r="D38" s="81" t="s">
        <v>14</v>
      </c>
      <c r="E38" s="82"/>
      <c r="F38" s="83"/>
      <c r="G38" s="47" t="s">
        <v>40</v>
      </c>
      <c r="H38" s="83"/>
      <c r="I38" s="47" t="s">
        <v>45</v>
      </c>
      <c r="J38" s="48"/>
    </row>
    <row r="39" spans="2:10" ht="61.5" customHeight="1" thickBot="1">
      <c r="B39" s="4" t="s">
        <v>7</v>
      </c>
      <c r="C39" s="5" t="s">
        <v>8</v>
      </c>
      <c r="D39" s="84"/>
      <c r="E39" s="85"/>
      <c r="F39" s="86"/>
      <c r="G39" s="49"/>
      <c r="H39" s="86"/>
      <c r="I39" s="49"/>
      <c r="J39" s="50"/>
    </row>
    <row r="40" spans="2:10" ht="12.75" customHeight="1">
      <c r="B40" s="20" t="s">
        <v>3</v>
      </c>
      <c r="C40" s="13" t="s">
        <v>1</v>
      </c>
      <c r="D40" s="66">
        <v>10000</v>
      </c>
      <c r="E40" s="66"/>
      <c r="F40" s="66"/>
      <c r="G40" s="67"/>
      <c r="H40" s="106"/>
      <c r="I40" s="51">
        <f>G40*10000</f>
        <v>0</v>
      </c>
      <c r="J40" s="52"/>
    </row>
    <row r="41" spans="2:10" ht="12.75" customHeight="1">
      <c r="B41" s="20" t="s">
        <v>4</v>
      </c>
      <c r="C41" s="13" t="s">
        <v>1</v>
      </c>
      <c r="D41" s="66">
        <v>10000</v>
      </c>
      <c r="E41" s="66"/>
      <c r="F41" s="66"/>
      <c r="G41" s="67"/>
      <c r="H41" s="106"/>
      <c r="I41" s="40">
        <f aca="true" t="shared" si="0" ref="I41:I58">G41*10000</f>
        <v>0</v>
      </c>
      <c r="J41" s="41"/>
    </row>
    <row r="42" spans="2:10" ht="12.75" customHeight="1">
      <c r="B42" s="19" t="s">
        <v>33</v>
      </c>
      <c r="C42" s="13" t="s">
        <v>1</v>
      </c>
      <c r="D42" s="66">
        <v>10000</v>
      </c>
      <c r="E42" s="66"/>
      <c r="F42" s="66"/>
      <c r="G42" s="67"/>
      <c r="H42" s="106"/>
      <c r="I42" s="40">
        <f t="shared" si="0"/>
        <v>0</v>
      </c>
      <c r="J42" s="41"/>
    </row>
    <row r="43" spans="2:10" ht="12.75" customHeight="1">
      <c r="B43" s="19" t="s">
        <v>41</v>
      </c>
      <c r="C43" s="13" t="s">
        <v>1</v>
      </c>
      <c r="D43" s="66">
        <v>10000</v>
      </c>
      <c r="E43" s="66"/>
      <c r="F43" s="66"/>
      <c r="G43" s="67"/>
      <c r="H43" s="106"/>
      <c r="I43" s="40">
        <f t="shared" si="0"/>
        <v>0</v>
      </c>
      <c r="J43" s="41"/>
    </row>
    <row r="44" spans="2:10" ht="13.5" customHeight="1">
      <c r="B44" s="19" t="s">
        <v>29</v>
      </c>
      <c r="C44" s="13" t="s">
        <v>1</v>
      </c>
      <c r="D44" s="66">
        <v>10000</v>
      </c>
      <c r="E44" s="66"/>
      <c r="F44" s="66"/>
      <c r="G44" s="67"/>
      <c r="H44" s="106"/>
      <c r="I44" s="40">
        <f t="shared" si="0"/>
        <v>0</v>
      </c>
      <c r="J44" s="41"/>
    </row>
    <row r="45" spans="2:10" ht="12.75" customHeight="1">
      <c r="B45" s="19" t="s">
        <v>30</v>
      </c>
      <c r="C45" s="13" t="s">
        <v>1</v>
      </c>
      <c r="D45" s="66">
        <v>10000</v>
      </c>
      <c r="E45" s="66"/>
      <c r="F45" s="66"/>
      <c r="G45" s="67"/>
      <c r="H45" s="106"/>
      <c r="I45" s="40">
        <f t="shared" si="0"/>
        <v>0</v>
      </c>
      <c r="J45" s="41"/>
    </row>
    <row r="46" spans="2:10" ht="12.75" customHeight="1">
      <c r="B46" s="19" t="s">
        <v>43</v>
      </c>
      <c r="C46" s="13" t="s">
        <v>1</v>
      </c>
      <c r="D46" s="66">
        <v>10000</v>
      </c>
      <c r="E46" s="66"/>
      <c r="F46" s="66"/>
      <c r="G46" s="67"/>
      <c r="H46" s="106"/>
      <c r="I46" s="40">
        <f t="shared" si="0"/>
        <v>0</v>
      </c>
      <c r="J46" s="41"/>
    </row>
    <row r="47" spans="2:10" ht="12.75" customHeight="1">
      <c r="B47" s="19" t="s">
        <v>42</v>
      </c>
      <c r="C47" s="13" t="s">
        <v>1</v>
      </c>
      <c r="D47" s="66">
        <v>10000</v>
      </c>
      <c r="E47" s="66"/>
      <c r="F47" s="66"/>
      <c r="G47" s="67"/>
      <c r="H47" s="106"/>
      <c r="I47" s="40">
        <f t="shared" si="0"/>
        <v>0</v>
      </c>
      <c r="J47" s="41"/>
    </row>
    <row r="48" spans="2:10" ht="12.75" customHeight="1">
      <c r="B48" s="19" t="s">
        <v>31</v>
      </c>
      <c r="C48" s="13" t="s">
        <v>1</v>
      </c>
      <c r="D48" s="66">
        <v>10000</v>
      </c>
      <c r="E48" s="66"/>
      <c r="F48" s="66"/>
      <c r="G48" s="67"/>
      <c r="H48" s="106"/>
      <c r="I48" s="40">
        <f t="shared" si="0"/>
        <v>0</v>
      </c>
      <c r="J48" s="41"/>
    </row>
    <row r="49" spans="2:10" ht="12.75" customHeight="1">
      <c r="B49" s="19" t="s">
        <v>32</v>
      </c>
      <c r="C49" s="13" t="s">
        <v>1</v>
      </c>
      <c r="D49" s="66">
        <v>10000</v>
      </c>
      <c r="E49" s="66"/>
      <c r="F49" s="66"/>
      <c r="G49" s="67"/>
      <c r="H49" s="106"/>
      <c r="I49" s="40">
        <f t="shared" si="0"/>
        <v>0</v>
      </c>
      <c r="J49" s="41"/>
    </row>
    <row r="50" spans="2:10" ht="12.75" customHeight="1">
      <c r="B50" s="20" t="s">
        <v>3</v>
      </c>
      <c r="C50" s="13" t="s">
        <v>2</v>
      </c>
      <c r="D50" s="66">
        <v>10000</v>
      </c>
      <c r="E50" s="66"/>
      <c r="F50" s="66"/>
      <c r="G50" s="67"/>
      <c r="H50" s="106"/>
      <c r="I50" s="40">
        <f t="shared" si="0"/>
        <v>0</v>
      </c>
      <c r="J50" s="41"/>
    </row>
    <row r="51" spans="2:10" ht="12" customHeight="1">
      <c r="B51" s="20" t="s">
        <v>4</v>
      </c>
      <c r="C51" s="13" t="s">
        <v>2</v>
      </c>
      <c r="D51" s="66">
        <v>10000</v>
      </c>
      <c r="E51" s="66"/>
      <c r="F51" s="66"/>
      <c r="G51" s="67"/>
      <c r="H51" s="106"/>
      <c r="I51" s="40">
        <f t="shared" si="0"/>
        <v>0</v>
      </c>
      <c r="J51" s="41"/>
    </row>
    <row r="52" spans="2:10" ht="12.75" customHeight="1">
      <c r="B52" s="19" t="s">
        <v>33</v>
      </c>
      <c r="C52" s="13" t="s">
        <v>2</v>
      </c>
      <c r="D52" s="66">
        <v>10000</v>
      </c>
      <c r="E52" s="66"/>
      <c r="F52" s="66"/>
      <c r="G52" s="67"/>
      <c r="H52" s="106"/>
      <c r="I52" s="40">
        <f t="shared" si="0"/>
        <v>0</v>
      </c>
      <c r="J52" s="41"/>
    </row>
    <row r="53" spans="2:10" ht="12.75">
      <c r="B53" s="19" t="s">
        <v>41</v>
      </c>
      <c r="C53" s="13" t="s">
        <v>2</v>
      </c>
      <c r="D53" s="66">
        <v>10000</v>
      </c>
      <c r="E53" s="66"/>
      <c r="F53" s="66"/>
      <c r="G53" s="67"/>
      <c r="H53" s="106"/>
      <c r="I53" s="40">
        <f t="shared" si="0"/>
        <v>0</v>
      </c>
      <c r="J53" s="41"/>
    </row>
    <row r="54" spans="2:10" ht="12.75">
      <c r="B54" s="19" t="s">
        <v>29</v>
      </c>
      <c r="C54" s="13" t="s">
        <v>2</v>
      </c>
      <c r="D54" s="66">
        <v>10000</v>
      </c>
      <c r="E54" s="66"/>
      <c r="F54" s="66"/>
      <c r="G54" s="67"/>
      <c r="H54" s="106"/>
      <c r="I54" s="40">
        <f t="shared" si="0"/>
        <v>0</v>
      </c>
      <c r="J54" s="41"/>
    </row>
    <row r="55" spans="2:10" ht="12.75">
      <c r="B55" s="19" t="s">
        <v>30</v>
      </c>
      <c r="C55" s="13" t="s">
        <v>2</v>
      </c>
      <c r="D55" s="66">
        <v>10000</v>
      </c>
      <c r="E55" s="66"/>
      <c r="F55" s="66"/>
      <c r="G55" s="67"/>
      <c r="H55" s="106"/>
      <c r="I55" s="40">
        <f t="shared" si="0"/>
        <v>0</v>
      </c>
      <c r="J55" s="41"/>
    </row>
    <row r="56" spans="2:10" ht="12.75" customHeight="1">
      <c r="B56" s="19" t="s">
        <v>43</v>
      </c>
      <c r="C56" s="13" t="s">
        <v>2</v>
      </c>
      <c r="D56" s="66">
        <v>10000</v>
      </c>
      <c r="E56" s="66"/>
      <c r="F56" s="66"/>
      <c r="G56" s="67"/>
      <c r="H56" s="106"/>
      <c r="I56" s="40">
        <f t="shared" si="0"/>
        <v>0</v>
      </c>
      <c r="J56" s="41"/>
    </row>
    <row r="57" spans="2:10" ht="12.75">
      <c r="B57" s="19" t="s">
        <v>42</v>
      </c>
      <c r="C57" s="13" t="s">
        <v>2</v>
      </c>
      <c r="D57" s="66">
        <v>10000</v>
      </c>
      <c r="E57" s="66"/>
      <c r="F57" s="66"/>
      <c r="G57" s="67"/>
      <c r="H57" s="106"/>
      <c r="I57" s="40">
        <f t="shared" si="0"/>
        <v>0</v>
      </c>
      <c r="J57" s="41"/>
    </row>
    <row r="58" spans="2:10" ht="12.75">
      <c r="B58" s="19" t="s">
        <v>31</v>
      </c>
      <c r="C58" s="13" t="s">
        <v>2</v>
      </c>
      <c r="D58" s="66">
        <v>10000</v>
      </c>
      <c r="E58" s="66"/>
      <c r="F58" s="66"/>
      <c r="G58" s="67"/>
      <c r="H58" s="106"/>
      <c r="I58" s="40">
        <f t="shared" si="0"/>
        <v>0</v>
      </c>
      <c r="J58" s="41"/>
    </row>
    <row r="59" spans="2:10" ht="13.5" thickBot="1">
      <c r="B59" s="18" t="s">
        <v>32</v>
      </c>
      <c r="C59" s="6" t="s">
        <v>2</v>
      </c>
      <c r="D59" s="89">
        <v>10000</v>
      </c>
      <c r="E59" s="89"/>
      <c r="F59" s="89"/>
      <c r="G59" s="90"/>
      <c r="H59" s="124"/>
      <c r="I59" s="42">
        <f>G59*10000</f>
        <v>0</v>
      </c>
      <c r="J59" s="43"/>
    </row>
    <row r="60" spans="2:10" ht="27.75" customHeight="1">
      <c r="B60" s="104" t="s">
        <v>64</v>
      </c>
      <c r="C60" s="104"/>
      <c r="D60" s="104"/>
      <c r="E60" s="104"/>
      <c r="F60" s="104"/>
      <c r="G60" s="104"/>
      <c r="H60" s="104"/>
      <c r="I60" s="104"/>
      <c r="J60" s="104"/>
    </row>
    <row r="61" spans="2:8" ht="12.75">
      <c r="B61" s="7"/>
      <c r="C61" s="7"/>
      <c r="D61" s="7"/>
      <c r="E61" s="7"/>
      <c r="F61" s="7"/>
      <c r="G61" s="7"/>
      <c r="H61" s="7"/>
    </row>
    <row r="62" spans="2:8" ht="12.75">
      <c r="B62" s="7"/>
      <c r="C62" s="7"/>
      <c r="D62" s="7"/>
      <c r="E62" s="7"/>
      <c r="F62" s="7"/>
      <c r="G62" s="7"/>
      <c r="H62" s="7"/>
    </row>
    <row r="64" spans="2:5" ht="12.75">
      <c r="B64" t="s">
        <v>10</v>
      </c>
      <c r="C64" t="s">
        <v>11</v>
      </c>
      <c r="E64" t="s">
        <v>13</v>
      </c>
    </row>
    <row r="65" ht="12.75">
      <c r="E65" t="s">
        <v>12</v>
      </c>
    </row>
  </sheetData>
  <mergeCells count="142">
    <mergeCell ref="D59:F59"/>
    <mergeCell ref="G59:H59"/>
    <mergeCell ref="D55:F55"/>
    <mergeCell ref="G55:H55"/>
    <mergeCell ref="D56:F56"/>
    <mergeCell ref="G56:H56"/>
    <mergeCell ref="D57:F57"/>
    <mergeCell ref="G57:H57"/>
    <mergeCell ref="D54:F54"/>
    <mergeCell ref="G54:H54"/>
    <mergeCell ref="D50:F50"/>
    <mergeCell ref="G50:H50"/>
    <mergeCell ref="D51:F51"/>
    <mergeCell ref="G51:H51"/>
    <mergeCell ref="D58:F58"/>
    <mergeCell ref="G58:H58"/>
    <mergeCell ref="D52:F52"/>
    <mergeCell ref="G52:H52"/>
    <mergeCell ref="D53:F53"/>
    <mergeCell ref="G53:H53"/>
    <mergeCell ref="D16:F16"/>
    <mergeCell ref="G16:H16"/>
    <mergeCell ref="B26:C26"/>
    <mergeCell ref="B29:C29"/>
    <mergeCell ref="B30:C30"/>
    <mergeCell ref="G25:H25"/>
    <mergeCell ref="D26:F26"/>
    <mergeCell ref="G26:H26"/>
    <mergeCell ref="D33:F33"/>
    <mergeCell ref="G33:H33"/>
    <mergeCell ref="B28:C28"/>
    <mergeCell ref="D28:F28"/>
    <mergeCell ref="G28:H28"/>
    <mergeCell ref="B32:C32"/>
    <mergeCell ref="D29:F29"/>
    <mergeCell ref="G29:H29"/>
    <mergeCell ref="D30:F30"/>
    <mergeCell ref="G30:H30"/>
    <mergeCell ref="B27:C27"/>
    <mergeCell ref="D27:F27"/>
    <mergeCell ref="C11:H11"/>
    <mergeCell ref="B14:C14"/>
    <mergeCell ref="D14:F14"/>
    <mergeCell ref="G14:H14"/>
    <mergeCell ref="B18:C18"/>
    <mergeCell ref="G23:H23"/>
    <mergeCell ref="G24:H24"/>
    <mergeCell ref="D22:F22"/>
    <mergeCell ref="B25:C25"/>
    <mergeCell ref="D25:F25"/>
    <mergeCell ref="B23:C23"/>
    <mergeCell ref="D23:F23"/>
    <mergeCell ref="B24:C24"/>
    <mergeCell ref="B15:C15"/>
    <mergeCell ref="D15:F15"/>
    <mergeCell ref="G15:H15"/>
    <mergeCell ref="B17:C17"/>
    <mergeCell ref="D17:F17"/>
    <mergeCell ref="G17:H17"/>
    <mergeCell ref="D24:F24"/>
    <mergeCell ref="G22:H22"/>
    <mergeCell ref="B16:C16"/>
    <mergeCell ref="D42:F42"/>
    <mergeCell ref="G42:H42"/>
    <mergeCell ref="D47:F47"/>
    <mergeCell ref="G44:H44"/>
    <mergeCell ref="D41:F41"/>
    <mergeCell ref="G32:H32"/>
    <mergeCell ref="B31:C31"/>
    <mergeCell ref="D31:F31"/>
    <mergeCell ref="D32:F32"/>
    <mergeCell ref="D34:F34"/>
    <mergeCell ref="G34:H34"/>
    <mergeCell ref="G47:H47"/>
    <mergeCell ref="D43:F43"/>
    <mergeCell ref="D49:F49"/>
    <mergeCell ref="G49:H49"/>
    <mergeCell ref="D45:F45"/>
    <mergeCell ref="G45:H45"/>
    <mergeCell ref="D46:F46"/>
    <mergeCell ref="G46:H46"/>
    <mergeCell ref="D48:F48"/>
    <mergeCell ref="G48:H48"/>
    <mergeCell ref="G43:H43"/>
    <mergeCell ref="D44:F44"/>
    <mergeCell ref="G40:H40"/>
    <mergeCell ref="D40:F40"/>
    <mergeCell ref="D38:F39"/>
    <mergeCell ref="G38:H39"/>
    <mergeCell ref="D18:F18"/>
    <mergeCell ref="G18:H18"/>
    <mergeCell ref="G27:H27"/>
    <mergeCell ref="I48:J48"/>
    <mergeCell ref="B38:C38"/>
    <mergeCell ref="B33:C33"/>
    <mergeCell ref="B34:C34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8:J39"/>
    <mergeCell ref="G31:H31"/>
    <mergeCell ref="B22:C22"/>
    <mergeCell ref="G41:H41"/>
    <mergeCell ref="I14:J14"/>
    <mergeCell ref="I15:J15"/>
    <mergeCell ref="I16:J16"/>
    <mergeCell ref="I17:J17"/>
    <mergeCell ref="I18:J18"/>
    <mergeCell ref="I22:J22"/>
    <mergeCell ref="I23:J23"/>
    <mergeCell ref="I24:J24"/>
    <mergeCell ref="I25:J25"/>
    <mergeCell ref="I58:J58"/>
    <mergeCell ref="I59:J59"/>
    <mergeCell ref="B19:J19"/>
    <mergeCell ref="B35:J35"/>
    <mergeCell ref="B60:J60"/>
    <mergeCell ref="B4:J9"/>
    <mergeCell ref="B2:J2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40:J40"/>
    <mergeCell ref="I41:J41"/>
    <mergeCell ref="I42:J42"/>
    <mergeCell ref="I43:J43"/>
    <mergeCell ref="I44:J44"/>
    <mergeCell ref="I45:J45"/>
    <mergeCell ref="I46:J46"/>
    <mergeCell ref="I47:J47"/>
  </mergeCells>
  <dataValidations count="1">
    <dataValidation type="decimal" operator="greaterThan" allowBlank="1" showErrorMessage="1" errorTitle="Chybné zadání" error="Zadaný údaj musí být číslo větší než 0 !!!" sqref="H23:J23 G15:G18 G23:G34 H15 H17:H18 H30:H34 G40:G59 H40:H41 H47:H51 H43:H45 H53:H55 H57:H59 I15:J18 I24:J34 I40:J59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 topLeftCell="A1">
      <selection activeCell="C2" sqref="C2"/>
    </sheetView>
  </sheetViews>
  <sheetFormatPr defaultColWidth="9.140625" defaultRowHeight="12.75"/>
  <cols>
    <col min="1" max="1" width="17.140625" style="0" customWidth="1"/>
    <col min="2" max="2" width="42.140625" style="0" customWidth="1"/>
    <col min="3" max="3" width="24.28125" style="0" customWidth="1"/>
  </cols>
  <sheetData>
    <row r="1" spans="1:3" ht="55.5" customHeight="1" thickBot="1">
      <c r="A1" s="125" t="s">
        <v>38</v>
      </c>
      <c r="B1" s="126"/>
      <c r="C1" s="126"/>
    </row>
    <row r="2" spans="1:3" ht="59.25" customHeight="1" thickBot="1">
      <c r="A2" s="15" t="s">
        <v>34</v>
      </c>
      <c r="B2" s="16" t="s">
        <v>35</v>
      </c>
      <c r="C2" s="17" t="s">
        <v>65</v>
      </c>
    </row>
    <row r="3" spans="1:3" ht="12.75" customHeight="1" thickBot="1">
      <c r="A3" s="127"/>
      <c r="B3" s="128"/>
      <c r="C3" s="129"/>
    </row>
    <row r="4" spans="1:3" ht="21.75" customHeight="1">
      <c r="A4" s="29">
        <v>1</v>
      </c>
      <c r="B4" s="22" t="s">
        <v>47</v>
      </c>
      <c r="C4" s="32">
        <f>PVC!I28</f>
        <v>0</v>
      </c>
    </row>
    <row r="5" spans="1:3" ht="21.75" customHeight="1">
      <c r="A5" s="30">
        <v>2</v>
      </c>
      <c r="B5" s="21" t="s">
        <v>48</v>
      </c>
      <c r="C5" s="33">
        <f>PVC!I30</f>
        <v>0</v>
      </c>
    </row>
    <row r="6" spans="1:3" ht="21.75" customHeight="1">
      <c r="A6" s="30">
        <v>3</v>
      </c>
      <c r="B6" s="21" t="s">
        <v>49</v>
      </c>
      <c r="C6" s="33">
        <f>PVC!I32</f>
        <v>0</v>
      </c>
    </row>
    <row r="7" spans="1:3" ht="21.75" customHeight="1">
      <c r="A7" s="30">
        <v>4</v>
      </c>
      <c r="B7" s="21" t="s">
        <v>50</v>
      </c>
      <c r="C7" s="33">
        <f>PVC!I34</f>
        <v>0</v>
      </c>
    </row>
    <row r="8" spans="1:3" ht="21.75" customHeight="1">
      <c r="A8" s="30">
        <v>5</v>
      </c>
      <c r="B8" s="21" t="s">
        <v>51</v>
      </c>
      <c r="C8" s="33">
        <f>PVC!I29</f>
        <v>0</v>
      </c>
    </row>
    <row r="9" spans="1:3" ht="21.75" customHeight="1">
      <c r="A9" s="30">
        <v>6</v>
      </c>
      <c r="B9" s="21" t="s">
        <v>52</v>
      </c>
      <c r="C9" s="33">
        <f>PVC!I33</f>
        <v>0</v>
      </c>
    </row>
    <row r="10" spans="1:3" ht="21.75" customHeight="1">
      <c r="A10" s="30">
        <v>7</v>
      </c>
      <c r="B10" s="21" t="s">
        <v>53</v>
      </c>
      <c r="C10" s="33">
        <f>PVC!I24</f>
        <v>0</v>
      </c>
    </row>
    <row r="11" spans="1:3" ht="21.75" customHeight="1">
      <c r="A11" s="30">
        <v>8</v>
      </c>
      <c r="B11" s="21" t="s">
        <v>36</v>
      </c>
      <c r="C11" s="33">
        <f>SUM(PVC!I15:I18,PVC!I25:I27,PVC!I31,PVC!I40:I59)</f>
        <v>0</v>
      </c>
    </row>
    <row r="12" spans="1:3" ht="21.75" customHeight="1">
      <c r="A12" s="30">
        <v>9</v>
      </c>
      <c r="B12" s="21" t="s">
        <v>54</v>
      </c>
      <c r="C12" s="33">
        <f>PVC!I23</f>
        <v>0</v>
      </c>
    </row>
    <row r="13" spans="1:3" ht="21.75" customHeight="1">
      <c r="A13" s="30">
        <v>10</v>
      </c>
      <c r="B13" s="21" t="s">
        <v>44</v>
      </c>
      <c r="C13" s="33">
        <f>PC!I29</f>
        <v>0</v>
      </c>
    </row>
    <row r="14" spans="1:3" ht="21.75" customHeight="1">
      <c r="A14" s="30">
        <v>11</v>
      </c>
      <c r="B14" s="21" t="s">
        <v>55</v>
      </c>
      <c r="C14" s="33">
        <f>PC!I30</f>
        <v>0</v>
      </c>
    </row>
    <row r="15" spans="1:3" ht="21.75" customHeight="1">
      <c r="A15" s="30">
        <v>12</v>
      </c>
      <c r="B15" s="21" t="s">
        <v>56</v>
      </c>
      <c r="C15" s="33">
        <f>PC!I33</f>
        <v>0</v>
      </c>
    </row>
    <row r="16" spans="1:3" ht="21.75" customHeight="1">
      <c r="A16" s="30">
        <v>13</v>
      </c>
      <c r="B16" s="21" t="s">
        <v>57</v>
      </c>
      <c r="C16" s="33">
        <f>PC!I34</f>
        <v>0</v>
      </c>
    </row>
    <row r="17" spans="1:3" ht="21.75" customHeight="1">
      <c r="A17" s="30">
        <v>14</v>
      </c>
      <c r="B17" s="21" t="s">
        <v>58</v>
      </c>
      <c r="C17" s="33">
        <f>PC!I23</f>
        <v>0</v>
      </c>
    </row>
    <row r="18" spans="1:3" ht="21.75" customHeight="1">
      <c r="A18" s="30">
        <v>15</v>
      </c>
      <c r="B18" s="21" t="s">
        <v>59</v>
      </c>
      <c r="C18" s="33">
        <f>PC!I24</f>
        <v>0</v>
      </c>
    </row>
    <row r="19" spans="1:3" ht="21.75" customHeight="1" thickBot="1">
      <c r="A19" s="31">
        <v>16</v>
      </c>
      <c r="B19" s="23" t="s">
        <v>37</v>
      </c>
      <c r="C19" s="35">
        <f>SUM(PC!I15:I18,PC!I25:I28,PC!I31,PC!I32,PC!I40:I59)</f>
        <v>0</v>
      </c>
    </row>
    <row r="20" ht="12.75">
      <c r="C20" s="34"/>
    </row>
    <row r="22" spans="1:2" ht="12.75">
      <c r="A22" s="14"/>
      <c r="B22" s="14"/>
    </row>
    <row r="24" spans="1:3" ht="12.75">
      <c r="A24" s="14" t="s">
        <v>10</v>
      </c>
      <c r="B24" s="14" t="s">
        <v>11</v>
      </c>
      <c r="C24" s="14"/>
    </row>
    <row r="25" ht="12.75">
      <c r="C25" s="14"/>
    </row>
  </sheetData>
  <mergeCells count="2">
    <mergeCell ref="A1:C1"/>
    <mergeCell ref="A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TISKÁRNA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Mikš</dc:creator>
  <cp:keywords/>
  <dc:description/>
  <cp:lastModifiedBy>Fialova Lenka</cp:lastModifiedBy>
  <cp:lastPrinted>2018-06-07T14:12:41Z</cp:lastPrinted>
  <dcterms:created xsi:type="dcterms:W3CDTF">2011-02-17T10:55:11Z</dcterms:created>
  <dcterms:modified xsi:type="dcterms:W3CDTF">2018-07-30T09:18:48Z</dcterms:modified>
  <cp:category/>
  <cp:version/>
  <cp:contentType/>
  <cp:contentStatus/>
</cp:coreProperties>
</file>