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9040" windowHeight="17640" activeTab="3"/>
  </bookViews>
  <sheets>
    <sheet name="Rekapitulace " sheetId="1" r:id="rId1"/>
    <sheet name="Etapa 1" sheetId="2" r:id="rId2"/>
    <sheet name="Etapa 2" sheetId="3" r:id="rId3"/>
    <sheet name="Etapa 3" sheetId="4" r:id="rId4"/>
  </sheets>
  <definedNames>
    <definedName name="_xlnm.Print_Area" localSheetId="1">'Etapa 1'!$A$1:$G$34</definedName>
    <definedName name="_xlnm.Print_Area" localSheetId="0">'Rekapitulace '!$A$1:$H$13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Radim Štěpánek</author>
  </authors>
  <commentList>
    <comment ref="C4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H4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C5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H5" authorId="0">
      <text>
        <r>
          <rPr>
            <sz val="9"/>
            <color rgb="FF000000"/>
            <rFont val="Tahoma"/>
            <family val="2"/>
          </rPr>
          <t>DIČ</t>
        </r>
      </text>
    </comment>
    <comment ref="B6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C6" authorId="0">
      <text>
        <r>
          <rPr>
            <sz val="9"/>
            <color rgb="FF000000"/>
            <rFont val="Tahoma"/>
            <family val="2"/>
          </rPr>
          <t>Město</t>
        </r>
      </text>
    </comment>
  </commentList>
</comments>
</file>

<file path=xl/sharedStrings.xml><?xml version="1.0" encoding="utf-8"?>
<sst xmlns="http://schemas.openxmlformats.org/spreadsheetml/2006/main" count="504" uniqueCount="163">
  <si>
    <t>IČO:</t>
  </si>
  <si>
    <t>DIČ:</t>
  </si>
  <si>
    <t>Cena celkem bez DPH</t>
  </si>
  <si>
    <t>Dodavatel</t>
  </si>
  <si>
    <t>Etapa 1 -  Odstranění stávajících dřevin a příprava plochy k budoucí výsadbě</t>
  </si>
  <si>
    <t>Etapa 2 - Výsadba nové zeleně</t>
  </si>
  <si>
    <t>Etapa 3 - Následná péče o realizovanou výsadbu</t>
  </si>
  <si>
    <t>Počet jednotek</t>
  </si>
  <si>
    <t>Jednotková cena</t>
  </si>
  <si>
    <t>Celková cena v Kč bez DPH</t>
  </si>
  <si>
    <t>ks</t>
  </si>
  <si>
    <t>Etapa 1 - Odstranění stávajících dřevin a příprava plochy k budoucí výsadbě</t>
  </si>
  <si>
    <t>Etapa 3  - Následná péče o realizovanou výsadbu</t>
  </si>
  <si>
    <t xml:space="preserve">Pořadové číslo položky </t>
  </si>
  <si>
    <t>Rozvojová péče 1. rok</t>
  </si>
  <si>
    <t>specifikace pracovní operace</t>
  </si>
  <si>
    <t xml:space="preserve">Jednotka </t>
  </si>
  <si>
    <t>Rozvojová péče 2. rok</t>
  </si>
  <si>
    <t>Zalití rostlin vodou jednotlivě (60 l/strom, 12 opakování</t>
  </si>
  <si>
    <t>Dovoz vody pro zálivku rostlin za vzdálenost do 1000 m</t>
  </si>
  <si>
    <t>Voda na zálivku</t>
  </si>
  <si>
    <t>Kontrola kotvení a chrániček proti okusu</t>
  </si>
  <si>
    <t>Znovuuvázání dřeviny ke kůlům - u 5 % stromů (vč. úvazkového materiálu)</t>
  </si>
  <si>
    <t>m3</t>
  </si>
  <si>
    <t>m2</t>
  </si>
  <si>
    <t>Ukotvení dřeviny třemi kůly přes 2 do 3 m - u 5 % stromů</t>
  </si>
  <si>
    <t>Kotvicí kůl (3 ks/strom - kmenný tvar; průměr 60 mm, délka 2,5 m)</t>
  </si>
  <si>
    <t>Instalace chrániček proti okusu - u 5% stromů</t>
  </si>
  <si>
    <t>Chránička proti okusu (1 ks/strom - kmenný tvar)</t>
  </si>
  <si>
    <t>Odinstalování vaků na zalévání</t>
  </si>
  <si>
    <t>Odplevelení výsadeb dřevin soliterních (2x ročně)</t>
  </si>
  <si>
    <t>Doplnění mulče</t>
  </si>
  <si>
    <t>Mulč (jemná borka nebo dřevní štěpka - 0,05 m3/strom)</t>
  </si>
  <si>
    <t>Instalace vaků na zalévání</t>
  </si>
  <si>
    <t>Rozvojová péče 3. rok</t>
  </si>
  <si>
    <t>Zalití rostlin vodou jednotlivě (60 l/strom - 6 opakování)</t>
  </si>
  <si>
    <t>Drcení ořezaných větví strojně o průměru větví do 100 mm</t>
  </si>
  <si>
    <t>Zalití rostlin vodou jednotlivě do 20 m2(60 l/strom - 8 opakování)</t>
  </si>
  <si>
    <t>Etapa 2  - Výsadba nové zeleně</t>
  </si>
  <si>
    <t>Popis</t>
  </si>
  <si>
    <t>Kotvicí příčka (3 ks/strom - kmenný tvar, délka 0,5 m)</t>
  </si>
  <si>
    <t>Úvazkový materiál</t>
  </si>
  <si>
    <t>Ochranný nátěr arboflex (250 g/strom - kmenný tvar)</t>
  </si>
  <si>
    <t>kg</t>
  </si>
  <si>
    <t>Chránička proti poškození sekáním</t>
  </si>
  <si>
    <t>Hydrogel (100 g /strom)</t>
  </si>
  <si>
    <t>Mykorhizní přípravek Symbivit (pouze k sazenicím dubů - 120g/kus)</t>
  </si>
  <si>
    <t>Voda na zalití (60 l/strom)</t>
  </si>
  <si>
    <t>Materiál</t>
  </si>
  <si>
    <t>Práce - založení vegetačních prvků (výsadba stromů)</t>
  </si>
  <si>
    <t>Sejmutí drnu tl. do 100 mm v jakékoliv ploše</t>
  </si>
  <si>
    <t>Výsadba dřeviny s balem D do 0,5 m do jamky se zalitím v rovině a svahu do 1:5</t>
  </si>
  <si>
    <t>Ukotvení dřeviny jedním kůlem délky přes 2 do 3 m (jehličnany a od země zavětvené stromy)</t>
  </si>
  <si>
    <t>Ukotvení dřeviny třemi kůly přes 2 do 3 m (kmenné tvary stromů)</t>
  </si>
  <si>
    <t>Zhotovení závlahové mísy u solitérních dřevin v rovině nebo na svahu do 1:5 o průměru kmene do 0,5 m</t>
  </si>
  <si>
    <t>Instalace chráničky proti okusu (kmenné tvary stromů)</t>
  </si>
  <si>
    <t>Nátěr přípravkem Arboflex (2 vrstvy) včetně očištění kmene (kmenné tvary stromů)</t>
  </si>
  <si>
    <t>Instalace chráničky proti poškození sekáním</t>
  </si>
  <si>
    <t>Řez stromu výchovný alejové stromy výšky 4-6 m (listnaté stromy)</t>
  </si>
  <si>
    <t>Vedlejší rozpočtové náklady</t>
  </si>
  <si>
    <t>Zařízení staveniště (zřízení,oplocení,zabezpečení, pronájem, odstranění, úklid dotčené plochy)</t>
  </si>
  <si>
    <t>Geodetické práce - vytýčení stávajícího vedení inženýrských sítí</t>
  </si>
  <si>
    <t>Geodetické práce - vytýčení výsadeb</t>
  </si>
  <si>
    <t>soub.</t>
  </si>
  <si>
    <t>Specifikace</t>
  </si>
  <si>
    <t>Rostlinný materiál - vysoké dřeviny</t>
  </si>
  <si>
    <t>Taxon</t>
  </si>
  <si>
    <t>Acer platanoides (javor mléč)</t>
  </si>
  <si>
    <t>Acer campestre (javor babyka)</t>
  </si>
  <si>
    <t>Acer pseudoplatanus (javor klen)</t>
  </si>
  <si>
    <t>Betula pendula (bříza bělokorá)</t>
  </si>
  <si>
    <t>zb, ok 10-12</t>
  </si>
  <si>
    <t>Carpinus betulus (habr obecný)</t>
  </si>
  <si>
    <t>Carpinus betulus ´Fastigiata´ (habr obecný - sloupovitý kultivar)</t>
  </si>
  <si>
    <t>Larix decidua (modřín opadavý)</t>
  </si>
  <si>
    <t>zb, v 250-300, zavětvený od země</t>
  </si>
  <si>
    <t>zb, v 80-100, zavětvený od země</t>
  </si>
  <si>
    <t>Pinus sylvestris (borovice lesní)</t>
  </si>
  <si>
    <t>Prunus avium (třešeň ptačí)</t>
  </si>
  <si>
    <t>Quercus robur (dub letní)</t>
  </si>
  <si>
    <t>Sorbus torminalis (jeřáb břek)</t>
  </si>
  <si>
    <t>Tilia cordata (lípa srdčitá)</t>
  </si>
  <si>
    <t>Tilia platyphyllos (lípa velkolistá)</t>
  </si>
  <si>
    <t>zb, ok 8-10</t>
  </si>
  <si>
    <t>Rostlinný materiál - ovocné stromy</t>
  </si>
  <si>
    <t>Malus ´Coxova reneta´ (jabloň)</t>
  </si>
  <si>
    <t>Malus ´Holovouský malináč´ (jabloň)</t>
  </si>
  <si>
    <t>Malus ´Matčino´ (jabloň)</t>
  </si>
  <si>
    <t>Slivoň 'Stanley' (švestka)</t>
  </si>
  <si>
    <t>Juglans regia (vlašský ořech)</t>
  </si>
  <si>
    <t>Pyrus sp. (hrušeň - zimní odrůda)</t>
  </si>
  <si>
    <t>Pyrus sp. (hrušeň - letní odrůda)</t>
  </si>
  <si>
    <t>Castanea sativa (jedlý kaštan)</t>
  </si>
  <si>
    <t>Třešeň 'Burlat'</t>
  </si>
  <si>
    <t>Třešeň 'Hedelfingenská'</t>
  </si>
  <si>
    <t>Třešeň 'Kordia'</t>
  </si>
  <si>
    <t>Třešeň 'Rivan'</t>
  </si>
  <si>
    <t>Višeň</t>
  </si>
  <si>
    <t>Etapa II (Výsadba nové zeleně)</t>
  </si>
  <si>
    <t>kpl</t>
  </si>
  <si>
    <t>l</t>
  </si>
  <si>
    <t>Etapa 1 – Odstranění stávajících dřevin a příprava plochy k budoucí výsadbě</t>
  </si>
  <si>
    <t>Tabletové hnojivo (Sylvamix forte, 5 ks = 50 g/strom)</t>
  </si>
  <si>
    <t>Vodorovné přemístění drnu na suchu na vzdálenost přes 100 do 1000 m (drn bude použit k urovnání terénu po vyfrézovaných pařezech)</t>
  </si>
  <si>
    <t>Ochrana dřevin před okusem zvěří mechanicky v rovině nebo ve svahu do 1:5 , pletivem výšky do 2 m (jehličnany + od země zavětvené výpěstky)</t>
  </si>
  <si>
    <t>Etapa III (Rozvojová péče za 1., 2., 3., 4. a 5. rok)</t>
  </si>
  <si>
    <t>Rozvojová péče 4. rok</t>
  </si>
  <si>
    <t>kus</t>
  </si>
  <si>
    <t>Zalití rostlin vodou jednotlivě(60 l/strom - 3 opakování)</t>
  </si>
  <si>
    <t>Kontrola chrániček proti okusu</t>
  </si>
  <si>
    <t>Rozvojová péče 5. rok</t>
  </si>
  <si>
    <t>Řez stromu výchovný alejových stromů výšky přes 4 do 6 m - s důrazem na budoucí podhlednou a podjezdnou výšku 3,5 m</t>
  </si>
  <si>
    <t>Hloubení jam pro výsadbu dřevin strojně v rovině nebo ve svahu do 1:5, objem min. 0,50 m3</t>
  </si>
  <si>
    <t>Mulčování vysazených rostlin mulčovací kůrou tl. do 100 mm v rovině nebo ve svahu do 1:5</t>
  </si>
  <si>
    <t>Řez stromu sesazovací (na torzo výšky 6-10 m)</t>
  </si>
  <si>
    <t>Nakládka, odvoz a likvidace dřevní hmoty  z kácených a řezaných stromů</t>
  </si>
  <si>
    <t>Nakládka a odvoz a likvidace přebytečné štěpky (část bude použita k mulčování výsadeb)</t>
  </si>
  <si>
    <t>Odstranění pařezu odfrézováním hloubky přes 200 do 500 mm v rovině</t>
  </si>
  <si>
    <t>Odstranění vyfrézované dřevní hmoty hloubky přes 200 do 500 mm v rovině</t>
  </si>
  <si>
    <t xml:space="preserve">Zásyp jam po vyfrézovaných pařezech hloubky přes 200 do 500 mm v rovině (bude použita ornice z deponie v areálu) </t>
  </si>
  <si>
    <t>Kácení a řez stromů</t>
  </si>
  <si>
    <r>
      <t>m</t>
    </r>
    <r>
      <rPr>
        <vertAlign val="superscript"/>
        <sz val="9"/>
        <rFont val="Verdana"/>
        <family val="2"/>
      </rPr>
      <t>3</t>
    </r>
  </si>
  <si>
    <r>
      <t>m</t>
    </r>
    <r>
      <rPr>
        <vertAlign val="superscript"/>
        <sz val="9"/>
        <rFont val="Verdana"/>
        <family val="2"/>
      </rPr>
      <t>2</t>
    </r>
  </si>
  <si>
    <t>1</t>
  </si>
  <si>
    <t>Management porostů</t>
  </si>
  <si>
    <t>Řez výchovný špičáky a keřové stromy výšky do 4 m</t>
  </si>
  <si>
    <t>Řez výchovný alejové stromy výšky přes 6 do 9 m</t>
  </si>
  <si>
    <t>Odstranění ruderálního porostu z plochy nad 500 m2 v rovině (včetně shrabání, naložení, odvozu a likvidace)</t>
  </si>
  <si>
    <t>Odstranění nevhodných dřevin s odstraněním pařezu do 100 m2 v rovině (bodově, cca 5% z plochy 2 ha, keře i stromy, prům. max 20 cm)</t>
  </si>
  <si>
    <t>Nakládka, odvoz a ekologická likvidace materiálu</t>
  </si>
  <si>
    <r>
      <t>m</t>
    </r>
    <r>
      <rPr>
        <vertAlign val="superscript"/>
        <sz val="9"/>
        <color theme="1"/>
        <rFont val="Verdana"/>
        <family val="2"/>
      </rPr>
      <t>3</t>
    </r>
  </si>
  <si>
    <t>Chemické odplevelení po založení kultury smáčením</t>
  </si>
  <si>
    <t>Selektivní herbicid k potlačení pařezové výmladnosti</t>
  </si>
  <si>
    <t>Odstranění ukotvení kmene dřevin třemi kůly D do 0,1 m délky do 3 m</t>
  </si>
  <si>
    <t>Odstranění ukotvení kmene dřevin jedním kůlem D do 0,1 m délky do 3 m</t>
  </si>
  <si>
    <t>Vaky na zalévání stromů (vaky po ukončení rozvojové péče zůstanou v majetku investora)</t>
  </si>
  <si>
    <t>Obnova lučních trávníků</t>
  </si>
  <si>
    <t>Oprava stávajících lučních trávníků v místech po odstraněých pařezech keřů a stromů položením drnu, včetně jeho přemístění, urovnání povrchu a zalití</t>
  </si>
  <si>
    <t>Plošná úprava terénu v zemině tř.1-4  s urovnáním povrchu při nerovnostech přes 150 do 200 mm v rovině</t>
  </si>
  <si>
    <t>Založení lučního trávníku výsevem včetně utažení v rovině</t>
  </si>
  <si>
    <t>Trávníky</t>
  </si>
  <si>
    <t>Travobylinná směs pro krajinu</t>
  </si>
  <si>
    <t>směs odpovídající místním podmínkám - mezofilní květnatá louka, výsevek dle doporučení výrobce konkrétní travobylinné směsi, cca 3-5 g/m2 (pro plochu 500 m2)</t>
  </si>
  <si>
    <t>Kód položky dle URS</t>
  </si>
  <si>
    <t>R</t>
  </si>
  <si>
    <t>materiál</t>
  </si>
  <si>
    <t>Kotvicí kůl (1 ks/jehličnan + odspodu zavětvené stromy; průměr 60 mm)</t>
  </si>
  <si>
    <t>Ochranné pletivo proti okusu vč. spojovacího a kotvicího materiálu (jehličnany + odspodu zavětvené stromy)</t>
  </si>
  <si>
    <t>Pokácení stromu směrové v celku s odřezáním kmene a s odvětvením o průměru kmene do 200 mm</t>
  </si>
  <si>
    <t>Pokácení stromu směrové v celku s odřezáním kmene a s odvětvením o průměru kmene do 300 mm</t>
  </si>
  <si>
    <t>Pokácení stromu směrové v celku s odřezáním kmene a s odvětvením o průměru kmene do 400 mm</t>
  </si>
  <si>
    <t>Pokácení stromu směrové v celku s odřezáním kmene a s odvětvením o průměru kmene do 500 mm</t>
  </si>
  <si>
    <t>Pokácení stromu směrové v celku s odřezáním kmene a s odvětvením o průměru kmene do 600 mm</t>
  </si>
  <si>
    <t>Pokácení stromu směrové v celku s odřezáním kmene a s odvětvením o průměru kmene do 700 mm</t>
  </si>
  <si>
    <t>Pokácení stromu směrové v celku s odřezáním kmene a s odvětvením o průměru kmene do 800 mm</t>
  </si>
  <si>
    <t>Pokácení stromu směrové v celku s odřezáním kmene a s odvětvením o průměru kmene do 900 mm</t>
  </si>
  <si>
    <t>Pokácení stromu směrové v celku s odřezáním kmene a s odvětvením o průměru kmene do 1100 mm</t>
  </si>
  <si>
    <t>Drcení ořezaných větví strojně o průměru kmene do 100 mm</t>
  </si>
  <si>
    <t>Pozitivní probírka porostů (cca 50 % - odstranit ostružiník, šípkové růže a přehuštěné skupiny náletů, uvolnit perspektivní jedince ze zápoje), včetně zátěru pařízků odstraněných dřevin selektivním herbicidem</t>
  </si>
  <si>
    <t>Selektivní herbicid k hubení nežádoucích dřevin, dvouděložných plevelů a k potlačení pařezové výmladnosti</t>
  </si>
  <si>
    <t>Pokácení stromu směrové v celku s odřezáním kmene a s odvětvením o průměru kmene do 1000 mm</t>
  </si>
  <si>
    <t>Pokácení stromu směrové v celku s odřezáním kmene a s odvětvením o průměru kmene do 1300 mm</t>
  </si>
  <si>
    <t>Celková cena 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</si>
</sst>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_-* #,##0.00\ [$Kč-405]_-;\-* #,##0.00\ [$Kč-405]_-;_-* &quot;-&quot;??\ [$Kč-405]_-;_-@_-"/>
    <numFmt numFmtId="166" formatCode="#,##0.000_ ;\-#,##0.000\ "/>
    <numFmt numFmtId="167" formatCode="_-* #,##0.000\ [$Kč-405]_-;\-* #,##0.000\ [$Kč-405]_-;_-* &quot;-&quot;???\ [$Kč-405]_-;_-@_-"/>
    <numFmt numFmtId="168" formatCode="0.000"/>
    <numFmt numFmtId="169" formatCode="#,##0.00_ ;\-#,##0.00\ "/>
    <numFmt numFmtId="170" formatCode="#,##0.000"/>
    <numFmt numFmtId="171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0"/>
      <name val="Arial CE"/>
      <family val="2"/>
    </font>
    <font>
      <sz val="9"/>
      <color rgb="FF000000"/>
      <name val="Tahoma"/>
      <family val="2"/>
    </font>
    <font>
      <b/>
      <sz val="9"/>
      <color theme="0"/>
      <name val="Verdana"/>
      <family val="2"/>
    </font>
    <font>
      <b/>
      <sz val="9"/>
      <name val="Verdana"/>
      <family val="2"/>
    </font>
    <font>
      <b/>
      <sz val="12"/>
      <color theme="1"/>
      <name val="Verdana"/>
      <family val="2"/>
    </font>
    <font>
      <sz val="8"/>
      <name val="Calibri"/>
      <family val="2"/>
      <scheme val="minor"/>
    </font>
    <font>
      <sz val="9"/>
      <name val="Verdana"/>
      <family val="2"/>
    </font>
    <font>
      <sz val="9"/>
      <color theme="1"/>
      <name val="Calibri"/>
      <family val="2"/>
      <scheme val="minor"/>
    </font>
    <font>
      <b/>
      <sz val="9"/>
      <color theme="1"/>
      <name val="Verdana"/>
      <family val="2"/>
    </font>
    <font>
      <sz val="8"/>
      <name val="Verdana"/>
      <family val="2"/>
    </font>
    <font>
      <sz val="11"/>
      <color theme="1"/>
      <name val="Verdana"/>
      <family val="2"/>
    </font>
    <font>
      <vertAlign val="superscript"/>
      <sz val="9"/>
      <name val="Verdana"/>
      <family val="2"/>
    </font>
    <font>
      <vertAlign val="superscript"/>
      <sz val="9"/>
      <color theme="1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9"/>
      <color theme="1"/>
      <name val="Verdana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/>
      <top style="thin"/>
      <bottom style="thin"/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 style="thin"/>
      <right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151">
    <xf numFmtId="0" fontId="0" fillId="0" borderId="0" xfId="0"/>
    <xf numFmtId="0" fontId="2" fillId="0" borderId="1" xfId="20" applyFont="1" applyBorder="1" applyAlignment="1">
      <alignment horizontal="center" vertical="center"/>
      <protection/>
    </xf>
    <xf numFmtId="0" fontId="9" fillId="0" borderId="1" xfId="20" applyFont="1" applyBorder="1" applyAlignment="1">
      <alignment horizontal="left" vertical="center" wrapText="1"/>
      <protection/>
    </xf>
    <xf numFmtId="0" fontId="2" fillId="0" borderId="1" xfId="20" applyFont="1" applyBorder="1" applyAlignment="1">
      <alignment horizontal="left" vertical="center" wrapText="1"/>
      <protection/>
    </xf>
    <xf numFmtId="168" fontId="2" fillId="0" borderId="1" xfId="20" applyNumberFormat="1" applyFont="1" applyBorder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left" vertical="top"/>
      <protection/>
    </xf>
    <xf numFmtId="0" fontId="2" fillId="0" borderId="1" xfId="20" applyFont="1" applyBorder="1" applyAlignment="1" applyProtection="1">
      <alignment horizontal="center" vertical="center"/>
      <protection locked="0"/>
    </xf>
    <xf numFmtId="166" fontId="2" fillId="0" borderId="1" xfId="20" applyNumberFormat="1" applyFont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/>
      <protection/>
    </xf>
    <xf numFmtId="168" fontId="9" fillId="0" borderId="1" xfId="20" applyNumberFormat="1" applyFont="1" applyBorder="1" applyAlignment="1">
      <alignment horizontal="center" vertical="center"/>
      <protection/>
    </xf>
    <xf numFmtId="169" fontId="2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left" vertical="center" wrapText="1"/>
      <protection/>
    </xf>
    <xf numFmtId="0" fontId="9" fillId="0" borderId="2" xfId="20" applyFont="1" applyBorder="1" applyAlignment="1">
      <alignment horizontal="center" vertical="center"/>
      <protection/>
    </xf>
    <xf numFmtId="168" fontId="9" fillId="0" borderId="2" xfId="20" applyNumberFormat="1" applyFont="1" applyBorder="1" applyAlignment="1">
      <alignment horizontal="center" vertical="center"/>
      <protection/>
    </xf>
    <xf numFmtId="0" fontId="2" fillId="0" borderId="1" xfId="20" applyFont="1" applyBorder="1" applyAlignment="1" applyProtection="1">
      <alignment horizontal="left" vertical="center" wrapText="1"/>
      <protection locked="0"/>
    </xf>
    <xf numFmtId="0" fontId="2" fillId="0" borderId="1" xfId="20" applyFont="1" applyBorder="1" applyAlignment="1" applyProtection="1">
      <alignment vertical="center" wrapText="1"/>
      <protection locked="0"/>
    </xf>
    <xf numFmtId="1" fontId="9" fillId="0" borderId="1" xfId="20" applyNumberFormat="1" applyFont="1" applyBorder="1" applyAlignment="1">
      <alignment horizontal="center" vertical="center"/>
      <protection/>
    </xf>
    <xf numFmtId="1" fontId="0" fillId="0" borderId="0" xfId="0" applyNumberFormat="1"/>
    <xf numFmtId="0" fontId="9" fillId="3" borderId="3" xfId="20" applyFont="1" applyFill="1" applyBorder="1" applyAlignment="1">
      <alignment horizontal="center" vertical="center" wrapText="1"/>
      <protection/>
    </xf>
    <xf numFmtId="170" fontId="9" fillId="3" borderId="3" xfId="20" applyNumberFormat="1" applyFont="1" applyFill="1" applyBorder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 wrapText="1"/>
      <protection/>
    </xf>
    <xf numFmtId="170" fontId="9" fillId="0" borderId="1" xfId="20" applyNumberFormat="1" applyFont="1" applyBorder="1" applyAlignment="1">
      <alignment horizontal="center" vertical="center"/>
      <protection/>
    </xf>
    <xf numFmtId="4" fontId="9" fillId="0" borderId="1" xfId="20" applyNumberFormat="1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center" vertical="center" wrapText="1"/>
      <protection/>
    </xf>
    <xf numFmtId="170" fontId="12" fillId="0" borderId="1" xfId="20" applyNumberFormat="1" applyFont="1" applyBorder="1" applyAlignment="1">
      <alignment horizontal="center" vertical="center"/>
      <protection/>
    </xf>
    <xf numFmtId="4" fontId="12" fillId="0" borderId="1" xfId="20" applyNumberFormat="1" applyFont="1" applyBorder="1" applyAlignment="1">
      <alignment horizontal="center" vertical="center"/>
      <protection/>
    </xf>
    <xf numFmtId="0" fontId="17" fillId="0" borderId="0" xfId="0" applyFont="1"/>
    <xf numFmtId="0" fontId="9" fillId="4" borderId="0" xfId="20" applyFont="1" applyFill="1" applyBorder="1" applyAlignment="1">
      <alignment horizontal="center" vertical="center" wrapText="1"/>
      <protection/>
    </xf>
    <xf numFmtId="2" fontId="9" fillId="4" borderId="0" xfId="20" applyNumberFormat="1" applyFont="1" applyFill="1" applyBorder="1" applyAlignment="1">
      <alignment horizontal="center" vertical="center"/>
      <protection/>
    </xf>
    <xf numFmtId="2" fontId="9" fillId="0" borderId="1" xfId="20" applyNumberFormat="1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left" vertical="center" wrapText="1"/>
    </xf>
    <xf numFmtId="171" fontId="9" fillId="0" borderId="1" xfId="20" applyNumberFormat="1" applyFont="1" applyBorder="1" applyAlignment="1">
      <alignment horizontal="center" vertical="center"/>
      <protection/>
    </xf>
    <xf numFmtId="49" fontId="9" fillId="0" borderId="1" xfId="20" applyNumberFormat="1" applyFont="1" applyBorder="1" applyAlignment="1">
      <alignment horizontal="center" vertical="center" wrapText="1"/>
      <protection/>
    </xf>
    <xf numFmtId="1" fontId="9" fillId="0" borderId="1" xfId="20" applyNumberFormat="1" applyFont="1" applyBorder="1" applyAlignment="1">
      <alignment horizontal="center" vertical="center" wrapText="1"/>
      <protection/>
    </xf>
    <xf numFmtId="0" fontId="9" fillId="0" borderId="1" xfId="20" applyNumberFormat="1" applyFont="1" applyBorder="1" applyAlignment="1">
      <alignment horizontal="center" vertical="center" wrapText="1"/>
      <protection/>
    </xf>
    <xf numFmtId="0" fontId="2" fillId="0" borderId="1" xfId="20" applyFont="1" applyBorder="1" applyAlignment="1" applyProtection="1">
      <alignment horizontal="center" vertical="center" wrapText="1"/>
      <protection locked="0"/>
    </xf>
    <xf numFmtId="0" fontId="2" fillId="0" borderId="1" xfId="20" applyFont="1" applyFill="1" applyBorder="1" applyAlignment="1" applyProtection="1">
      <alignment horizontal="center" vertical="center"/>
      <protection locked="0"/>
    </xf>
    <xf numFmtId="0" fontId="9" fillId="3" borderId="1" xfId="20" applyFont="1" applyFill="1" applyBorder="1" applyAlignment="1" applyProtection="1">
      <alignment horizontal="center" vertical="center" wrapText="1"/>
      <protection locked="0"/>
    </xf>
    <xf numFmtId="0" fontId="9" fillId="3" borderId="5" xfId="20" applyFont="1" applyFill="1" applyBorder="1" applyAlignment="1">
      <alignment horizontal="left" vertical="center" wrapText="1"/>
      <protection/>
    </xf>
    <xf numFmtId="0" fontId="9" fillId="0" borderId="4" xfId="20" applyFont="1" applyBorder="1" applyAlignment="1">
      <alignment horizontal="left" vertical="center" wrapText="1"/>
      <protection/>
    </xf>
    <xf numFmtId="0" fontId="2" fillId="3" borderId="1" xfId="20" applyFont="1" applyFill="1" applyBorder="1" applyAlignment="1" applyProtection="1">
      <alignment horizontal="center" vertical="center"/>
      <protection locked="0"/>
    </xf>
    <xf numFmtId="0" fontId="3" fillId="0" borderId="1" xfId="20" applyBorder="1" applyAlignment="1">
      <alignment horizontal="center" vertical="center" wrapText="1"/>
      <protection/>
    </xf>
    <xf numFmtId="170" fontId="3" fillId="0" borderId="1" xfId="20" applyNumberFormat="1" applyBorder="1" applyAlignment="1">
      <alignment horizontal="center" vertical="center"/>
      <protection/>
    </xf>
    <xf numFmtId="0" fontId="13" fillId="0" borderId="0" xfId="0" applyFont="1"/>
    <xf numFmtId="0" fontId="2" fillId="0" borderId="0" xfId="0" applyFont="1"/>
    <xf numFmtId="0" fontId="2" fillId="0" borderId="0" xfId="0" applyFont="1" applyBorder="1"/>
    <xf numFmtId="0" fontId="9" fillId="0" borderId="0" xfId="20" applyFont="1" applyBorder="1">
      <alignment/>
      <protection/>
    </xf>
    <xf numFmtId="0" fontId="9" fillId="0" borderId="0" xfId="20" applyFont="1" applyBorder="1" applyAlignment="1">
      <alignment horizontal="right" vertical="center"/>
      <protection/>
    </xf>
    <xf numFmtId="0" fontId="6" fillId="0" borderId="0" xfId="20" applyFont="1" applyBorder="1" applyAlignment="1">
      <alignment vertical="center"/>
      <protection/>
    </xf>
    <xf numFmtId="0" fontId="6" fillId="5" borderId="6" xfId="20" applyFont="1" applyFill="1" applyBorder="1" applyAlignment="1" applyProtection="1">
      <alignment horizontal="right" vertical="center"/>
      <protection locked="0"/>
    </xf>
    <xf numFmtId="0" fontId="9" fillId="0" borderId="6" xfId="20" applyFont="1" applyBorder="1" applyAlignment="1">
      <alignment horizontal="right" vertical="center"/>
      <protection/>
    </xf>
    <xf numFmtId="0" fontId="9" fillId="0" borderId="6" xfId="20" applyFont="1" applyBorder="1" applyAlignment="1">
      <alignment horizontal="left"/>
      <protection/>
    </xf>
    <xf numFmtId="0" fontId="9" fillId="0" borderId="6" xfId="20" applyFont="1" applyBorder="1">
      <alignment/>
      <protection/>
    </xf>
    <xf numFmtId="1" fontId="9" fillId="0" borderId="6" xfId="20" applyNumberFormat="1" applyFont="1" applyBorder="1" applyAlignment="1">
      <alignment horizontal="right" indent="1"/>
      <protection/>
    </xf>
    <xf numFmtId="0" fontId="9" fillId="0" borderId="6" xfId="20" applyFont="1" applyBorder="1" applyAlignment="1">
      <alignment horizontal="right" indent="1"/>
      <protection/>
    </xf>
    <xf numFmtId="0" fontId="9" fillId="0" borderId="0" xfId="20" applyFont="1" applyBorder="1" applyAlignment="1">
      <alignment horizontal="center" vertical="center"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Protection="1">
      <alignment/>
      <protection locked="0"/>
    </xf>
    <xf numFmtId="0" fontId="5" fillId="6" borderId="1" xfId="20" applyFont="1" applyFill="1" applyBorder="1" applyAlignment="1">
      <alignment horizontal="center" vertical="center" wrapText="1"/>
      <protection/>
    </xf>
    <xf numFmtId="165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0" xfId="20" applyFont="1" applyFill="1" applyBorder="1" applyAlignment="1">
      <alignment horizontal="left" vertical="center"/>
      <protection/>
    </xf>
    <xf numFmtId="165" fontId="6" fillId="2" borderId="1" xfId="20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164" fontId="2" fillId="5" borderId="1" xfId="20" applyNumberFormat="1" applyFont="1" applyFill="1" applyBorder="1" applyAlignment="1" applyProtection="1">
      <alignment horizontal="right" vertical="center"/>
      <protection locked="0"/>
    </xf>
    <xf numFmtId="165" fontId="2" fillId="0" borderId="1" xfId="20" applyNumberFormat="1" applyFont="1" applyBorder="1" applyAlignment="1">
      <alignment horizontal="right" vertical="center"/>
      <protection/>
    </xf>
    <xf numFmtId="164" fontId="2" fillId="4" borderId="0" xfId="20" applyNumberFormat="1" applyFont="1" applyFill="1" applyBorder="1" applyAlignment="1" applyProtection="1">
      <alignment horizontal="right" vertical="center"/>
      <protection locked="0"/>
    </xf>
    <xf numFmtId="0" fontId="11" fillId="0" borderId="2" xfId="20" applyFont="1" applyBorder="1" applyAlignment="1" applyProtection="1">
      <alignment vertical="center"/>
      <protection locked="0"/>
    </xf>
    <xf numFmtId="0" fontId="6" fillId="6" borderId="1" xfId="20" applyFont="1" applyFill="1" applyBorder="1" applyAlignment="1">
      <alignment horizontal="center" vertical="center" wrapText="1"/>
      <protection/>
    </xf>
    <xf numFmtId="165" fontId="6" fillId="2" borderId="7" xfId="20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164" fontId="6" fillId="2" borderId="1" xfId="20" applyNumberFormat="1" applyFont="1" applyFill="1" applyBorder="1" applyAlignment="1" applyProtection="1">
      <alignment horizontal="right" vertical="center"/>
      <protection locked="0"/>
    </xf>
    <xf numFmtId="164" fontId="6" fillId="2" borderId="1" xfId="20" applyNumberFormat="1" applyFont="1" applyFill="1" applyBorder="1" applyAlignment="1">
      <alignment horizontal="right" vertical="center"/>
      <protection/>
    </xf>
    <xf numFmtId="167" fontId="9" fillId="0" borderId="1" xfId="20" applyNumberFormat="1" applyFont="1" applyBorder="1" applyAlignment="1">
      <alignment horizontal="right" vertical="center"/>
      <protection/>
    </xf>
    <xf numFmtId="164" fontId="2" fillId="0" borderId="1" xfId="20" applyNumberFormat="1" applyFont="1" applyBorder="1" applyAlignment="1">
      <alignment horizontal="right" vertical="center"/>
      <protection/>
    </xf>
    <xf numFmtId="0" fontId="2" fillId="2" borderId="1" xfId="20" applyFont="1" applyFill="1" applyBorder="1" applyAlignment="1">
      <alignment vertical="center" wrapText="1"/>
      <protection/>
    </xf>
    <xf numFmtId="164" fontId="2" fillId="2" borderId="1" xfId="20" applyNumberFormat="1" applyFont="1" applyFill="1" applyBorder="1" applyAlignment="1" applyProtection="1">
      <alignment horizontal="right" vertical="center"/>
      <protection locked="0"/>
    </xf>
    <xf numFmtId="164" fontId="11" fillId="2" borderId="1" xfId="20" applyNumberFormat="1" applyFont="1" applyFill="1" applyBorder="1" applyAlignment="1">
      <alignment horizontal="right" vertical="center"/>
      <protection/>
    </xf>
    <xf numFmtId="0" fontId="0" fillId="3" borderId="0" xfId="0" applyFill="1" applyAlignment="1">
      <alignment vertical="center"/>
    </xf>
    <xf numFmtId="165" fontId="11" fillId="2" borderId="1" xfId="20" applyNumberFormat="1" applyFont="1" applyFill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/>
      <protection/>
    </xf>
    <xf numFmtId="0" fontId="6" fillId="2" borderId="1" xfId="20" applyFont="1" applyFill="1" applyBorder="1" applyAlignment="1">
      <alignment horizontal="left" vertical="center"/>
      <protection/>
    </xf>
    <xf numFmtId="0" fontId="2" fillId="0" borderId="8" xfId="20" applyFont="1" applyBorder="1" applyAlignment="1" applyProtection="1">
      <alignment horizontal="center" vertical="center"/>
      <protection locked="0"/>
    </xf>
    <xf numFmtId="167" fontId="9" fillId="0" borderId="4" xfId="20" applyNumberFormat="1" applyFont="1" applyBorder="1" applyAlignment="1">
      <alignment horizontal="right" vertical="center"/>
      <protection/>
    </xf>
    <xf numFmtId="0" fontId="2" fillId="0" borderId="4" xfId="20" applyFont="1" applyBorder="1" applyAlignment="1">
      <alignment horizontal="left" vertical="center" wrapText="1"/>
      <protection/>
    </xf>
    <xf numFmtId="0" fontId="9" fillId="0" borderId="0" xfId="20" applyFont="1" applyBorder="1" applyAlignment="1">
      <alignment horizontal="center"/>
      <protection/>
    </xf>
    <xf numFmtId="0" fontId="6" fillId="0" borderId="2" xfId="20" applyFont="1" applyBorder="1" applyAlignment="1">
      <alignment horizontal="left" vertical="center"/>
      <protection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5" borderId="9" xfId="20" applyFont="1" applyFill="1" applyBorder="1" applyAlignment="1" applyProtection="1">
      <alignment horizontal="left" vertical="center"/>
      <protection locked="0"/>
    </xf>
    <xf numFmtId="0" fontId="6" fillId="5" borderId="0" xfId="20" applyFont="1" applyFill="1" applyBorder="1" applyAlignment="1" applyProtection="1">
      <alignment horizontal="left" vertical="center"/>
      <protection locked="0"/>
    </xf>
    <xf numFmtId="0" fontId="6" fillId="5" borderId="6" xfId="20" applyFont="1" applyFill="1" applyBorder="1" applyAlignment="1" applyProtection="1">
      <alignment horizontal="left" vertical="center"/>
      <protection locked="0"/>
    </xf>
    <xf numFmtId="0" fontId="6" fillId="0" borderId="10" xfId="20" applyFont="1" applyBorder="1" applyAlignment="1">
      <alignment horizontal="left" vertical="center"/>
      <protection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7" xfId="0" applyFont="1" applyFill="1" applyBorder="1" applyAlignment="1">
      <alignment/>
    </xf>
    <xf numFmtId="0" fontId="5" fillId="6" borderId="8" xfId="20" applyFont="1" applyFill="1" applyBorder="1" applyAlignment="1">
      <alignment horizontal="left" vertical="center" wrapText="1"/>
      <protection/>
    </xf>
    <xf numFmtId="0" fontId="19" fillId="6" borderId="2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left" vertical="center" wrapText="1"/>
    </xf>
    <xf numFmtId="0" fontId="7" fillId="2" borderId="1" xfId="20" applyFont="1" applyFill="1" applyBorder="1" applyAlignment="1">
      <alignment horizontal="center" vertical="center"/>
      <protection/>
    </xf>
    <xf numFmtId="0" fontId="6" fillId="2" borderId="12" xfId="20" applyFont="1" applyFill="1" applyBorder="1" applyAlignment="1">
      <alignment horizontal="left" vertical="center"/>
      <protection/>
    </xf>
    <xf numFmtId="0" fontId="6" fillId="2" borderId="0" xfId="20" applyFont="1" applyFill="1" applyBorder="1" applyAlignment="1">
      <alignment horizontal="left" vertical="center"/>
      <protection/>
    </xf>
    <xf numFmtId="0" fontId="11" fillId="4" borderId="12" xfId="20" applyFont="1" applyFill="1" applyBorder="1" applyAlignment="1" applyProtection="1">
      <alignment horizontal="left" vertical="center"/>
      <protection locked="0"/>
    </xf>
    <xf numFmtId="0" fontId="11" fillId="4" borderId="0" xfId="20" applyFont="1" applyFill="1" applyBorder="1" applyAlignment="1" applyProtection="1">
      <alignment horizontal="left" vertical="center"/>
      <protection locked="0"/>
    </xf>
    <xf numFmtId="0" fontId="11" fillId="2" borderId="8" xfId="20" applyFont="1" applyFill="1" applyBorder="1" applyAlignment="1">
      <alignment horizontal="left" vertical="center"/>
      <protection/>
    </xf>
    <xf numFmtId="0" fontId="11" fillId="2" borderId="2" xfId="20" applyFont="1" applyFill="1" applyBorder="1" applyAlignment="1">
      <alignment horizontal="left" vertical="center"/>
      <protection/>
    </xf>
    <xf numFmtId="0" fontId="6" fillId="2" borderId="1" xfId="20" applyFont="1" applyFill="1" applyBorder="1" applyAlignment="1">
      <alignment horizontal="left" vertical="center"/>
      <protection/>
    </xf>
    <xf numFmtId="0" fontId="11" fillId="2" borderId="1" xfId="20" applyFont="1" applyFill="1" applyBorder="1" applyAlignment="1">
      <alignment horizontal="left" vertical="center"/>
      <protection/>
    </xf>
    <xf numFmtId="0" fontId="0" fillId="6" borderId="2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164" fontId="9" fillId="3" borderId="2" xfId="20" applyNumberFormat="1" applyFont="1" applyFill="1" applyBorder="1" applyAlignment="1" applyProtection="1">
      <alignment horizontal="right" vertical="center"/>
      <protection locked="0"/>
    </xf>
    <xf numFmtId="2" fontId="16" fillId="0" borderId="13" xfId="20" applyNumberFormat="1" applyFont="1" applyBorder="1" applyAlignment="1">
      <alignment horizontal="left" vertical="center"/>
      <protection/>
    </xf>
    <xf numFmtId="0" fontId="0" fillId="0" borderId="8" xfId="0" applyBorder="1"/>
    <xf numFmtId="0" fontId="0" fillId="0" borderId="2" xfId="0" applyBorder="1"/>
    <xf numFmtId="0" fontId="6" fillId="0" borderId="0" xfId="20" applyFont="1" applyBorder="1" applyAlignment="1" applyProtection="1">
      <alignment vertical="top"/>
      <protection locked="0"/>
    </xf>
    <xf numFmtId="0" fontId="6" fillId="0" borderId="0" xfId="20" applyFont="1" applyBorder="1" applyAlignment="1">
      <alignment vertical="top"/>
      <protection/>
    </xf>
    <xf numFmtId="14" fontId="6" fillId="0" borderId="0" xfId="20" applyNumberFormat="1" applyFont="1" applyBorder="1" applyAlignment="1">
      <alignment horizontal="center" vertical="top"/>
      <protection/>
    </xf>
    <xf numFmtId="164" fontId="2" fillId="5" borderId="1" xfId="20" applyNumberFormat="1" applyFont="1" applyFill="1" applyBorder="1" applyAlignment="1" applyProtection="1">
      <alignment horizontal="right" vertical="center"/>
      <protection locked="0"/>
    </xf>
    <xf numFmtId="0" fontId="5" fillId="6" borderId="8" xfId="20" applyFont="1" applyFill="1" applyBorder="1" applyAlignment="1">
      <alignment horizontal="center" vertical="center" wrapText="1"/>
      <protection/>
    </xf>
    <xf numFmtId="0" fontId="5" fillId="6" borderId="2" xfId="20" applyFont="1" applyFill="1" applyBorder="1" applyAlignment="1">
      <alignment horizontal="center" vertical="center" wrapText="1"/>
      <protection/>
    </xf>
    <xf numFmtId="0" fontId="5" fillId="6" borderId="4" xfId="20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vertical="center"/>
    </xf>
    <xf numFmtId="0" fontId="2" fillId="0" borderId="1" xfId="20" applyFont="1" applyBorder="1" applyAlignment="1" applyProtection="1">
      <alignment vertical="center"/>
      <protection locked="0"/>
    </xf>
    <xf numFmtId="0" fontId="2" fillId="0" borderId="2" xfId="20" applyFont="1" applyBorder="1" applyAlignment="1" applyProtection="1">
      <alignment vertical="center"/>
      <protection locked="0"/>
    </xf>
    <xf numFmtId="164" fontId="9" fillId="0" borderId="1" xfId="20" applyNumberFormat="1" applyFont="1" applyBorder="1" applyAlignment="1" applyProtection="1">
      <alignment horizontal="right" vertical="center"/>
      <protection locked="0"/>
    </xf>
    <xf numFmtId="0" fontId="18" fillId="0" borderId="8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0" fillId="0" borderId="14" xfId="0" applyBorder="1"/>
    <xf numFmtId="0" fontId="0" fillId="0" borderId="6" xfId="0" applyBorder="1"/>
    <xf numFmtId="0" fontId="9" fillId="0" borderId="15" xfId="20" applyFont="1" applyBorder="1">
      <alignment/>
      <protection/>
    </xf>
    <xf numFmtId="0" fontId="9" fillId="0" borderId="0" xfId="20" applyFont="1" applyBorder="1" applyAlignment="1">
      <alignment horizontal="right"/>
      <protection/>
    </xf>
    <xf numFmtId="0" fontId="2" fillId="0" borderId="16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9" fillId="0" borderId="18" xfId="20" applyFont="1" applyBorder="1" applyAlignment="1">
      <alignment vertical="center"/>
      <protection/>
    </xf>
    <xf numFmtId="0" fontId="6" fillId="5" borderId="19" xfId="20" applyFont="1" applyFill="1" applyBorder="1" applyAlignment="1" applyProtection="1">
      <alignment horizontal="left" vertical="center"/>
      <protection locked="0"/>
    </xf>
    <xf numFmtId="0" fontId="6" fillId="0" borderId="18" xfId="20" applyFont="1" applyBorder="1" applyAlignment="1">
      <alignment horizontal="left" vertical="center" indent="1"/>
      <protection/>
    </xf>
    <xf numFmtId="0" fontId="6" fillId="0" borderId="20" xfId="20" applyFont="1" applyBorder="1" applyAlignment="1">
      <alignment horizontal="left" vertical="center" indent="1"/>
      <protection/>
    </xf>
    <xf numFmtId="0" fontId="6" fillId="0" borderId="21" xfId="20" applyFont="1" applyBorder="1" applyAlignment="1">
      <alignment vertical="center"/>
      <protection/>
    </xf>
    <xf numFmtId="0" fontId="9" fillId="0" borderId="20" xfId="20" applyFont="1" applyBorder="1" applyAlignment="1">
      <alignment horizontal="left" indent="1"/>
      <protection/>
    </xf>
    <xf numFmtId="0" fontId="9" fillId="0" borderId="21" xfId="20" applyFont="1" applyBorder="1" applyAlignment="1">
      <alignment horizontal="right" indent="1"/>
      <protection/>
    </xf>
    <xf numFmtId="0" fontId="6" fillId="0" borderId="22" xfId="20" applyFont="1" applyBorder="1" applyAlignment="1">
      <alignment horizontal="left" vertical="center"/>
      <protection/>
    </xf>
    <xf numFmtId="44" fontId="9" fillId="0" borderId="23" xfId="20" applyNumberFormat="1" applyFont="1" applyBorder="1" applyAlignment="1">
      <alignment horizontal="right" vertical="center"/>
      <protection/>
    </xf>
    <xf numFmtId="0" fontId="6" fillId="0" borderId="24" xfId="20" applyFont="1" applyBorder="1" applyAlignment="1">
      <alignment horizontal="left" vertical="center"/>
      <protection/>
    </xf>
    <xf numFmtId="0" fontId="6" fillId="2" borderId="25" xfId="20" applyFont="1" applyFill="1" applyBorder="1" applyAlignment="1">
      <alignment horizontal="left" vertical="center"/>
      <protection/>
    </xf>
    <xf numFmtId="44" fontId="6" fillId="7" borderId="26" xfId="20" applyNumberFormat="1" applyFont="1" applyFill="1" applyBorder="1" applyAlignment="1">
      <alignment horizontal="righ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 topLeftCell="A1">
      <selection activeCell="H15" sqref="H15"/>
    </sheetView>
  </sheetViews>
  <sheetFormatPr defaultColWidth="9.140625" defaultRowHeight="15"/>
  <cols>
    <col min="1" max="5" width="9.140625" style="48" customWidth="1"/>
    <col min="6" max="6" width="16.7109375" style="48" customWidth="1"/>
    <col min="7" max="7" width="20.28125" style="48" customWidth="1"/>
    <col min="8" max="8" width="24.00390625" style="48" customWidth="1"/>
    <col min="9" max="16384" width="9.140625" style="48" customWidth="1"/>
  </cols>
  <sheetData>
    <row r="1" spans="1:8" ht="15">
      <c r="A1" s="134"/>
      <c r="B1" s="135"/>
      <c r="C1" s="135"/>
      <c r="D1" s="135"/>
      <c r="E1" s="135"/>
      <c r="F1" s="135"/>
      <c r="G1" s="135"/>
      <c r="H1" s="136"/>
    </row>
    <row r="2" spans="1:8" ht="15">
      <c r="A2" s="137"/>
      <c r="B2" s="49"/>
      <c r="C2" s="49"/>
      <c r="D2" s="49"/>
      <c r="E2" s="49"/>
      <c r="F2" s="49"/>
      <c r="G2" s="49"/>
      <c r="H2" s="138"/>
    </row>
    <row r="3" spans="1:8" ht="15">
      <c r="A3" s="137"/>
      <c r="B3" s="49"/>
      <c r="C3" s="49"/>
      <c r="D3" s="49"/>
      <c r="E3" s="49"/>
      <c r="F3" s="49"/>
      <c r="G3" s="49"/>
      <c r="H3" s="138"/>
    </row>
    <row r="4" spans="1:8" ht="15">
      <c r="A4" s="139" t="s">
        <v>3</v>
      </c>
      <c r="B4" s="50"/>
      <c r="C4" s="92"/>
      <c r="D4" s="92"/>
      <c r="E4" s="92"/>
      <c r="F4" s="92"/>
      <c r="G4" s="51" t="s">
        <v>0</v>
      </c>
      <c r="H4" s="140"/>
    </row>
    <row r="5" spans="1:8" ht="15">
      <c r="A5" s="141"/>
      <c r="B5" s="52"/>
      <c r="C5" s="93"/>
      <c r="D5" s="93"/>
      <c r="E5" s="93"/>
      <c r="F5" s="93"/>
      <c r="G5" s="51" t="s">
        <v>1</v>
      </c>
      <c r="H5" s="140"/>
    </row>
    <row r="6" spans="1:8" ht="15">
      <c r="A6" s="142"/>
      <c r="B6" s="53"/>
      <c r="C6" s="94"/>
      <c r="D6" s="94"/>
      <c r="E6" s="94"/>
      <c r="F6" s="94"/>
      <c r="G6" s="54"/>
      <c r="H6" s="143"/>
    </row>
    <row r="7" spans="1:8" ht="15">
      <c r="A7" s="144"/>
      <c r="B7" s="55"/>
      <c r="C7" s="56"/>
      <c r="D7" s="57"/>
      <c r="E7" s="57"/>
      <c r="F7" s="58"/>
      <c r="G7" s="58"/>
      <c r="H7" s="145"/>
    </row>
    <row r="8" spans="1:8" ht="35.25" customHeight="1">
      <c r="A8" s="146" t="s">
        <v>4</v>
      </c>
      <c r="B8" s="89"/>
      <c r="C8" s="89"/>
      <c r="D8" s="89"/>
      <c r="E8" s="89"/>
      <c r="F8" s="90"/>
      <c r="G8" s="91"/>
      <c r="H8" s="147">
        <f>'Etapa 1'!G34</f>
        <v>0</v>
      </c>
    </row>
    <row r="9" spans="1:8" ht="35.25" customHeight="1">
      <c r="A9" s="146" t="s">
        <v>5</v>
      </c>
      <c r="B9" s="89"/>
      <c r="C9" s="89"/>
      <c r="D9" s="89"/>
      <c r="E9" s="89"/>
      <c r="F9" s="90"/>
      <c r="G9" s="91"/>
      <c r="H9" s="147">
        <f>'Etapa 2'!G76</f>
        <v>0</v>
      </c>
    </row>
    <row r="10" spans="1:8" ht="35.25" customHeight="1" thickBot="1">
      <c r="A10" s="148" t="s">
        <v>6</v>
      </c>
      <c r="B10" s="95"/>
      <c r="C10" s="95"/>
      <c r="D10" s="95"/>
      <c r="E10" s="95"/>
      <c r="F10" s="96"/>
      <c r="G10" s="97"/>
      <c r="H10" s="147">
        <f>'Etapa 3'!G76</f>
        <v>0</v>
      </c>
    </row>
    <row r="11" spans="1:8" ht="35.25" customHeight="1" thickBot="1">
      <c r="A11" s="149" t="s">
        <v>2</v>
      </c>
      <c r="B11" s="98"/>
      <c r="C11" s="98"/>
      <c r="D11" s="98"/>
      <c r="E11" s="98"/>
      <c r="F11" s="72"/>
      <c r="G11" s="72"/>
      <c r="H11" s="150">
        <f>SUM(H8:H10)</f>
        <v>0</v>
      </c>
    </row>
    <row r="12" spans="1:8" ht="15">
      <c r="A12" s="132"/>
      <c r="B12" s="132"/>
      <c r="C12" s="132"/>
      <c r="D12" s="132"/>
      <c r="E12" s="132"/>
      <c r="F12" s="132"/>
      <c r="G12" s="132"/>
      <c r="H12" s="132"/>
    </row>
    <row r="13" spans="1:8" ht="15">
      <c r="A13" s="50"/>
      <c r="B13" s="50"/>
      <c r="C13" s="50"/>
      <c r="D13" s="50"/>
      <c r="E13" s="50"/>
      <c r="F13" s="50"/>
      <c r="G13" s="50"/>
      <c r="H13" s="50"/>
    </row>
    <row r="14" spans="1:8" ht="15">
      <c r="A14" s="133"/>
      <c r="B14" s="59"/>
      <c r="C14" s="117"/>
      <c r="D14" s="117"/>
      <c r="E14" s="59"/>
      <c r="F14" s="118"/>
      <c r="G14" s="119"/>
      <c r="H14" s="118"/>
    </row>
    <row r="15" spans="1:8" ht="15">
      <c r="A15" s="50"/>
      <c r="B15" s="50"/>
      <c r="C15" s="50"/>
      <c r="D15" s="50"/>
      <c r="E15" s="50"/>
      <c r="F15" s="50"/>
      <c r="G15" s="50"/>
      <c r="H15" s="50"/>
    </row>
    <row r="16" spans="1:8" ht="15">
      <c r="A16" s="60"/>
      <c r="B16" s="60"/>
      <c r="C16" s="61"/>
      <c r="D16" s="61"/>
      <c r="E16" s="60"/>
      <c r="F16" s="60"/>
      <c r="G16" s="60"/>
      <c r="H16" s="60"/>
    </row>
    <row r="17" spans="1:8" ht="15">
      <c r="A17" s="50"/>
      <c r="B17" s="50"/>
      <c r="C17" s="88"/>
      <c r="D17" s="88"/>
      <c r="E17" s="50"/>
      <c r="F17" s="50"/>
      <c r="G17" s="83"/>
      <c r="H17" s="50"/>
    </row>
    <row r="18" spans="1:8" ht="15">
      <c r="A18" s="50"/>
      <c r="B18" s="50"/>
      <c r="C18" s="83"/>
      <c r="D18" s="83"/>
      <c r="E18" s="50"/>
      <c r="F18" s="50"/>
      <c r="G18" s="83"/>
      <c r="H18" s="50"/>
    </row>
    <row r="19" spans="1:8" ht="15">
      <c r="A19" s="50"/>
      <c r="B19" s="50"/>
      <c r="C19" s="50"/>
      <c r="D19" s="50"/>
      <c r="E19" s="50"/>
      <c r="F19" s="50"/>
      <c r="G19" s="50"/>
      <c r="H19" s="50"/>
    </row>
  </sheetData>
  <sheetProtection algorithmName="SHA-512" hashValue="vK16jpPjK6WsurkXD4BP7tkXFkCjfOu/tQLAgpVtHrLYmOVVK3bYTWInLrIsHBYDZG863+gXtvVbGvXQdk2XQA==" saltValue="/+rRSl/+ev3Op7v9B20o9A==" spinCount="100000" sheet="1" objects="1" scenarios="1"/>
  <mergeCells count="8">
    <mergeCell ref="C17:D17"/>
    <mergeCell ref="A8:G8"/>
    <mergeCell ref="A9:G9"/>
    <mergeCell ref="C4:F4"/>
    <mergeCell ref="C5:F5"/>
    <mergeCell ref="C6:F6"/>
    <mergeCell ref="A10:G10"/>
    <mergeCell ref="A11:E11"/>
  </mergeCells>
  <printOptions horizontalCentered="1"/>
  <pageMargins left="0" right="0" top="0.3937007874015748" bottom="0.3937007874015748" header="0.11811023622047245" footer="0.11811023622047245"/>
  <pageSetup horizontalDpi="600" verticalDpi="600" orientation="landscape" paperSize="9" r:id="rId3"/>
  <headerFooter>
    <oddHeader>&amp;C&amp;"Verdana,Obyčejné"&amp;9&amp;A</oddHeader>
    <oddFooter>&amp;C&amp;"Verdana,Obyčejné"&amp;9&amp;P/&amp;N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C644D-65D3-448D-9F65-BE3A5A0460D3}">
  <dimension ref="A1:G36"/>
  <sheetViews>
    <sheetView view="pageBreakPreview" zoomScale="70" zoomScaleSheetLayoutView="70" workbookViewId="0" topLeftCell="A1">
      <selection activeCell="R24" sqref="R24"/>
    </sheetView>
  </sheetViews>
  <sheetFormatPr defaultColWidth="9.140625" defaultRowHeight="15"/>
  <cols>
    <col min="1" max="2" width="13.7109375" style="0" customWidth="1"/>
    <col min="3" max="3" width="50.7109375" style="0" customWidth="1"/>
    <col min="4" max="4" width="10.140625" style="0" customWidth="1"/>
    <col min="5" max="5" width="14.28125" style="0" customWidth="1"/>
    <col min="6" max="6" width="12.421875" style="0" customWidth="1"/>
    <col min="7" max="7" width="24.421875" style="0" customWidth="1"/>
  </cols>
  <sheetData>
    <row r="1" spans="1:7" s="47" customFormat="1" ht="24" customHeight="1">
      <c r="A1" s="102" t="s">
        <v>11</v>
      </c>
      <c r="B1" s="102"/>
      <c r="C1" s="102"/>
      <c r="D1" s="102"/>
      <c r="E1" s="102"/>
      <c r="F1" s="102"/>
      <c r="G1" s="102"/>
    </row>
    <row r="2" spans="1:7" ht="30" customHeight="1">
      <c r="A2" s="62" t="s">
        <v>13</v>
      </c>
      <c r="B2" s="62" t="s">
        <v>143</v>
      </c>
      <c r="C2" s="62" t="s">
        <v>39</v>
      </c>
      <c r="D2" s="62" t="s">
        <v>16</v>
      </c>
      <c r="E2" s="62" t="s">
        <v>7</v>
      </c>
      <c r="F2" s="62" t="s">
        <v>8</v>
      </c>
      <c r="G2" s="62" t="s">
        <v>162</v>
      </c>
    </row>
    <row r="3" spans="1:7" s="66" customFormat="1" ht="24" customHeight="1">
      <c r="A3" s="103" t="s">
        <v>120</v>
      </c>
      <c r="B3" s="104"/>
      <c r="C3" s="104"/>
      <c r="D3" s="64"/>
      <c r="E3" s="64"/>
      <c r="F3" s="64"/>
      <c r="G3" s="65">
        <f>SUM(G4:G21)</f>
        <v>0</v>
      </c>
    </row>
    <row r="4" spans="1:7" s="66" customFormat="1" ht="22.5">
      <c r="A4" s="7">
        <v>1</v>
      </c>
      <c r="B4" s="38">
        <v>112151111</v>
      </c>
      <c r="C4" s="2" t="s">
        <v>148</v>
      </c>
      <c r="D4" s="23" t="s">
        <v>10</v>
      </c>
      <c r="E4" s="32">
        <v>1</v>
      </c>
      <c r="F4" s="67"/>
      <c r="G4" s="68">
        <f>E4*F4</f>
        <v>0</v>
      </c>
    </row>
    <row r="5" spans="1:7" s="66" customFormat="1" ht="22.5">
      <c r="A5" s="7">
        <v>2</v>
      </c>
      <c r="B5" s="38">
        <v>112151112</v>
      </c>
      <c r="C5" s="2" t="s">
        <v>149</v>
      </c>
      <c r="D5" s="23" t="s">
        <v>10</v>
      </c>
      <c r="E5" s="32">
        <v>3</v>
      </c>
      <c r="F5" s="67"/>
      <c r="G5" s="68">
        <f aca="true" t="shared" si="0" ref="G5:G31">E5*F5</f>
        <v>0</v>
      </c>
    </row>
    <row r="6" spans="1:7" s="66" customFormat="1" ht="22.5">
      <c r="A6" s="7">
        <v>3</v>
      </c>
      <c r="B6" s="38">
        <v>112151113</v>
      </c>
      <c r="C6" s="2" t="s">
        <v>150</v>
      </c>
      <c r="D6" s="23" t="s">
        <v>10</v>
      </c>
      <c r="E6" s="32">
        <v>3</v>
      </c>
      <c r="F6" s="67"/>
      <c r="G6" s="68">
        <f t="shared" si="0"/>
        <v>0</v>
      </c>
    </row>
    <row r="7" spans="1:7" s="66" customFormat="1" ht="22.5">
      <c r="A7" s="7">
        <v>4</v>
      </c>
      <c r="B7" s="38">
        <v>112151114</v>
      </c>
      <c r="C7" s="2" t="s">
        <v>151</v>
      </c>
      <c r="D7" s="23" t="s">
        <v>10</v>
      </c>
      <c r="E7" s="32">
        <v>8</v>
      </c>
      <c r="F7" s="67"/>
      <c r="G7" s="68">
        <f t="shared" si="0"/>
        <v>0</v>
      </c>
    </row>
    <row r="8" spans="1:7" s="66" customFormat="1" ht="22.5">
      <c r="A8" s="7">
        <v>5</v>
      </c>
      <c r="B8" s="38">
        <v>112151115</v>
      </c>
      <c r="C8" s="2" t="s">
        <v>152</v>
      </c>
      <c r="D8" s="23" t="s">
        <v>10</v>
      </c>
      <c r="E8" s="32">
        <v>8</v>
      </c>
      <c r="F8" s="67"/>
      <c r="G8" s="68">
        <f t="shared" si="0"/>
        <v>0</v>
      </c>
    </row>
    <row r="9" spans="1:7" s="66" customFormat="1" ht="22.5">
      <c r="A9" s="7">
        <v>6</v>
      </c>
      <c r="B9" s="38">
        <v>112151116</v>
      </c>
      <c r="C9" s="2" t="s">
        <v>153</v>
      </c>
      <c r="D9" s="23" t="s">
        <v>10</v>
      </c>
      <c r="E9" s="32">
        <v>11</v>
      </c>
      <c r="F9" s="67"/>
      <c r="G9" s="68">
        <f t="shared" si="0"/>
        <v>0</v>
      </c>
    </row>
    <row r="10" spans="1:7" s="66" customFormat="1" ht="22.5">
      <c r="A10" s="7">
        <v>7</v>
      </c>
      <c r="B10" s="38">
        <v>112151117</v>
      </c>
      <c r="C10" s="2" t="s">
        <v>154</v>
      </c>
      <c r="D10" s="23" t="s">
        <v>10</v>
      </c>
      <c r="E10" s="32">
        <v>11</v>
      </c>
      <c r="F10" s="67"/>
      <c r="G10" s="68">
        <f t="shared" si="0"/>
        <v>0</v>
      </c>
    </row>
    <row r="11" spans="1:7" s="66" customFormat="1" ht="22.5">
      <c r="A11" s="7">
        <v>8</v>
      </c>
      <c r="B11" s="38">
        <v>112151118</v>
      </c>
      <c r="C11" s="2" t="s">
        <v>155</v>
      </c>
      <c r="D11" s="23" t="s">
        <v>10</v>
      </c>
      <c r="E11" s="32">
        <v>3</v>
      </c>
      <c r="F11" s="67"/>
      <c r="G11" s="68">
        <f>E11*F11</f>
        <v>0</v>
      </c>
    </row>
    <row r="12" spans="1:7" s="66" customFormat="1" ht="33.75">
      <c r="A12" s="7">
        <v>9</v>
      </c>
      <c r="B12" s="38">
        <v>112151119</v>
      </c>
      <c r="C12" s="2" t="s">
        <v>160</v>
      </c>
      <c r="D12" s="23" t="s">
        <v>10</v>
      </c>
      <c r="E12" s="32">
        <v>3</v>
      </c>
      <c r="F12" s="67"/>
      <c r="G12" s="68">
        <f>E12*F12</f>
        <v>0</v>
      </c>
    </row>
    <row r="13" spans="1:7" s="66" customFormat="1" ht="33.75">
      <c r="A13" s="7">
        <v>10</v>
      </c>
      <c r="B13" s="38">
        <v>112151120</v>
      </c>
      <c r="C13" s="2" t="s">
        <v>156</v>
      </c>
      <c r="D13" s="23" t="s">
        <v>10</v>
      </c>
      <c r="E13" s="32">
        <v>3</v>
      </c>
      <c r="F13" s="67"/>
      <c r="G13" s="68">
        <f t="shared" si="0"/>
        <v>0</v>
      </c>
    </row>
    <row r="14" spans="1:7" s="66" customFormat="1" ht="33.75">
      <c r="A14" s="7">
        <v>11</v>
      </c>
      <c r="B14" s="38">
        <v>112151122</v>
      </c>
      <c r="C14" s="2" t="s">
        <v>161</v>
      </c>
      <c r="D14" s="23" t="s">
        <v>10</v>
      </c>
      <c r="E14" s="32">
        <v>1</v>
      </c>
      <c r="F14" s="67"/>
      <c r="G14" s="68">
        <f t="shared" si="0"/>
        <v>0</v>
      </c>
    </row>
    <row r="15" spans="1:7" s="66" customFormat="1" ht="24.95" customHeight="1">
      <c r="A15" s="7">
        <v>12</v>
      </c>
      <c r="B15" s="37" t="s">
        <v>144</v>
      </c>
      <c r="C15" s="2" t="s">
        <v>114</v>
      </c>
      <c r="D15" s="23" t="s">
        <v>10</v>
      </c>
      <c r="E15" s="32">
        <v>9</v>
      </c>
      <c r="F15" s="67"/>
      <c r="G15" s="68">
        <f t="shared" si="0"/>
        <v>0</v>
      </c>
    </row>
    <row r="16" spans="1:7" s="66" customFormat="1" ht="23.45" customHeight="1">
      <c r="A16" s="7">
        <v>13</v>
      </c>
      <c r="B16" s="38">
        <v>111251111</v>
      </c>
      <c r="C16" s="2" t="s">
        <v>157</v>
      </c>
      <c r="D16" s="23" t="s">
        <v>121</v>
      </c>
      <c r="E16" s="32">
        <v>177</v>
      </c>
      <c r="F16" s="67"/>
      <c r="G16" s="68">
        <f t="shared" si="0"/>
        <v>0</v>
      </c>
    </row>
    <row r="17" spans="1:7" s="66" customFormat="1" ht="22.5">
      <c r="A17" s="7">
        <v>14</v>
      </c>
      <c r="B17" s="37" t="s">
        <v>144</v>
      </c>
      <c r="C17" s="2" t="s">
        <v>115</v>
      </c>
      <c r="D17" s="23" t="s">
        <v>99</v>
      </c>
      <c r="E17" s="32" t="s">
        <v>123</v>
      </c>
      <c r="F17" s="67"/>
      <c r="G17" s="68">
        <f>E17*F17</f>
        <v>0</v>
      </c>
    </row>
    <row r="18" spans="1:7" s="66" customFormat="1" ht="22.5">
      <c r="A18" s="7">
        <v>15</v>
      </c>
      <c r="B18" s="37" t="s">
        <v>144</v>
      </c>
      <c r="C18" s="2" t="s">
        <v>116</v>
      </c>
      <c r="D18" s="23" t="s">
        <v>99</v>
      </c>
      <c r="E18" s="32" t="s">
        <v>123</v>
      </c>
      <c r="F18" s="67"/>
      <c r="G18" s="68">
        <f t="shared" si="0"/>
        <v>0</v>
      </c>
    </row>
    <row r="19" spans="1:7" s="66" customFormat="1" ht="22.5">
      <c r="A19" s="7">
        <v>16</v>
      </c>
      <c r="B19" s="38">
        <v>112251221</v>
      </c>
      <c r="C19" s="2" t="s">
        <v>117</v>
      </c>
      <c r="D19" s="23" t="s">
        <v>122</v>
      </c>
      <c r="E19" s="32">
        <v>35.7</v>
      </c>
      <c r="F19" s="67"/>
      <c r="G19" s="68">
        <f t="shared" si="0"/>
        <v>0</v>
      </c>
    </row>
    <row r="20" spans="1:7" s="66" customFormat="1" ht="22.5">
      <c r="A20" s="7">
        <v>17</v>
      </c>
      <c r="B20" s="38">
        <v>122911121</v>
      </c>
      <c r="C20" s="2" t="s">
        <v>118</v>
      </c>
      <c r="D20" s="23" t="s">
        <v>122</v>
      </c>
      <c r="E20" s="32">
        <v>35.7</v>
      </c>
      <c r="F20" s="67"/>
      <c r="G20" s="68">
        <f t="shared" si="0"/>
        <v>0</v>
      </c>
    </row>
    <row r="21" spans="1:7" s="66" customFormat="1" ht="33.75">
      <c r="A21" s="7">
        <v>18</v>
      </c>
      <c r="B21" s="38">
        <v>174111121</v>
      </c>
      <c r="C21" s="2" t="s">
        <v>119</v>
      </c>
      <c r="D21" s="23" t="s">
        <v>122</v>
      </c>
      <c r="E21" s="32">
        <v>35.7</v>
      </c>
      <c r="F21" s="67"/>
      <c r="G21" s="68">
        <f t="shared" si="0"/>
        <v>0</v>
      </c>
    </row>
    <row r="22" spans="1:7" s="66" customFormat="1" ht="30" customHeight="1">
      <c r="A22" s="62" t="s">
        <v>13</v>
      </c>
      <c r="B22" s="62" t="s">
        <v>143</v>
      </c>
      <c r="C22" s="62" t="s">
        <v>39</v>
      </c>
      <c r="D22" s="62" t="s">
        <v>16</v>
      </c>
      <c r="E22" s="62" t="s">
        <v>7</v>
      </c>
      <c r="F22" s="62" t="s">
        <v>8</v>
      </c>
      <c r="G22" s="62" t="s">
        <v>162</v>
      </c>
    </row>
    <row r="23" spans="1:7" s="66" customFormat="1" ht="24" customHeight="1">
      <c r="A23" s="105" t="s">
        <v>124</v>
      </c>
      <c r="B23" s="106"/>
      <c r="C23" s="106"/>
      <c r="D23" s="30"/>
      <c r="E23" s="31"/>
      <c r="F23" s="69"/>
      <c r="G23" s="65">
        <f>SUM(G24:G31)</f>
        <v>0</v>
      </c>
    </row>
    <row r="24" spans="1:7" s="66" customFormat="1" ht="56.25">
      <c r="A24" s="7">
        <v>19</v>
      </c>
      <c r="B24" s="36" t="s">
        <v>144</v>
      </c>
      <c r="C24" s="2" t="s">
        <v>158</v>
      </c>
      <c r="D24" s="23" t="s">
        <v>122</v>
      </c>
      <c r="E24" s="24">
        <v>2630</v>
      </c>
      <c r="F24" s="67"/>
      <c r="G24" s="68">
        <f t="shared" si="0"/>
        <v>0</v>
      </c>
    </row>
    <row r="25" spans="1:7" s="66" customFormat="1" ht="27.95" customHeight="1">
      <c r="A25" s="7">
        <v>20</v>
      </c>
      <c r="B25" s="36" t="s">
        <v>145</v>
      </c>
      <c r="C25" s="2" t="s">
        <v>159</v>
      </c>
      <c r="D25" s="23" t="s">
        <v>100</v>
      </c>
      <c r="E25" s="24">
        <v>5</v>
      </c>
      <c r="F25" s="67"/>
      <c r="G25" s="68">
        <f t="shared" si="0"/>
        <v>0</v>
      </c>
    </row>
    <row r="26" spans="1:7" s="66" customFormat="1" ht="24.95" customHeight="1">
      <c r="A26" s="7">
        <v>21</v>
      </c>
      <c r="B26" s="38">
        <v>184852311</v>
      </c>
      <c r="C26" s="2" t="s">
        <v>125</v>
      </c>
      <c r="D26" s="23" t="s">
        <v>10</v>
      </c>
      <c r="E26" s="24">
        <v>40</v>
      </c>
      <c r="F26" s="67"/>
      <c r="G26" s="68">
        <f t="shared" si="0"/>
        <v>0</v>
      </c>
    </row>
    <row r="27" spans="1:7" s="66" customFormat="1" ht="24.6" customHeight="1">
      <c r="A27" s="7">
        <v>22</v>
      </c>
      <c r="B27" s="38">
        <v>184852313</v>
      </c>
      <c r="C27" s="2" t="s">
        <v>126</v>
      </c>
      <c r="D27" s="23" t="s">
        <v>10</v>
      </c>
      <c r="E27" s="24">
        <v>10</v>
      </c>
      <c r="F27" s="67"/>
      <c r="G27" s="68">
        <f t="shared" si="0"/>
        <v>0</v>
      </c>
    </row>
    <row r="28" spans="1:7" s="66" customFormat="1" ht="35.1" customHeight="1">
      <c r="A28" s="7">
        <v>23</v>
      </c>
      <c r="B28" s="38">
        <v>111111331</v>
      </c>
      <c r="C28" s="2" t="s">
        <v>127</v>
      </c>
      <c r="D28" s="23" t="s">
        <v>122</v>
      </c>
      <c r="E28" s="24">
        <v>20000</v>
      </c>
      <c r="F28" s="67"/>
      <c r="G28" s="68">
        <f t="shared" si="0"/>
        <v>0</v>
      </c>
    </row>
    <row r="29" spans="1:7" s="66" customFormat="1" ht="38.45" customHeight="1">
      <c r="A29" s="7">
        <v>24</v>
      </c>
      <c r="B29" s="38">
        <v>111212351</v>
      </c>
      <c r="C29" s="2" t="s">
        <v>128</v>
      </c>
      <c r="D29" s="23" t="s">
        <v>122</v>
      </c>
      <c r="E29" s="24">
        <v>1000</v>
      </c>
      <c r="F29" s="67"/>
      <c r="G29" s="68">
        <f t="shared" si="0"/>
        <v>0</v>
      </c>
    </row>
    <row r="30" spans="1:7" s="66" customFormat="1" ht="25.5" customHeight="1">
      <c r="A30" s="7">
        <v>25</v>
      </c>
      <c r="B30" s="38">
        <v>111251111</v>
      </c>
      <c r="C30" s="2" t="s">
        <v>157</v>
      </c>
      <c r="D30" s="23" t="s">
        <v>121</v>
      </c>
      <c r="E30" s="32">
        <v>50</v>
      </c>
      <c r="F30" s="67"/>
      <c r="G30" s="68">
        <f t="shared" si="0"/>
        <v>0</v>
      </c>
    </row>
    <row r="31" spans="1:7" s="66" customFormat="1" ht="23.1" customHeight="1">
      <c r="A31" s="7">
        <v>26</v>
      </c>
      <c r="B31" s="36" t="s">
        <v>144</v>
      </c>
      <c r="C31" s="2" t="s">
        <v>129</v>
      </c>
      <c r="D31" s="23" t="s">
        <v>99</v>
      </c>
      <c r="E31" s="32" t="s">
        <v>123</v>
      </c>
      <c r="F31" s="67"/>
      <c r="G31" s="68">
        <f t="shared" si="0"/>
        <v>0</v>
      </c>
    </row>
    <row r="32" spans="1:7" s="66" customFormat="1" ht="15">
      <c r="A32" s="85"/>
      <c r="B32" s="70"/>
      <c r="C32" s="14"/>
      <c r="D32" s="15"/>
      <c r="E32" s="16"/>
      <c r="F32" s="113"/>
      <c r="G32" s="86"/>
    </row>
    <row r="33" spans="1:7" s="66" customFormat="1" ht="27" customHeight="1">
      <c r="A33" s="99" t="s">
        <v>101</v>
      </c>
      <c r="B33" s="100"/>
      <c r="C33" s="101"/>
      <c r="D33" s="121"/>
      <c r="E33" s="122"/>
      <c r="F33" s="123"/>
      <c r="G33" s="62" t="s">
        <v>9</v>
      </c>
    </row>
    <row r="34" spans="1:7" ht="31.5" customHeight="1">
      <c r="A34" s="115"/>
      <c r="B34" s="116"/>
      <c r="C34" s="116"/>
      <c r="D34" s="116"/>
      <c r="E34" s="116"/>
      <c r="F34" s="116"/>
      <c r="G34" s="63">
        <f>G3+G23</f>
        <v>0</v>
      </c>
    </row>
    <row r="35" ht="15">
      <c r="A35" s="114"/>
    </row>
    <row r="36" ht="15">
      <c r="A36" s="29"/>
    </row>
  </sheetData>
  <sheetProtection algorithmName="SHA-512" hashValue="h6jDiCF/Dy5nb2gkdEo9MAyRxSfzjIR5a7PHCf2i+aSiu2d+nU8W7yPy9dfXgA9h6RL3yqOcefagDv5rsXdxHw==" saltValue="k7co/fmhSEiUnakGagox5g==" spinCount="100000" sheet="1" objects="1" scenarios="1"/>
  <mergeCells count="4">
    <mergeCell ref="A33:C33"/>
    <mergeCell ref="A1:G1"/>
    <mergeCell ref="A3:C3"/>
    <mergeCell ref="A23:C23"/>
  </mergeCells>
  <printOptions horizontalCentered="1"/>
  <pageMargins left="0" right="0" top="0.3937007874015748" bottom="0.3937007874015748" header="0.11811023622047245" footer="0.11811023622047245"/>
  <pageSetup fitToHeight="5" horizontalDpi="600" verticalDpi="600" orientation="landscape" paperSize="9" r:id="rId1"/>
  <headerFooter>
    <oddHeader>&amp;C&amp;"Verdana,Obyčejné"&amp;9&amp;A</oddHeader>
    <oddFooter>&amp;C&amp;"Verdana,Obyčejné"&amp;9&amp;P/&amp;N</oddFooter>
  </headerFooter>
  <rowBreaks count="1" manualBreakCount="1">
    <brk id="21" max="16383" man="1"/>
  </rowBreaks>
  <ignoredErrors>
    <ignoredError sqref="E31 E17:E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8E854-ACA4-473F-9B7F-86CA3CE44C71}">
  <dimension ref="A1:H76"/>
  <sheetViews>
    <sheetView view="pageBreakPreview" zoomScale="60" workbookViewId="0" topLeftCell="A1">
      <selection activeCell="F4" sqref="F4:F16"/>
    </sheetView>
  </sheetViews>
  <sheetFormatPr defaultColWidth="9.140625" defaultRowHeight="15"/>
  <cols>
    <col min="1" max="1" width="13.7109375" style="66" customWidth="1"/>
    <col min="2" max="2" width="23.00390625" style="66" customWidth="1"/>
    <col min="3" max="3" width="42.00390625" style="66" customWidth="1"/>
    <col min="4" max="4" width="11.140625" style="66" customWidth="1"/>
    <col min="5" max="5" width="13.28125" style="66" customWidth="1"/>
    <col min="6" max="6" width="14.7109375" style="66" customWidth="1"/>
    <col min="7" max="7" width="24.00390625" style="66" customWidth="1"/>
  </cols>
  <sheetData>
    <row r="1" spans="1:7" ht="24.75" customHeight="1">
      <c r="A1" s="102" t="s">
        <v>38</v>
      </c>
      <c r="B1" s="102"/>
      <c r="C1" s="102"/>
      <c r="D1" s="102"/>
      <c r="E1" s="102"/>
      <c r="F1" s="102"/>
      <c r="G1" s="102"/>
    </row>
    <row r="2" spans="1:7" ht="30" customHeight="1">
      <c r="A2" s="62" t="s">
        <v>13</v>
      </c>
      <c r="B2" s="62" t="s">
        <v>143</v>
      </c>
      <c r="C2" s="62" t="s">
        <v>39</v>
      </c>
      <c r="D2" s="62" t="s">
        <v>16</v>
      </c>
      <c r="E2" s="62" t="s">
        <v>7</v>
      </c>
      <c r="F2" s="62" t="s">
        <v>8</v>
      </c>
      <c r="G2" s="62" t="s">
        <v>162</v>
      </c>
    </row>
    <row r="3" spans="1:7" ht="24.75" customHeight="1">
      <c r="A3" s="109" t="s">
        <v>48</v>
      </c>
      <c r="B3" s="109"/>
      <c r="C3" s="109"/>
      <c r="D3" s="84"/>
      <c r="E3" s="84"/>
      <c r="F3" s="84"/>
      <c r="G3" s="65">
        <f>SUM(G4:G16)</f>
        <v>0</v>
      </c>
    </row>
    <row r="4" spans="1:7" ht="34.5" customHeight="1">
      <c r="A4" s="7">
        <v>1</v>
      </c>
      <c r="B4" s="39" t="s">
        <v>145</v>
      </c>
      <c r="C4" s="2" t="s">
        <v>26</v>
      </c>
      <c r="D4" s="1" t="s">
        <v>10</v>
      </c>
      <c r="E4" s="12">
        <v>1479</v>
      </c>
      <c r="F4" s="67"/>
      <c r="G4" s="68">
        <f>E4*F4</f>
        <v>0</v>
      </c>
    </row>
    <row r="5" spans="1:7" ht="29.45" customHeight="1">
      <c r="A5" s="7">
        <v>2</v>
      </c>
      <c r="B5" s="39" t="s">
        <v>145</v>
      </c>
      <c r="C5" s="2" t="s">
        <v>146</v>
      </c>
      <c r="D5" s="1" t="s">
        <v>10</v>
      </c>
      <c r="E5" s="12">
        <v>97</v>
      </c>
      <c r="F5" s="67"/>
      <c r="G5" s="68">
        <f aca="true" t="shared" si="0" ref="G5:G16">E5*F5</f>
        <v>0</v>
      </c>
    </row>
    <row r="6" spans="1:7" ht="23.1" customHeight="1">
      <c r="A6" s="7">
        <v>3</v>
      </c>
      <c r="B6" s="39" t="s">
        <v>145</v>
      </c>
      <c r="C6" s="2" t="s">
        <v>40</v>
      </c>
      <c r="D6" s="1" t="s">
        <v>10</v>
      </c>
      <c r="E6" s="12">
        <v>1479</v>
      </c>
      <c r="F6" s="67"/>
      <c r="G6" s="68">
        <f t="shared" si="0"/>
        <v>0</v>
      </c>
    </row>
    <row r="7" spans="1:7" ht="22.5" customHeight="1">
      <c r="A7" s="7">
        <v>4</v>
      </c>
      <c r="B7" s="39" t="s">
        <v>145</v>
      </c>
      <c r="C7" s="2" t="s">
        <v>41</v>
      </c>
      <c r="D7" s="1" t="s">
        <v>10</v>
      </c>
      <c r="E7" s="12">
        <v>590</v>
      </c>
      <c r="F7" s="67"/>
      <c r="G7" s="68">
        <f t="shared" si="0"/>
        <v>0</v>
      </c>
    </row>
    <row r="8" spans="1:7" ht="22.5">
      <c r="A8" s="7">
        <v>5</v>
      </c>
      <c r="B8" s="39" t="s">
        <v>145</v>
      </c>
      <c r="C8" s="2" t="s">
        <v>42</v>
      </c>
      <c r="D8" s="1" t="s">
        <v>43</v>
      </c>
      <c r="E8" s="12">
        <v>123.25</v>
      </c>
      <c r="F8" s="67"/>
      <c r="G8" s="68">
        <f t="shared" si="0"/>
        <v>0</v>
      </c>
    </row>
    <row r="9" spans="1:7" ht="31.5" customHeight="1">
      <c r="A9" s="7">
        <v>6</v>
      </c>
      <c r="B9" s="39" t="s">
        <v>145</v>
      </c>
      <c r="C9" s="2" t="s">
        <v>28</v>
      </c>
      <c r="D9" s="1" t="s">
        <v>10</v>
      </c>
      <c r="E9" s="12">
        <v>493</v>
      </c>
      <c r="F9" s="67"/>
      <c r="G9" s="68">
        <f t="shared" si="0"/>
        <v>0</v>
      </c>
    </row>
    <row r="10" spans="1:7" ht="45.95" customHeight="1">
      <c r="A10" s="7">
        <v>7</v>
      </c>
      <c r="B10" s="39" t="s">
        <v>145</v>
      </c>
      <c r="C10" s="2" t="s">
        <v>147</v>
      </c>
      <c r="D10" s="1" t="s">
        <v>10</v>
      </c>
      <c r="E10" s="12">
        <v>97</v>
      </c>
      <c r="F10" s="67"/>
      <c r="G10" s="68">
        <f t="shared" si="0"/>
        <v>0</v>
      </c>
    </row>
    <row r="11" spans="1:7" ht="24.95" customHeight="1">
      <c r="A11" s="7">
        <v>8</v>
      </c>
      <c r="B11" s="39" t="s">
        <v>145</v>
      </c>
      <c r="C11" s="2" t="s">
        <v>44</v>
      </c>
      <c r="D11" s="1" t="s">
        <v>10</v>
      </c>
      <c r="E11" s="12">
        <v>590</v>
      </c>
      <c r="F11" s="67"/>
      <c r="G11" s="68">
        <f>E11*F11</f>
        <v>0</v>
      </c>
    </row>
    <row r="12" spans="1:7" ht="22.5" customHeight="1">
      <c r="A12" s="7">
        <v>9</v>
      </c>
      <c r="B12" s="39" t="s">
        <v>145</v>
      </c>
      <c r="C12" s="2" t="s">
        <v>45</v>
      </c>
      <c r="D12" s="1" t="s">
        <v>43</v>
      </c>
      <c r="E12" s="12">
        <v>59</v>
      </c>
      <c r="F12" s="67"/>
      <c r="G12" s="68">
        <f t="shared" si="0"/>
        <v>0</v>
      </c>
    </row>
    <row r="13" spans="1:7" ht="24.95" customHeight="1">
      <c r="A13" s="7">
        <v>10</v>
      </c>
      <c r="B13" s="39" t="s">
        <v>145</v>
      </c>
      <c r="C13" s="2" t="s">
        <v>102</v>
      </c>
      <c r="D13" s="1" t="s">
        <v>43</v>
      </c>
      <c r="E13" s="12">
        <v>29.5</v>
      </c>
      <c r="F13" s="67"/>
      <c r="G13" s="68">
        <f t="shared" si="0"/>
        <v>0</v>
      </c>
    </row>
    <row r="14" spans="1:7" ht="24.95" customHeight="1">
      <c r="A14" s="7">
        <v>11</v>
      </c>
      <c r="B14" s="39" t="s">
        <v>145</v>
      </c>
      <c r="C14" s="2" t="s">
        <v>46</v>
      </c>
      <c r="D14" s="1" t="s">
        <v>43</v>
      </c>
      <c r="E14" s="12">
        <v>6</v>
      </c>
      <c r="F14" s="67"/>
      <c r="G14" s="68">
        <f t="shared" si="0"/>
        <v>0</v>
      </c>
    </row>
    <row r="15" spans="1:7" ht="18.95" customHeight="1">
      <c r="A15" s="7">
        <v>12</v>
      </c>
      <c r="B15" s="39" t="s">
        <v>145</v>
      </c>
      <c r="C15" s="2" t="s">
        <v>47</v>
      </c>
      <c r="D15" s="23" t="s">
        <v>121</v>
      </c>
      <c r="E15" s="12">
        <v>35.4</v>
      </c>
      <c r="F15" s="67"/>
      <c r="G15" s="68">
        <f t="shared" si="0"/>
        <v>0</v>
      </c>
    </row>
    <row r="16" spans="1:7" ht="36.6" customHeight="1">
      <c r="A16" s="7">
        <v>13</v>
      </c>
      <c r="B16" s="39" t="s">
        <v>145</v>
      </c>
      <c r="C16" s="2" t="s">
        <v>135</v>
      </c>
      <c r="D16" s="1" t="s">
        <v>10</v>
      </c>
      <c r="E16" s="12">
        <v>590</v>
      </c>
      <c r="F16" s="67"/>
      <c r="G16" s="68">
        <f t="shared" si="0"/>
        <v>0</v>
      </c>
    </row>
    <row r="17" spans="1:7" ht="30" customHeight="1">
      <c r="A17" s="62" t="s">
        <v>13</v>
      </c>
      <c r="B17" s="62" t="s">
        <v>143</v>
      </c>
      <c r="C17" s="62" t="s">
        <v>39</v>
      </c>
      <c r="D17" s="62" t="s">
        <v>16</v>
      </c>
      <c r="E17" s="62" t="s">
        <v>7</v>
      </c>
      <c r="F17" s="62" t="s">
        <v>8</v>
      </c>
      <c r="G17" s="62" t="s">
        <v>162</v>
      </c>
    </row>
    <row r="18" spans="1:7" ht="24.75" customHeight="1">
      <c r="A18" s="109" t="s">
        <v>49</v>
      </c>
      <c r="B18" s="109"/>
      <c r="C18" s="109"/>
      <c r="D18" s="9"/>
      <c r="E18" s="9"/>
      <c r="F18" s="74"/>
      <c r="G18" s="75">
        <f>SUM(G19:G32)</f>
        <v>0</v>
      </c>
    </row>
    <row r="19" spans="1:7" ht="24" customHeight="1">
      <c r="A19" s="7">
        <v>14</v>
      </c>
      <c r="B19" s="38">
        <v>111301111</v>
      </c>
      <c r="C19" s="3" t="s">
        <v>50</v>
      </c>
      <c r="D19" s="23" t="s">
        <v>122</v>
      </c>
      <c r="E19" s="13">
        <v>590</v>
      </c>
      <c r="F19" s="67"/>
      <c r="G19" s="77">
        <f>E19*F19</f>
        <v>0</v>
      </c>
    </row>
    <row r="20" spans="1:7" ht="43.5" customHeight="1">
      <c r="A20" s="7">
        <v>15</v>
      </c>
      <c r="B20" s="38">
        <v>162302111</v>
      </c>
      <c r="C20" s="3" t="s">
        <v>103</v>
      </c>
      <c r="D20" s="23" t="s">
        <v>122</v>
      </c>
      <c r="E20" s="13">
        <v>590</v>
      </c>
      <c r="F20" s="67"/>
      <c r="G20" s="77">
        <f aca="true" t="shared" si="1" ref="G20:G37">E20*F20</f>
        <v>0</v>
      </c>
    </row>
    <row r="21" spans="1:7" ht="30" customHeight="1">
      <c r="A21" s="7">
        <v>16</v>
      </c>
      <c r="B21" s="38">
        <v>183151113</v>
      </c>
      <c r="C21" s="3" t="s">
        <v>112</v>
      </c>
      <c r="D21" s="1" t="s">
        <v>10</v>
      </c>
      <c r="E21" s="13">
        <v>590</v>
      </c>
      <c r="F21" s="67"/>
      <c r="G21" s="77">
        <f t="shared" si="1"/>
        <v>0</v>
      </c>
    </row>
    <row r="22" spans="1:7" ht="27.95" customHeight="1">
      <c r="A22" s="7">
        <v>17</v>
      </c>
      <c r="B22" s="38">
        <v>184102114</v>
      </c>
      <c r="C22" s="3" t="s">
        <v>51</v>
      </c>
      <c r="D22" s="1" t="s">
        <v>10</v>
      </c>
      <c r="E22" s="13">
        <v>590</v>
      </c>
      <c r="F22" s="67"/>
      <c r="G22" s="77">
        <f t="shared" si="1"/>
        <v>0</v>
      </c>
    </row>
    <row r="23" spans="1:7" ht="34.5" customHeight="1">
      <c r="A23" s="7">
        <v>18</v>
      </c>
      <c r="B23" s="38">
        <v>184215113</v>
      </c>
      <c r="C23" s="3" t="s">
        <v>52</v>
      </c>
      <c r="D23" s="1" t="s">
        <v>10</v>
      </c>
      <c r="E23" s="13">
        <v>97</v>
      </c>
      <c r="F23" s="67"/>
      <c r="G23" s="77">
        <f t="shared" si="1"/>
        <v>0</v>
      </c>
    </row>
    <row r="24" spans="1:7" ht="30" customHeight="1">
      <c r="A24" s="7">
        <v>19</v>
      </c>
      <c r="B24" s="38">
        <v>184215133</v>
      </c>
      <c r="C24" s="3" t="s">
        <v>53</v>
      </c>
      <c r="D24" s="1" t="s">
        <v>10</v>
      </c>
      <c r="E24" s="13">
        <v>493</v>
      </c>
      <c r="F24" s="67"/>
      <c r="G24" s="77">
        <f t="shared" si="1"/>
        <v>0</v>
      </c>
    </row>
    <row r="25" spans="1:7" ht="44.1" customHeight="1">
      <c r="A25" s="7">
        <v>20</v>
      </c>
      <c r="B25" s="38">
        <v>184215411</v>
      </c>
      <c r="C25" s="3" t="s">
        <v>54</v>
      </c>
      <c r="D25" s="1" t="s">
        <v>10</v>
      </c>
      <c r="E25" s="13">
        <v>590</v>
      </c>
      <c r="F25" s="67"/>
      <c r="G25" s="77">
        <f t="shared" si="1"/>
        <v>0</v>
      </c>
    </row>
    <row r="26" spans="1:7" ht="33.6" customHeight="1">
      <c r="A26" s="7">
        <v>21</v>
      </c>
      <c r="B26" s="38">
        <v>184911421</v>
      </c>
      <c r="C26" s="3" t="s">
        <v>113</v>
      </c>
      <c r="D26" s="23" t="s">
        <v>122</v>
      </c>
      <c r="E26" s="13">
        <v>590</v>
      </c>
      <c r="F26" s="67"/>
      <c r="G26" s="77">
        <f t="shared" si="1"/>
        <v>0</v>
      </c>
    </row>
    <row r="27" spans="1:7" ht="27.95" customHeight="1">
      <c r="A27" s="7">
        <v>22</v>
      </c>
      <c r="B27" s="36" t="s">
        <v>144</v>
      </c>
      <c r="C27" s="3" t="s">
        <v>55</v>
      </c>
      <c r="D27" s="1" t="s">
        <v>10</v>
      </c>
      <c r="E27" s="13">
        <v>493</v>
      </c>
      <c r="F27" s="67"/>
      <c r="G27" s="77">
        <f t="shared" si="1"/>
        <v>0</v>
      </c>
    </row>
    <row r="28" spans="1:7" ht="45" customHeight="1">
      <c r="A28" s="7">
        <v>23</v>
      </c>
      <c r="B28" s="36">
        <v>184813121</v>
      </c>
      <c r="C28" s="3" t="s">
        <v>104</v>
      </c>
      <c r="D28" s="1" t="s">
        <v>10</v>
      </c>
      <c r="E28" s="13">
        <v>97</v>
      </c>
      <c r="F28" s="67"/>
      <c r="G28" s="77">
        <f t="shared" si="1"/>
        <v>0</v>
      </c>
    </row>
    <row r="29" spans="1:7" ht="33.75" customHeight="1">
      <c r="A29" s="7">
        <v>24</v>
      </c>
      <c r="B29" s="36" t="s">
        <v>144</v>
      </c>
      <c r="C29" s="3" t="s">
        <v>56</v>
      </c>
      <c r="D29" s="1" t="s">
        <v>10</v>
      </c>
      <c r="E29" s="13">
        <v>493</v>
      </c>
      <c r="F29" s="67"/>
      <c r="G29" s="77">
        <f t="shared" si="1"/>
        <v>0</v>
      </c>
    </row>
    <row r="30" spans="1:7" ht="26.1" customHeight="1">
      <c r="A30" s="7">
        <v>25</v>
      </c>
      <c r="B30" s="36" t="s">
        <v>144</v>
      </c>
      <c r="C30" s="3" t="s">
        <v>57</v>
      </c>
      <c r="D30" s="1" t="s">
        <v>10</v>
      </c>
      <c r="E30" s="13">
        <v>590</v>
      </c>
      <c r="F30" s="67"/>
      <c r="G30" s="77">
        <f t="shared" si="1"/>
        <v>0</v>
      </c>
    </row>
    <row r="31" spans="1:7" ht="33" customHeight="1">
      <c r="A31" s="7">
        <v>26</v>
      </c>
      <c r="B31" s="38">
        <v>184852313</v>
      </c>
      <c r="C31" s="3" t="s">
        <v>58</v>
      </c>
      <c r="D31" s="1" t="s">
        <v>10</v>
      </c>
      <c r="E31" s="13">
        <v>505</v>
      </c>
      <c r="F31" s="67"/>
      <c r="G31" s="77">
        <f t="shared" si="1"/>
        <v>0</v>
      </c>
    </row>
    <row r="32" spans="1:7" ht="27.95" customHeight="1">
      <c r="A32" s="7">
        <v>27</v>
      </c>
      <c r="B32" s="36" t="s">
        <v>144</v>
      </c>
      <c r="C32" s="3" t="s">
        <v>33</v>
      </c>
      <c r="D32" s="1" t="s">
        <v>10</v>
      </c>
      <c r="E32" s="13">
        <v>590</v>
      </c>
      <c r="F32" s="67"/>
      <c r="G32" s="77">
        <f t="shared" si="1"/>
        <v>0</v>
      </c>
    </row>
    <row r="33" spans="1:7" ht="30" customHeight="1">
      <c r="A33" s="62" t="s">
        <v>13</v>
      </c>
      <c r="B33" s="62" t="s">
        <v>143</v>
      </c>
      <c r="C33" s="62" t="s">
        <v>39</v>
      </c>
      <c r="D33" s="62" t="s">
        <v>16</v>
      </c>
      <c r="E33" s="62" t="s">
        <v>7</v>
      </c>
      <c r="F33" s="62" t="s">
        <v>8</v>
      </c>
      <c r="G33" s="62" t="s">
        <v>162</v>
      </c>
    </row>
    <row r="34" spans="1:7" ht="24.75" customHeight="1">
      <c r="A34" s="107" t="s">
        <v>136</v>
      </c>
      <c r="B34" s="108"/>
      <c r="C34" s="124"/>
      <c r="D34" s="10"/>
      <c r="E34" s="10"/>
      <c r="F34" s="79"/>
      <c r="G34" s="80">
        <f>SUM(G35:G37)</f>
        <v>0</v>
      </c>
    </row>
    <row r="35" spans="1:7" ht="51.95" customHeight="1">
      <c r="A35" s="7">
        <v>28</v>
      </c>
      <c r="B35" s="36" t="s">
        <v>144</v>
      </c>
      <c r="C35" s="2" t="s">
        <v>137</v>
      </c>
      <c r="D35" s="23" t="s">
        <v>122</v>
      </c>
      <c r="E35" s="32">
        <v>590</v>
      </c>
      <c r="F35" s="67"/>
      <c r="G35" s="77">
        <f t="shared" si="1"/>
        <v>0</v>
      </c>
    </row>
    <row r="36" spans="1:7" ht="33.75">
      <c r="A36" s="7">
        <v>29</v>
      </c>
      <c r="B36" s="38">
        <v>181111113</v>
      </c>
      <c r="C36" s="2" t="s">
        <v>138</v>
      </c>
      <c r="D36" s="23" t="s">
        <v>122</v>
      </c>
      <c r="E36" s="32">
        <v>500</v>
      </c>
      <c r="F36" s="67"/>
      <c r="G36" s="77">
        <f t="shared" si="1"/>
        <v>0</v>
      </c>
    </row>
    <row r="37" spans="1:7" ht="22.5">
      <c r="A37" s="7">
        <v>30</v>
      </c>
      <c r="B37" s="38">
        <v>181411121</v>
      </c>
      <c r="C37" s="2" t="s">
        <v>139</v>
      </c>
      <c r="D37" s="23" t="s">
        <v>122</v>
      </c>
      <c r="E37" s="32">
        <v>500</v>
      </c>
      <c r="F37" s="67"/>
      <c r="G37" s="77">
        <f t="shared" si="1"/>
        <v>0</v>
      </c>
    </row>
    <row r="38" spans="1:7" ht="24.75" customHeight="1">
      <c r="A38" s="107" t="s">
        <v>59</v>
      </c>
      <c r="B38" s="108"/>
      <c r="C38" s="124"/>
      <c r="D38" s="10"/>
      <c r="E38" s="10"/>
      <c r="F38" s="79"/>
      <c r="G38" s="80">
        <f>SUM(G39:G41)</f>
        <v>0</v>
      </c>
    </row>
    <row r="39" spans="1:7" ht="41.1" customHeight="1">
      <c r="A39" s="40">
        <v>31</v>
      </c>
      <c r="B39" s="7" t="s">
        <v>144</v>
      </c>
      <c r="C39" s="3" t="s">
        <v>60</v>
      </c>
      <c r="D39" s="5" t="s">
        <v>63</v>
      </c>
      <c r="E39" s="11">
        <v>1</v>
      </c>
      <c r="F39" s="67"/>
      <c r="G39" s="76">
        <f>E39*F39</f>
        <v>0</v>
      </c>
    </row>
    <row r="40" spans="1:7" ht="29.1" customHeight="1">
      <c r="A40" s="40">
        <v>32</v>
      </c>
      <c r="B40" s="7" t="s">
        <v>144</v>
      </c>
      <c r="C40" s="3" t="s">
        <v>61</v>
      </c>
      <c r="D40" s="5" t="s">
        <v>63</v>
      </c>
      <c r="E40" s="11">
        <v>1</v>
      </c>
      <c r="F40" s="67"/>
      <c r="G40" s="76">
        <f aca="true" t="shared" si="2" ref="G40:G56">E40*F40</f>
        <v>0</v>
      </c>
    </row>
    <row r="41" spans="1:7" ht="27.6" customHeight="1">
      <c r="A41" s="40">
        <v>33</v>
      </c>
      <c r="B41" s="7" t="s">
        <v>144</v>
      </c>
      <c r="C41" s="3" t="s">
        <v>62</v>
      </c>
      <c r="D41" s="5" t="s">
        <v>63</v>
      </c>
      <c r="E41" s="11">
        <v>1</v>
      </c>
      <c r="F41" s="67"/>
      <c r="G41" s="76">
        <f t="shared" si="2"/>
        <v>0</v>
      </c>
    </row>
    <row r="42" spans="1:7" ht="30" customHeight="1">
      <c r="A42" s="62" t="s">
        <v>13</v>
      </c>
      <c r="B42" s="62" t="s">
        <v>66</v>
      </c>
      <c r="C42" s="62" t="s">
        <v>64</v>
      </c>
      <c r="D42" s="62" t="s">
        <v>16</v>
      </c>
      <c r="E42" s="62" t="s">
        <v>7</v>
      </c>
      <c r="F42" s="62" t="s">
        <v>8</v>
      </c>
      <c r="G42" s="62" t="s">
        <v>162</v>
      </c>
    </row>
    <row r="43" spans="1:7" ht="24.75" customHeight="1">
      <c r="A43" s="107" t="s">
        <v>65</v>
      </c>
      <c r="B43" s="108"/>
      <c r="C43" s="124"/>
      <c r="D43" s="10"/>
      <c r="E43" s="10"/>
      <c r="F43" s="79"/>
      <c r="G43" s="80">
        <f>SUM(G44:G56)</f>
        <v>0</v>
      </c>
    </row>
    <row r="44" spans="1:7" ht="32.25" customHeight="1">
      <c r="A44" s="7">
        <v>34</v>
      </c>
      <c r="B44" s="17" t="s">
        <v>68</v>
      </c>
      <c r="C44" s="3" t="s">
        <v>71</v>
      </c>
      <c r="D44" s="5" t="s">
        <v>10</v>
      </c>
      <c r="E44" s="19">
        <v>20</v>
      </c>
      <c r="F44" s="67"/>
      <c r="G44" s="76">
        <f t="shared" si="2"/>
        <v>0</v>
      </c>
    </row>
    <row r="45" spans="1:7" ht="28.5" customHeight="1">
      <c r="A45" s="7">
        <v>35</v>
      </c>
      <c r="B45" s="17" t="s">
        <v>67</v>
      </c>
      <c r="C45" s="3" t="s">
        <v>71</v>
      </c>
      <c r="D45" s="5" t="s">
        <v>10</v>
      </c>
      <c r="E45" s="19">
        <v>30</v>
      </c>
      <c r="F45" s="67"/>
      <c r="G45" s="76">
        <f t="shared" si="2"/>
        <v>0</v>
      </c>
    </row>
    <row r="46" spans="1:7" ht="29.25" customHeight="1">
      <c r="A46" s="7">
        <v>36</v>
      </c>
      <c r="B46" s="17" t="s">
        <v>69</v>
      </c>
      <c r="C46" s="3" t="s">
        <v>71</v>
      </c>
      <c r="D46" s="5" t="s">
        <v>10</v>
      </c>
      <c r="E46" s="19">
        <v>30</v>
      </c>
      <c r="F46" s="67"/>
      <c r="G46" s="76">
        <f t="shared" si="2"/>
        <v>0</v>
      </c>
    </row>
    <row r="47" spans="1:7" ht="22.5" customHeight="1">
      <c r="A47" s="7">
        <v>37</v>
      </c>
      <c r="B47" s="17" t="s">
        <v>70</v>
      </c>
      <c r="C47" s="3" t="s">
        <v>71</v>
      </c>
      <c r="D47" s="5" t="s">
        <v>10</v>
      </c>
      <c r="E47" s="19">
        <v>10</v>
      </c>
      <c r="F47" s="67"/>
      <c r="G47" s="76">
        <f t="shared" si="2"/>
        <v>0</v>
      </c>
    </row>
    <row r="48" spans="1:7" ht="22.5" customHeight="1">
      <c r="A48" s="7">
        <v>38</v>
      </c>
      <c r="B48" s="17" t="s">
        <v>72</v>
      </c>
      <c r="C48" s="3" t="s">
        <v>71</v>
      </c>
      <c r="D48" s="5" t="s">
        <v>10</v>
      </c>
      <c r="E48" s="19">
        <v>60</v>
      </c>
      <c r="F48" s="67"/>
      <c r="G48" s="76">
        <f t="shared" si="2"/>
        <v>0</v>
      </c>
    </row>
    <row r="49" spans="1:7" ht="54.6" customHeight="1">
      <c r="A49" s="7">
        <v>39</v>
      </c>
      <c r="B49" s="18" t="s">
        <v>73</v>
      </c>
      <c r="C49" s="3" t="s">
        <v>75</v>
      </c>
      <c r="D49" s="5" t="s">
        <v>10</v>
      </c>
      <c r="E49" s="19">
        <v>12</v>
      </c>
      <c r="F49" s="67"/>
      <c r="G49" s="76">
        <f t="shared" si="2"/>
        <v>0</v>
      </c>
    </row>
    <row r="50" spans="1:7" ht="22.5" customHeight="1">
      <c r="A50" s="7">
        <v>40</v>
      </c>
      <c r="B50" s="18" t="s">
        <v>74</v>
      </c>
      <c r="C50" s="3" t="s">
        <v>75</v>
      </c>
      <c r="D50" s="5" t="s">
        <v>10</v>
      </c>
      <c r="E50" s="19">
        <v>45</v>
      </c>
      <c r="F50" s="67"/>
      <c r="G50" s="76">
        <f t="shared" si="2"/>
        <v>0</v>
      </c>
    </row>
    <row r="51" spans="1:7" ht="22.5" customHeight="1">
      <c r="A51" s="7">
        <v>41</v>
      </c>
      <c r="B51" s="18" t="s">
        <v>77</v>
      </c>
      <c r="C51" s="3" t="s">
        <v>76</v>
      </c>
      <c r="D51" s="5" t="s">
        <v>10</v>
      </c>
      <c r="E51" s="19">
        <v>40</v>
      </c>
      <c r="F51" s="67"/>
      <c r="G51" s="76">
        <f t="shared" si="2"/>
        <v>0</v>
      </c>
    </row>
    <row r="52" spans="1:7" ht="22.5" customHeight="1">
      <c r="A52" s="7">
        <v>42</v>
      </c>
      <c r="B52" s="18" t="s">
        <v>78</v>
      </c>
      <c r="C52" s="3" t="s">
        <v>71</v>
      </c>
      <c r="D52" s="5" t="s">
        <v>10</v>
      </c>
      <c r="E52" s="19">
        <v>35</v>
      </c>
      <c r="F52" s="67"/>
      <c r="G52" s="76">
        <f t="shared" si="2"/>
        <v>0</v>
      </c>
    </row>
    <row r="53" spans="1:7" ht="22.5" customHeight="1">
      <c r="A53" s="7">
        <v>43</v>
      </c>
      <c r="B53" s="18" t="s">
        <v>79</v>
      </c>
      <c r="C53" s="3" t="s">
        <v>71</v>
      </c>
      <c r="D53" s="5" t="s">
        <v>10</v>
      </c>
      <c r="E53" s="19">
        <v>50</v>
      </c>
      <c r="F53" s="67"/>
      <c r="G53" s="76">
        <f t="shared" si="2"/>
        <v>0</v>
      </c>
    </row>
    <row r="54" spans="1:7" ht="22.5">
      <c r="A54" s="7">
        <v>44</v>
      </c>
      <c r="B54" s="18" t="s">
        <v>80</v>
      </c>
      <c r="C54" s="3" t="s">
        <v>83</v>
      </c>
      <c r="D54" s="5" t="s">
        <v>10</v>
      </c>
      <c r="E54" s="19">
        <v>10</v>
      </c>
      <c r="F54" s="67"/>
      <c r="G54" s="76">
        <f t="shared" si="2"/>
        <v>0</v>
      </c>
    </row>
    <row r="55" spans="1:7" ht="25.5" customHeight="1">
      <c r="A55" s="7">
        <v>45</v>
      </c>
      <c r="B55" s="18" t="s">
        <v>81</v>
      </c>
      <c r="C55" s="3" t="s">
        <v>71</v>
      </c>
      <c r="D55" s="5" t="s">
        <v>10</v>
      </c>
      <c r="E55" s="19">
        <v>100</v>
      </c>
      <c r="F55" s="67"/>
      <c r="G55" s="76">
        <f t="shared" si="2"/>
        <v>0</v>
      </c>
    </row>
    <row r="56" spans="1:8" ht="34.5" customHeight="1">
      <c r="A56" s="7">
        <v>46</v>
      </c>
      <c r="B56" s="18" t="s">
        <v>82</v>
      </c>
      <c r="C56" s="3" t="s">
        <v>71</v>
      </c>
      <c r="D56" s="5" t="s">
        <v>10</v>
      </c>
      <c r="E56" s="19">
        <v>58</v>
      </c>
      <c r="F56" s="67"/>
      <c r="G56" s="76">
        <f t="shared" si="2"/>
        <v>0</v>
      </c>
      <c r="H56" s="20"/>
    </row>
    <row r="57" spans="1:8" ht="30" customHeight="1">
      <c r="A57" s="62" t="s">
        <v>13</v>
      </c>
      <c r="B57" s="62" t="s">
        <v>66</v>
      </c>
      <c r="C57" s="62" t="s">
        <v>64</v>
      </c>
      <c r="D57" s="62" t="s">
        <v>16</v>
      </c>
      <c r="E57" s="62" t="s">
        <v>7</v>
      </c>
      <c r="F57" s="62" t="s">
        <v>8</v>
      </c>
      <c r="G57" s="62" t="s">
        <v>162</v>
      </c>
      <c r="H57" s="20"/>
    </row>
    <row r="58" spans="1:7" ht="24.75" customHeight="1">
      <c r="A58" s="107" t="s">
        <v>84</v>
      </c>
      <c r="B58" s="108"/>
      <c r="C58" s="124"/>
      <c r="D58" s="10"/>
      <c r="E58" s="10"/>
      <c r="F58" s="79"/>
      <c r="G58" s="80">
        <f>SUM(G59:G71)</f>
        <v>0</v>
      </c>
    </row>
    <row r="59" spans="1:7" ht="22.5">
      <c r="A59" s="7">
        <v>47</v>
      </c>
      <c r="B59" s="18" t="s">
        <v>85</v>
      </c>
      <c r="C59" s="3" t="s">
        <v>71</v>
      </c>
      <c r="D59" s="5" t="s">
        <v>10</v>
      </c>
      <c r="E59" s="19">
        <v>6</v>
      </c>
      <c r="F59" s="67"/>
      <c r="G59" s="76">
        <f>E59*F59</f>
        <v>0</v>
      </c>
    </row>
    <row r="60" spans="1:7" ht="22.5">
      <c r="A60" s="7">
        <v>48</v>
      </c>
      <c r="B60" s="18" t="s">
        <v>86</v>
      </c>
      <c r="C60" s="3" t="s">
        <v>71</v>
      </c>
      <c r="D60" s="5" t="s">
        <v>10</v>
      </c>
      <c r="E60" s="19">
        <v>6</v>
      </c>
      <c r="F60" s="67"/>
      <c r="G60" s="76">
        <f>E60*F60</f>
        <v>0</v>
      </c>
    </row>
    <row r="61" spans="1:7" ht="28.5" customHeight="1">
      <c r="A61" s="7">
        <v>49</v>
      </c>
      <c r="B61" s="18" t="s">
        <v>87</v>
      </c>
      <c r="C61" s="3" t="s">
        <v>71</v>
      </c>
      <c r="D61" s="5" t="s">
        <v>10</v>
      </c>
      <c r="E61" s="19">
        <v>6</v>
      </c>
      <c r="F61" s="67"/>
      <c r="G61" s="76">
        <f>E61*F61</f>
        <v>0</v>
      </c>
    </row>
    <row r="62" spans="1:7" ht="30.6" customHeight="1">
      <c r="A62" s="7">
        <v>50</v>
      </c>
      <c r="B62" s="18" t="s">
        <v>88</v>
      </c>
      <c r="C62" s="3" t="s">
        <v>71</v>
      </c>
      <c r="D62" s="5" t="s">
        <v>10</v>
      </c>
      <c r="E62" s="19">
        <v>10</v>
      </c>
      <c r="F62" s="67"/>
      <c r="G62" s="76">
        <f>E62*F62</f>
        <v>0</v>
      </c>
    </row>
    <row r="63" spans="1:7" ht="22.5">
      <c r="A63" s="7">
        <v>51</v>
      </c>
      <c r="B63" s="18" t="s">
        <v>89</v>
      </c>
      <c r="C63" s="3" t="s">
        <v>71</v>
      </c>
      <c r="D63" s="5" t="s">
        <v>10</v>
      </c>
      <c r="E63" s="19">
        <v>8</v>
      </c>
      <c r="F63" s="67"/>
      <c r="G63" s="76">
        <f>E63*F63</f>
        <v>0</v>
      </c>
    </row>
    <row r="64" spans="1:7" ht="23.45" customHeight="1">
      <c r="A64" s="7">
        <v>52</v>
      </c>
      <c r="B64" s="18" t="s">
        <v>90</v>
      </c>
      <c r="C64" s="3" t="s">
        <v>83</v>
      </c>
      <c r="D64" s="5" t="s">
        <v>10</v>
      </c>
      <c r="E64" s="19">
        <v>4</v>
      </c>
      <c r="F64" s="67"/>
      <c r="G64" s="76">
        <f aca="true" t="shared" si="3" ref="G64:G73">E64*F64</f>
        <v>0</v>
      </c>
    </row>
    <row r="65" spans="1:7" ht="22.5">
      <c r="A65" s="7">
        <v>53</v>
      </c>
      <c r="B65" s="18" t="s">
        <v>91</v>
      </c>
      <c r="C65" s="3" t="s">
        <v>83</v>
      </c>
      <c r="D65" s="5" t="s">
        <v>10</v>
      </c>
      <c r="E65" s="19">
        <v>4</v>
      </c>
      <c r="F65" s="67"/>
      <c r="G65" s="76">
        <f t="shared" si="3"/>
        <v>0</v>
      </c>
    </row>
    <row r="66" spans="1:7" ht="22.5">
      <c r="A66" s="7">
        <v>54</v>
      </c>
      <c r="B66" s="18" t="s">
        <v>92</v>
      </c>
      <c r="C66" s="3" t="s">
        <v>71</v>
      </c>
      <c r="D66" s="5" t="s">
        <v>10</v>
      </c>
      <c r="E66" s="19">
        <v>13</v>
      </c>
      <c r="F66" s="67"/>
      <c r="G66" s="76">
        <f t="shared" si="3"/>
        <v>0</v>
      </c>
    </row>
    <row r="67" spans="1:7" ht="15">
      <c r="A67" s="7">
        <v>55</v>
      </c>
      <c r="B67" s="18" t="s">
        <v>93</v>
      </c>
      <c r="C67" s="3" t="s">
        <v>71</v>
      </c>
      <c r="D67" s="5" t="s">
        <v>10</v>
      </c>
      <c r="E67" s="19">
        <v>6</v>
      </c>
      <c r="F67" s="67"/>
      <c r="G67" s="76">
        <f t="shared" si="3"/>
        <v>0</v>
      </c>
    </row>
    <row r="68" spans="1:7" ht="27.95" customHeight="1">
      <c r="A68" s="7">
        <v>56</v>
      </c>
      <c r="B68" s="18" t="s">
        <v>94</v>
      </c>
      <c r="C68" s="3" t="s">
        <v>71</v>
      </c>
      <c r="D68" s="5" t="s">
        <v>10</v>
      </c>
      <c r="E68" s="19">
        <v>6</v>
      </c>
      <c r="F68" s="67"/>
      <c r="G68" s="76">
        <f t="shared" si="3"/>
        <v>0</v>
      </c>
    </row>
    <row r="69" spans="1:7" ht="15">
      <c r="A69" s="7">
        <v>57</v>
      </c>
      <c r="B69" s="18" t="s">
        <v>95</v>
      </c>
      <c r="C69" s="3" t="s">
        <v>71</v>
      </c>
      <c r="D69" s="5" t="s">
        <v>10</v>
      </c>
      <c r="E69" s="19">
        <v>6</v>
      </c>
      <c r="F69" s="67"/>
      <c r="G69" s="76">
        <f t="shared" si="3"/>
        <v>0</v>
      </c>
    </row>
    <row r="70" spans="1:7" ht="15">
      <c r="A70" s="7">
        <v>58</v>
      </c>
      <c r="B70" s="18" t="s">
        <v>96</v>
      </c>
      <c r="C70" s="3" t="s">
        <v>71</v>
      </c>
      <c r="D70" s="5" t="s">
        <v>10</v>
      </c>
      <c r="E70" s="19">
        <v>6</v>
      </c>
      <c r="F70" s="67"/>
      <c r="G70" s="76">
        <f t="shared" si="3"/>
        <v>0</v>
      </c>
    </row>
    <row r="71" spans="1:7" ht="18" customHeight="1">
      <c r="A71" s="7">
        <v>59</v>
      </c>
      <c r="B71" s="125" t="s">
        <v>97</v>
      </c>
      <c r="C71" s="3" t="s">
        <v>71</v>
      </c>
      <c r="D71" s="5" t="s">
        <v>10</v>
      </c>
      <c r="E71" s="19">
        <v>9</v>
      </c>
      <c r="F71" s="67"/>
      <c r="G71" s="76">
        <f t="shared" si="3"/>
        <v>0</v>
      </c>
    </row>
    <row r="72" spans="1:7" ht="24.75" customHeight="1">
      <c r="A72" s="107" t="s">
        <v>140</v>
      </c>
      <c r="B72" s="108"/>
      <c r="C72" s="124"/>
      <c r="D72" s="10"/>
      <c r="E72" s="10"/>
      <c r="F72" s="79"/>
      <c r="G72" s="80">
        <f>SUM(G73:G73)</f>
        <v>0</v>
      </c>
    </row>
    <row r="73" spans="1:7" ht="56.45" customHeight="1">
      <c r="A73" s="7">
        <v>60</v>
      </c>
      <c r="B73" s="34" t="s">
        <v>141</v>
      </c>
      <c r="C73" s="34" t="s">
        <v>142</v>
      </c>
      <c r="D73" s="5" t="s">
        <v>43</v>
      </c>
      <c r="E73" s="35">
        <v>2.5</v>
      </c>
      <c r="F73" s="120"/>
      <c r="G73" s="76">
        <f t="shared" si="3"/>
        <v>0</v>
      </c>
    </row>
    <row r="74" spans="1:7" ht="15">
      <c r="A74" s="85"/>
      <c r="B74" s="126"/>
      <c r="C74" s="33"/>
      <c r="D74" s="5"/>
      <c r="E74" s="19"/>
      <c r="F74" s="127"/>
      <c r="G74" s="76"/>
    </row>
    <row r="75" spans="1:7" ht="30" customHeight="1">
      <c r="A75" s="99" t="s">
        <v>98</v>
      </c>
      <c r="B75" s="100"/>
      <c r="C75" s="101"/>
      <c r="D75" s="71"/>
      <c r="E75" s="71"/>
      <c r="F75" s="71"/>
      <c r="G75" s="62" t="s">
        <v>162</v>
      </c>
    </row>
    <row r="76" spans="1:7" ht="29.45" customHeight="1">
      <c r="A76" s="128"/>
      <c r="B76" s="129"/>
      <c r="C76" s="129"/>
      <c r="D76" s="129"/>
      <c r="E76" s="129"/>
      <c r="F76" s="129"/>
      <c r="G76" s="82">
        <f>G3+G18+G34+G38+G43+G58+G72</f>
        <v>0</v>
      </c>
    </row>
  </sheetData>
  <sheetProtection algorithmName="SHA-512" hashValue="Hi79WrJu23WSaIXSHgSeXt7Vb+IDvWGK9xfSS02nijXdaAiQHR0ojXR8II+XRwbB4wiWQ1/PnYTGV7XUAsqqxA==" saltValue="0J1nkpnYV0Rrnrl2KYNcbQ==" spinCount="100000" sheet="1" objects="1" scenarios="1"/>
  <mergeCells count="9">
    <mergeCell ref="A1:G1"/>
    <mergeCell ref="A3:C3"/>
    <mergeCell ref="A18:C18"/>
    <mergeCell ref="A75:C75"/>
    <mergeCell ref="A38:C38"/>
    <mergeCell ref="A43:C43"/>
    <mergeCell ref="A58:C58"/>
    <mergeCell ref="A34:C34"/>
    <mergeCell ref="A72:C72"/>
  </mergeCells>
  <printOptions horizontalCentered="1"/>
  <pageMargins left="0" right="0" top="0.3937007874015748" bottom="0.3937007874015748" header="0.11811023622047245" footer="0.11811023622047245"/>
  <pageSetup fitToHeight="5" horizontalDpi="600" verticalDpi="600" orientation="landscape" paperSize="9" r:id="rId1"/>
  <headerFooter>
    <oddHeader>&amp;C&amp;"Verdana,Obyčejné"&amp;9&amp;A</oddHeader>
    <oddFooter>&amp;C&amp;"Verdana,Obyčejné"&amp;9&amp;P/&amp;N</oddFooter>
  </headerFooter>
  <rowBreaks count="4" manualBreakCount="4">
    <brk id="16" max="16383" man="1"/>
    <brk id="32" max="16383" man="1"/>
    <brk id="41" max="16383" man="1"/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EB52C-A330-43A3-BA69-D69CD1CE4640}">
  <dimension ref="A1:G76"/>
  <sheetViews>
    <sheetView tabSelected="1" view="pageBreakPreview" zoomScale="70" zoomScaleSheetLayoutView="70" workbookViewId="0" topLeftCell="A41">
      <selection activeCell="T68" sqref="T68"/>
    </sheetView>
  </sheetViews>
  <sheetFormatPr defaultColWidth="9.140625" defaultRowHeight="15"/>
  <cols>
    <col min="1" max="1" width="13.57421875" style="0" customWidth="1"/>
    <col min="2" max="2" width="15.57421875" style="0" customWidth="1"/>
    <col min="3" max="3" width="37.421875" style="0" customWidth="1"/>
    <col min="4" max="4" width="19.421875" style="0" customWidth="1"/>
    <col min="5" max="5" width="13.140625" style="0" customWidth="1"/>
    <col min="6" max="6" width="15.00390625" style="0" customWidth="1"/>
    <col min="7" max="7" width="23.57421875" style="0" customWidth="1"/>
  </cols>
  <sheetData>
    <row r="1" spans="1:7" ht="24" customHeight="1">
      <c r="A1" s="102" t="s">
        <v>12</v>
      </c>
      <c r="B1" s="102"/>
      <c r="C1" s="102"/>
      <c r="D1" s="102"/>
      <c r="E1" s="102"/>
      <c r="F1" s="102"/>
      <c r="G1" s="102"/>
    </row>
    <row r="2" spans="1:7" ht="30" customHeight="1">
      <c r="A2" s="62" t="s">
        <v>13</v>
      </c>
      <c r="B2" s="62" t="s">
        <v>143</v>
      </c>
      <c r="C2" s="62" t="s">
        <v>15</v>
      </c>
      <c r="D2" s="62" t="s">
        <v>16</v>
      </c>
      <c r="E2" s="62" t="s">
        <v>7</v>
      </c>
      <c r="F2" s="62" t="s">
        <v>8</v>
      </c>
      <c r="G2" s="62" t="s">
        <v>162</v>
      </c>
    </row>
    <row r="3" spans="1:7" ht="24.75" customHeight="1">
      <c r="A3" s="109" t="s">
        <v>14</v>
      </c>
      <c r="B3" s="109"/>
      <c r="C3" s="109"/>
      <c r="D3" s="6"/>
      <c r="E3" s="6"/>
      <c r="F3" s="6"/>
      <c r="G3" s="65">
        <f>SUM(G4:G18)</f>
        <v>0</v>
      </c>
    </row>
    <row r="4" spans="1:7" s="73" customFormat="1" ht="26.45" customHeight="1">
      <c r="A4" s="7">
        <v>1</v>
      </c>
      <c r="B4" s="38">
        <v>185804311</v>
      </c>
      <c r="C4" s="2" t="s">
        <v>18</v>
      </c>
      <c r="D4" s="1" t="s">
        <v>130</v>
      </c>
      <c r="E4" s="8">
        <v>424.8</v>
      </c>
      <c r="F4" s="67"/>
      <c r="G4" s="68">
        <f>E4*F4</f>
        <v>0</v>
      </c>
    </row>
    <row r="5" spans="1:7" s="73" customFormat="1" ht="31.5" customHeight="1">
      <c r="A5" s="7">
        <v>2</v>
      </c>
      <c r="B5" s="38">
        <v>185851121</v>
      </c>
      <c r="C5" s="2" t="s">
        <v>19</v>
      </c>
      <c r="D5" s="23" t="s">
        <v>121</v>
      </c>
      <c r="E5" s="8">
        <v>424.8</v>
      </c>
      <c r="F5" s="67"/>
      <c r="G5" s="68">
        <f aca="true" t="shared" si="0" ref="G5:G18">E5*F5</f>
        <v>0</v>
      </c>
    </row>
    <row r="6" spans="1:7" s="73" customFormat="1" ht="22.5" customHeight="1">
      <c r="A6" s="7">
        <v>3</v>
      </c>
      <c r="B6" s="36" t="s">
        <v>144</v>
      </c>
      <c r="C6" s="2" t="s">
        <v>20</v>
      </c>
      <c r="D6" s="23" t="s">
        <v>121</v>
      </c>
      <c r="E6" s="8">
        <v>424.8</v>
      </c>
      <c r="F6" s="67"/>
      <c r="G6" s="68">
        <f t="shared" si="0"/>
        <v>0</v>
      </c>
    </row>
    <row r="7" spans="1:7" s="73" customFormat="1" ht="21.95" customHeight="1">
      <c r="A7" s="7">
        <v>4</v>
      </c>
      <c r="B7" s="38" t="s">
        <v>144</v>
      </c>
      <c r="C7" s="2" t="s">
        <v>21</v>
      </c>
      <c r="D7" s="1" t="s">
        <v>10</v>
      </c>
      <c r="E7" s="8">
        <v>590</v>
      </c>
      <c r="F7" s="67"/>
      <c r="G7" s="68">
        <f t="shared" si="0"/>
        <v>0</v>
      </c>
    </row>
    <row r="8" spans="1:7" s="73" customFormat="1" ht="29.45" customHeight="1">
      <c r="A8" s="7">
        <v>5</v>
      </c>
      <c r="B8" s="38">
        <v>184911111</v>
      </c>
      <c r="C8" s="2" t="s">
        <v>22</v>
      </c>
      <c r="D8" s="1" t="s">
        <v>10</v>
      </c>
      <c r="E8" s="8">
        <v>30</v>
      </c>
      <c r="F8" s="67"/>
      <c r="G8" s="68">
        <f t="shared" si="0"/>
        <v>0</v>
      </c>
    </row>
    <row r="9" spans="1:7" s="73" customFormat="1" ht="23.1" customHeight="1">
      <c r="A9" s="7">
        <v>6</v>
      </c>
      <c r="B9" s="38">
        <v>184215133</v>
      </c>
      <c r="C9" s="2" t="s">
        <v>25</v>
      </c>
      <c r="D9" s="1" t="s">
        <v>10</v>
      </c>
      <c r="E9" s="8">
        <v>30</v>
      </c>
      <c r="F9" s="67"/>
      <c r="G9" s="68">
        <f t="shared" si="0"/>
        <v>0</v>
      </c>
    </row>
    <row r="10" spans="1:7" s="73" customFormat="1" ht="26.45" customHeight="1">
      <c r="A10" s="7">
        <v>7</v>
      </c>
      <c r="B10" s="36" t="s">
        <v>145</v>
      </c>
      <c r="C10" s="2" t="s">
        <v>26</v>
      </c>
      <c r="D10" s="1" t="s">
        <v>10</v>
      </c>
      <c r="E10" s="8">
        <v>90</v>
      </c>
      <c r="F10" s="67"/>
      <c r="G10" s="68">
        <f t="shared" si="0"/>
        <v>0</v>
      </c>
    </row>
    <row r="11" spans="1:7" s="73" customFormat="1" ht="26.45" customHeight="1">
      <c r="A11" s="7">
        <v>8</v>
      </c>
      <c r="B11" s="36" t="s">
        <v>144</v>
      </c>
      <c r="C11" s="2" t="s">
        <v>27</v>
      </c>
      <c r="D11" s="1" t="s">
        <v>10</v>
      </c>
      <c r="E11" s="8">
        <v>30</v>
      </c>
      <c r="F11" s="67"/>
      <c r="G11" s="68">
        <f t="shared" si="0"/>
        <v>0</v>
      </c>
    </row>
    <row r="12" spans="1:7" s="73" customFormat="1" ht="28.5" customHeight="1">
      <c r="A12" s="7">
        <v>9</v>
      </c>
      <c r="B12" s="36" t="s">
        <v>145</v>
      </c>
      <c r="C12" s="2" t="s">
        <v>28</v>
      </c>
      <c r="D12" s="1" t="s">
        <v>10</v>
      </c>
      <c r="E12" s="8">
        <v>30</v>
      </c>
      <c r="F12" s="67"/>
      <c r="G12" s="68">
        <f>E12*F12</f>
        <v>0</v>
      </c>
    </row>
    <row r="13" spans="1:7" s="73" customFormat="1" ht="26.45" customHeight="1">
      <c r="A13" s="7">
        <v>10</v>
      </c>
      <c r="B13" s="38">
        <v>184802614</v>
      </c>
      <c r="C13" s="2" t="s">
        <v>131</v>
      </c>
      <c r="D13" s="23" t="s">
        <v>122</v>
      </c>
      <c r="E13" s="8">
        <v>1000</v>
      </c>
      <c r="F13" s="67"/>
      <c r="G13" s="68">
        <f>E13*F13</f>
        <v>0</v>
      </c>
    </row>
    <row r="14" spans="1:7" s="73" customFormat="1" ht="28.5" customHeight="1">
      <c r="A14" s="7">
        <v>11</v>
      </c>
      <c r="B14" s="36" t="s">
        <v>145</v>
      </c>
      <c r="C14" s="2" t="s">
        <v>132</v>
      </c>
      <c r="D14" s="1" t="s">
        <v>100</v>
      </c>
      <c r="E14" s="8">
        <v>1</v>
      </c>
      <c r="F14" s="67"/>
      <c r="G14" s="68">
        <f>E14*F14</f>
        <v>0</v>
      </c>
    </row>
    <row r="15" spans="1:7" s="73" customFormat="1" ht="24.95" customHeight="1">
      <c r="A15" s="7">
        <v>12</v>
      </c>
      <c r="B15" s="36" t="s">
        <v>144</v>
      </c>
      <c r="C15" s="2" t="s">
        <v>29</v>
      </c>
      <c r="D15" s="1" t="s">
        <v>10</v>
      </c>
      <c r="E15" s="8">
        <v>590</v>
      </c>
      <c r="F15" s="67"/>
      <c r="G15" s="68">
        <f t="shared" si="0"/>
        <v>0</v>
      </c>
    </row>
    <row r="16" spans="1:7" s="73" customFormat="1" ht="29.45" customHeight="1">
      <c r="A16" s="7">
        <v>13</v>
      </c>
      <c r="B16" s="38">
        <v>185804513</v>
      </c>
      <c r="C16" s="2" t="s">
        <v>30</v>
      </c>
      <c r="D16" s="23" t="s">
        <v>122</v>
      </c>
      <c r="E16" s="8">
        <v>1180</v>
      </c>
      <c r="F16" s="67"/>
      <c r="G16" s="68">
        <f t="shared" si="0"/>
        <v>0</v>
      </c>
    </row>
    <row r="17" spans="1:7" s="73" customFormat="1" ht="23.45" customHeight="1">
      <c r="A17" s="7">
        <v>14</v>
      </c>
      <c r="B17" s="38">
        <v>184911421</v>
      </c>
      <c r="C17" s="2" t="s">
        <v>31</v>
      </c>
      <c r="D17" s="23" t="s">
        <v>122</v>
      </c>
      <c r="E17" s="8">
        <v>590</v>
      </c>
      <c r="F17" s="67"/>
      <c r="G17" s="68">
        <f t="shared" si="0"/>
        <v>0</v>
      </c>
    </row>
    <row r="18" spans="1:7" s="73" customFormat="1" ht="29.45" customHeight="1">
      <c r="A18" s="7">
        <v>15</v>
      </c>
      <c r="B18" s="36" t="s">
        <v>145</v>
      </c>
      <c r="C18" s="2" t="s">
        <v>32</v>
      </c>
      <c r="D18" s="23" t="s">
        <v>121</v>
      </c>
      <c r="E18" s="8">
        <v>29.5</v>
      </c>
      <c r="F18" s="67"/>
      <c r="G18" s="68">
        <f t="shared" si="0"/>
        <v>0</v>
      </c>
    </row>
    <row r="19" spans="1:7" s="73" customFormat="1" ht="30" customHeight="1">
      <c r="A19" s="62" t="s">
        <v>13</v>
      </c>
      <c r="B19" s="62" t="s">
        <v>143</v>
      </c>
      <c r="C19" s="62" t="s">
        <v>15</v>
      </c>
      <c r="D19" s="62" t="s">
        <v>16</v>
      </c>
      <c r="E19" s="62" t="s">
        <v>7</v>
      </c>
      <c r="F19" s="62" t="s">
        <v>8</v>
      </c>
      <c r="G19" s="62" t="s">
        <v>162</v>
      </c>
    </row>
    <row r="20" spans="1:7" s="66" customFormat="1" ht="24.75" customHeight="1">
      <c r="A20" s="109" t="s">
        <v>17</v>
      </c>
      <c r="B20" s="109"/>
      <c r="C20" s="109"/>
      <c r="D20" s="9"/>
      <c r="E20" s="9"/>
      <c r="F20" s="74"/>
      <c r="G20" s="75">
        <f>SUM(G21:G34)</f>
        <v>0</v>
      </c>
    </row>
    <row r="21" spans="1:7" s="66" customFormat="1" ht="22.5" customHeight="1">
      <c r="A21" s="7">
        <v>16</v>
      </c>
      <c r="B21" s="36" t="s">
        <v>144</v>
      </c>
      <c r="C21" s="2" t="s">
        <v>33</v>
      </c>
      <c r="D21" s="23" t="s">
        <v>107</v>
      </c>
      <c r="E21" s="24">
        <v>590</v>
      </c>
      <c r="F21" s="67"/>
      <c r="G21" s="76">
        <f>E21*F21</f>
        <v>0</v>
      </c>
    </row>
    <row r="22" spans="1:7" s="66" customFormat="1" ht="24.6" customHeight="1">
      <c r="A22" s="7">
        <v>17</v>
      </c>
      <c r="B22" s="23">
        <v>185804311</v>
      </c>
      <c r="C22" s="3" t="s">
        <v>37</v>
      </c>
      <c r="D22" s="23" t="s">
        <v>121</v>
      </c>
      <c r="E22" s="4">
        <v>283.2</v>
      </c>
      <c r="F22" s="67"/>
      <c r="G22" s="77">
        <f aca="true" t="shared" si="1" ref="G22:G34">E22*F22</f>
        <v>0</v>
      </c>
    </row>
    <row r="23" spans="1:7" s="66" customFormat="1" ht="22.5">
      <c r="A23" s="7">
        <v>18</v>
      </c>
      <c r="B23" s="38">
        <v>185851121</v>
      </c>
      <c r="C23" s="3" t="s">
        <v>19</v>
      </c>
      <c r="D23" s="23" t="s">
        <v>121</v>
      </c>
      <c r="E23" s="4">
        <v>283.2</v>
      </c>
      <c r="F23" s="67"/>
      <c r="G23" s="77">
        <f t="shared" si="1"/>
        <v>0</v>
      </c>
    </row>
    <row r="24" spans="1:7" s="66" customFormat="1" ht="24.6" customHeight="1">
      <c r="A24" s="7">
        <v>19</v>
      </c>
      <c r="B24" s="41" t="s">
        <v>144</v>
      </c>
      <c r="C24" s="3" t="s">
        <v>20</v>
      </c>
      <c r="D24" s="23" t="s">
        <v>121</v>
      </c>
      <c r="E24" s="4">
        <v>283.2</v>
      </c>
      <c r="F24" s="67"/>
      <c r="G24" s="77">
        <f t="shared" si="1"/>
        <v>0</v>
      </c>
    </row>
    <row r="25" spans="1:7" s="66" customFormat="1" ht="24.6" customHeight="1">
      <c r="A25" s="7">
        <v>20</v>
      </c>
      <c r="B25" s="41" t="s">
        <v>144</v>
      </c>
      <c r="C25" s="3" t="s">
        <v>21</v>
      </c>
      <c r="D25" s="1" t="s">
        <v>10</v>
      </c>
      <c r="E25" s="4">
        <v>590</v>
      </c>
      <c r="F25" s="67"/>
      <c r="G25" s="77">
        <f t="shared" si="1"/>
        <v>0</v>
      </c>
    </row>
    <row r="26" spans="1:7" s="66" customFormat="1" ht="27.95" customHeight="1">
      <c r="A26" s="7">
        <v>21</v>
      </c>
      <c r="B26" s="38">
        <v>184911111</v>
      </c>
      <c r="C26" s="3" t="s">
        <v>22</v>
      </c>
      <c r="D26" s="1" t="s">
        <v>10</v>
      </c>
      <c r="E26" s="4">
        <v>30</v>
      </c>
      <c r="F26" s="67"/>
      <c r="G26" s="77">
        <f t="shared" si="1"/>
        <v>0</v>
      </c>
    </row>
    <row r="27" spans="1:7" s="66" customFormat="1" ht="22.5">
      <c r="A27" s="7">
        <v>22</v>
      </c>
      <c r="B27" s="38">
        <v>184215133</v>
      </c>
      <c r="C27" s="3" t="s">
        <v>25</v>
      </c>
      <c r="D27" s="1" t="s">
        <v>10</v>
      </c>
      <c r="E27" s="4">
        <v>30</v>
      </c>
      <c r="F27" s="67"/>
      <c r="G27" s="77">
        <f t="shared" si="1"/>
        <v>0</v>
      </c>
    </row>
    <row r="28" spans="1:7" s="66" customFormat="1" ht="22.5">
      <c r="A28" s="7">
        <v>23</v>
      </c>
      <c r="B28" s="37" t="s">
        <v>145</v>
      </c>
      <c r="C28" s="3" t="s">
        <v>26</v>
      </c>
      <c r="D28" s="1" t="s">
        <v>10</v>
      </c>
      <c r="E28" s="4">
        <v>90</v>
      </c>
      <c r="F28" s="67"/>
      <c r="G28" s="77">
        <f t="shared" si="1"/>
        <v>0</v>
      </c>
    </row>
    <row r="29" spans="1:7" s="66" customFormat="1" ht="22.5">
      <c r="A29" s="7">
        <v>24</v>
      </c>
      <c r="B29" s="37" t="s">
        <v>144</v>
      </c>
      <c r="C29" s="3" t="s">
        <v>27</v>
      </c>
      <c r="D29" s="1" t="s">
        <v>10</v>
      </c>
      <c r="E29" s="4">
        <v>30</v>
      </c>
      <c r="F29" s="67"/>
      <c r="G29" s="77">
        <f t="shared" si="1"/>
        <v>0</v>
      </c>
    </row>
    <row r="30" spans="1:7" s="66" customFormat="1" ht="22.5">
      <c r="A30" s="7">
        <v>25</v>
      </c>
      <c r="B30" s="37" t="s">
        <v>145</v>
      </c>
      <c r="C30" s="3" t="s">
        <v>28</v>
      </c>
      <c r="D30" s="1" t="s">
        <v>10</v>
      </c>
      <c r="E30" s="4">
        <v>30</v>
      </c>
      <c r="F30" s="67"/>
      <c r="G30" s="77">
        <f t="shared" si="1"/>
        <v>0</v>
      </c>
    </row>
    <row r="31" spans="1:7" s="66" customFormat="1" ht="22.5">
      <c r="A31" s="7">
        <v>26</v>
      </c>
      <c r="B31" s="38">
        <v>185804513</v>
      </c>
      <c r="C31" s="3" t="s">
        <v>30</v>
      </c>
      <c r="D31" s="1" t="s">
        <v>24</v>
      </c>
      <c r="E31" s="4">
        <v>1180</v>
      </c>
      <c r="F31" s="67"/>
      <c r="G31" s="77">
        <f t="shared" si="1"/>
        <v>0</v>
      </c>
    </row>
    <row r="32" spans="1:7" s="66" customFormat="1" ht="22.5" customHeight="1">
      <c r="A32" s="7">
        <v>27</v>
      </c>
      <c r="B32" s="38">
        <v>184911421</v>
      </c>
      <c r="C32" s="3" t="s">
        <v>31</v>
      </c>
      <c r="D32" s="1" t="s">
        <v>24</v>
      </c>
      <c r="E32" s="4">
        <v>590</v>
      </c>
      <c r="F32" s="67"/>
      <c r="G32" s="77">
        <f t="shared" si="1"/>
        <v>0</v>
      </c>
    </row>
    <row r="33" spans="1:7" s="66" customFormat="1" ht="22.5">
      <c r="A33" s="7">
        <v>28</v>
      </c>
      <c r="B33" s="37" t="s">
        <v>145</v>
      </c>
      <c r="C33" s="3" t="s">
        <v>32</v>
      </c>
      <c r="D33" s="1" t="s">
        <v>23</v>
      </c>
      <c r="E33" s="4">
        <v>29.5</v>
      </c>
      <c r="F33" s="67"/>
      <c r="G33" s="77">
        <f t="shared" si="1"/>
        <v>0</v>
      </c>
    </row>
    <row r="34" spans="1:7" s="66" customFormat="1" ht="21" customHeight="1">
      <c r="A34" s="7">
        <v>29</v>
      </c>
      <c r="B34" s="37" t="s">
        <v>144</v>
      </c>
      <c r="C34" s="3" t="s">
        <v>29</v>
      </c>
      <c r="D34" s="1" t="s">
        <v>10</v>
      </c>
      <c r="E34" s="4">
        <v>590</v>
      </c>
      <c r="F34" s="67"/>
      <c r="G34" s="77">
        <f t="shared" si="1"/>
        <v>0</v>
      </c>
    </row>
    <row r="35" spans="1:7" s="66" customFormat="1" ht="30" customHeight="1">
      <c r="A35" s="62" t="s">
        <v>13</v>
      </c>
      <c r="B35" s="62" t="s">
        <v>143</v>
      </c>
      <c r="C35" s="62" t="s">
        <v>15</v>
      </c>
      <c r="D35" s="62" t="s">
        <v>16</v>
      </c>
      <c r="E35" s="62" t="s">
        <v>7</v>
      </c>
      <c r="F35" s="62" t="s">
        <v>8</v>
      </c>
      <c r="G35" s="62" t="s">
        <v>162</v>
      </c>
    </row>
    <row r="36" spans="1:7" s="66" customFormat="1" ht="24.75" customHeight="1">
      <c r="A36" s="110" t="s">
        <v>34</v>
      </c>
      <c r="B36" s="110"/>
      <c r="C36" s="78"/>
      <c r="D36" s="10"/>
      <c r="E36" s="10"/>
      <c r="F36" s="79"/>
      <c r="G36" s="80">
        <f>SUM(G37:G52)</f>
        <v>0</v>
      </c>
    </row>
    <row r="37" spans="1:7" s="81" customFormat="1" ht="26.1" customHeight="1">
      <c r="A37" s="7">
        <v>30</v>
      </c>
      <c r="B37" s="36" t="s">
        <v>144</v>
      </c>
      <c r="C37" s="42" t="s">
        <v>33</v>
      </c>
      <c r="D37" s="21" t="s">
        <v>107</v>
      </c>
      <c r="E37" s="22">
        <v>590</v>
      </c>
      <c r="F37" s="67"/>
      <c r="G37" s="76">
        <f aca="true" t="shared" si="2" ref="G37:G52">E37*F37</f>
        <v>0</v>
      </c>
    </row>
    <row r="38" spans="1:7" s="66" customFormat="1" ht="22.5">
      <c r="A38" s="7">
        <v>31</v>
      </c>
      <c r="B38" s="23">
        <v>185804311</v>
      </c>
      <c r="C38" s="33" t="s">
        <v>35</v>
      </c>
      <c r="D38" s="23" t="s">
        <v>121</v>
      </c>
      <c r="E38" s="11">
        <v>212.4</v>
      </c>
      <c r="F38" s="67"/>
      <c r="G38" s="76">
        <f t="shared" si="2"/>
        <v>0</v>
      </c>
    </row>
    <row r="39" spans="1:7" s="66" customFormat="1" ht="22.5">
      <c r="A39" s="7">
        <v>32</v>
      </c>
      <c r="B39" s="38">
        <v>185851121</v>
      </c>
      <c r="C39" s="33" t="s">
        <v>19</v>
      </c>
      <c r="D39" s="23" t="s">
        <v>121</v>
      </c>
      <c r="E39" s="11">
        <v>212.4</v>
      </c>
      <c r="F39" s="67"/>
      <c r="G39" s="76">
        <f t="shared" si="2"/>
        <v>0</v>
      </c>
    </row>
    <row r="40" spans="1:7" s="66" customFormat="1" ht="23.1" customHeight="1">
      <c r="A40" s="7">
        <v>33</v>
      </c>
      <c r="B40" s="44" t="s">
        <v>144</v>
      </c>
      <c r="C40" s="33" t="s">
        <v>20</v>
      </c>
      <c r="D40" s="23" t="s">
        <v>121</v>
      </c>
      <c r="E40" s="11">
        <v>212.4</v>
      </c>
      <c r="F40" s="67"/>
      <c r="G40" s="76">
        <f t="shared" si="2"/>
        <v>0</v>
      </c>
    </row>
    <row r="41" spans="1:7" s="66" customFormat="1" ht="26.25" customHeight="1">
      <c r="A41" s="7">
        <v>34</v>
      </c>
      <c r="B41" s="44" t="s">
        <v>144</v>
      </c>
      <c r="C41" s="33" t="s">
        <v>21</v>
      </c>
      <c r="D41" s="5" t="s">
        <v>10</v>
      </c>
      <c r="E41" s="11">
        <v>590</v>
      </c>
      <c r="F41" s="67"/>
      <c r="G41" s="76">
        <f t="shared" si="2"/>
        <v>0</v>
      </c>
    </row>
    <row r="42" spans="1:7" s="66" customFormat="1" ht="31.5" customHeight="1">
      <c r="A42" s="7">
        <v>35</v>
      </c>
      <c r="B42" s="38">
        <v>184911111</v>
      </c>
      <c r="C42" s="33" t="s">
        <v>22</v>
      </c>
      <c r="D42" s="5" t="s">
        <v>10</v>
      </c>
      <c r="E42" s="11">
        <v>30</v>
      </c>
      <c r="F42" s="67"/>
      <c r="G42" s="76">
        <f t="shared" si="2"/>
        <v>0</v>
      </c>
    </row>
    <row r="43" spans="1:7" s="66" customFormat="1" ht="32.1" customHeight="1">
      <c r="A43" s="7">
        <v>36</v>
      </c>
      <c r="B43" s="38">
        <v>184215173</v>
      </c>
      <c r="C43" s="33" t="s">
        <v>133</v>
      </c>
      <c r="D43" s="45" t="s">
        <v>107</v>
      </c>
      <c r="E43" s="46">
        <v>497</v>
      </c>
      <c r="F43" s="67"/>
      <c r="G43" s="76">
        <f t="shared" si="2"/>
        <v>0</v>
      </c>
    </row>
    <row r="44" spans="1:7" s="66" customFormat="1" ht="29.45" customHeight="1">
      <c r="A44" s="7">
        <v>37</v>
      </c>
      <c r="B44" s="38">
        <v>184215153</v>
      </c>
      <c r="C44" s="33" t="s">
        <v>134</v>
      </c>
      <c r="D44" s="45" t="s">
        <v>107</v>
      </c>
      <c r="E44" s="46">
        <v>93</v>
      </c>
      <c r="F44" s="67"/>
      <c r="G44" s="76">
        <f t="shared" si="2"/>
        <v>0</v>
      </c>
    </row>
    <row r="45" spans="1:7" s="66" customFormat="1" ht="22.5">
      <c r="A45" s="7">
        <v>38</v>
      </c>
      <c r="B45" s="36" t="s">
        <v>144</v>
      </c>
      <c r="C45" s="33" t="s">
        <v>27</v>
      </c>
      <c r="D45" s="5" t="s">
        <v>10</v>
      </c>
      <c r="E45" s="11">
        <v>30</v>
      </c>
      <c r="F45" s="67"/>
      <c r="G45" s="76">
        <f t="shared" si="2"/>
        <v>0</v>
      </c>
    </row>
    <row r="46" spans="1:7" s="66" customFormat="1" ht="22.5">
      <c r="A46" s="7">
        <v>39</v>
      </c>
      <c r="B46" s="36" t="s">
        <v>145</v>
      </c>
      <c r="C46" s="3" t="s">
        <v>28</v>
      </c>
      <c r="D46" s="5" t="s">
        <v>10</v>
      </c>
      <c r="E46" s="11">
        <v>30</v>
      </c>
      <c r="F46" s="67"/>
      <c r="G46" s="76">
        <f t="shared" si="2"/>
        <v>0</v>
      </c>
    </row>
    <row r="47" spans="1:7" s="66" customFormat="1" ht="22.5">
      <c r="A47" s="7">
        <v>40</v>
      </c>
      <c r="B47" s="38">
        <v>185804513</v>
      </c>
      <c r="C47" s="3" t="s">
        <v>30</v>
      </c>
      <c r="D47" s="23" t="s">
        <v>122</v>
      </c>
      <c r="E47" s="11">
        <v>1180</v>
      </c>
      <c r="F47" s="67"/>
      <c r="G47" s="76">
        <f t="shared" si="2"/>
        <v>0</v>
      </c>
    </row>
    <row r="48" spans="1:7" s="66" customFormat="1" ht="21" customHeight="1">
      <c r="A48" s="7">
        <v>41</v>
      </c>
      <c r="B48" s="38">
        <v>184911421</v>
      </c>
      <c r="C48" s="3" t="s">
        <v>31</v>
      </c>
      <c r="D48" s="23" t="s">
        <v>122</v>
      </c>
      <c r="E48" s="11">
        <v>590</v>
      </c>
      <c r="F48" s="67"/>
      <c r="G48" s="76">
        <f t="shared" si="2"/>
        <v>0</v>
      </c>
    </row>
    <row r="49" spans="1:7" s="66" customFormat="1" ht="22.5">
      <c r="A49" s="7">
        <v>42</v>
      </c>
      <c r="B49" s="36" t="s">
        <v>145</v>
      </c>
      <c r="C49" s="33" t="s">
        <v>32</v>
      </c>
      <c r="D49" s="23" t="s">
        <v>121</v>
      </c>
      <c r="E49" s="11">
        <v>29.5</v>
      </c>
      <c r="F49" s="67"/>
      <c r="G49" s="76">
        <f t="shared" si="2"/>
        <v>0</v>
      </c>
    </row>
    <row r="50" spans="1:7" s="66" customFormat="1" ht="51" customHeight="1">
      <c r="A50" s="7">
        <v>43</v>
      </c>
      <c r="B50" s="38">
        <v>184852312</v>
      </c>
      <c r="C50" s="87" t="s">
        <v>111</v>
      </c>
      <c r="D50" s="5" t="s">
        <v>10</v>
      </c>
      <c r="E50" s="11">
        <v>493</v>
      </c>
      <c r="F50" s="67"/>
      <c r="G50" s="76">
        <f t="shared" si="2"/>
        <v>0</v>
      </c>
    </row>
    <row r="51" spans="1:7" s="66" customFormat="1" ht="24.6" customHeight="1">
      <c r="A51" s="7">
        <v>44</v>
      </c>
      <c r="B51" s="38">
        <v>111251111</v>
      </c>
      <c r="C51" s="43" t="s">
        <v>36</v>
      </c>
      <c r="D51" s="23" t="s">
        <v>121</v>
      </c>
      <c r="E51" s="11">
        <v>4</v>
      </c>
      <c r="F51" s="67"/>
      <c r="G51" s="76">
        <f t="shared" si="2"/>
        <v>0</v>
      </c>
    </row>
    <row r="52" spans="1:7" s="66" customFormat="1" ht="20.1" customHeight="1">
      <c r="A52" s="7">
        <v>45</v>
      </c>
      <c r="B52" s="36" t="s">
        <v>144</v>
      </c>
      <c r="C52" s="43" t="s">
        <v>29</v>
      </c>
      <c r="D52" s="5" t="s">
        <v>10</v>
      </c>
      <c r="E52" s="11">
        <v>590</v>
      </c>
      <c r="F52" s="67"/>
      <c r="G52" s="76">
        <f t="shared" si="2"/>
        <v>0</v>
      </c>
    </row>
    <row r="53" spans="1:7" s="66" customFormat="1" ht="30" customHeight="1">
      <c r="A53" s="62" t="s">
        <v>13</v>
      </c>
      <c r="B53" s="62" t="s">
        <v>143</v>
      </c>
      <c r="C53" s="62" t="s">
        <v>15</v>
      </c>
      <c r="D53" s="62" t="s">
        <v>16</v>
      </c>
      <c r="E53" s="62" t="s">
        <v>7</v>
      </c>
      <c r="F53" s="62" t="s">
        <v>8</v>
      </c>
      <c r="G53" s="62" t="s">
        <v>162</v>
      </c>
    </row>
    <row r="54" spans="1:7" s="66" customFormat="1" ht="24.75" customHeight="1">
      <c r="A54" s="110" t="s">
        <v>106</v>
      </c>
      <c r="B54" s="110"/>
      <c r="C54" s="78"/>
      <c r="D54" s="10"/>
      <c r="E54" s="10"/>
      <c r="F54" s="79"/>
      <c r="G54" s="80">
        <f>SUM(G55:G62)</f>
        <v>0</v>
      </c>
    </row>
    <row r="55" spans="1:7" s="66" customFormat="1" ht="19.5" customHeight="1">
      <c r="A55" s="7">
        <v>46</v>
      </c>
      <c r="B55" s="36" t="s">
        <v>144</v>
      </c>
      <c r="C55" s="2" t="s">
        <v>33</v>
      </c>
      <c r="D55" s="23" t="s">
        <v>107</v>
      </c>
      <c r="E55" s="24">
        <v>590</v>
      </c>
      <c r="F55" s="67"/>
      <c r="G55" s="76">
        <f aca="true" t="shared" si="3" ref="G55:G74">E55*F55</f>
        <v>0</v>
      </c>
    </row>
    <row r="56" spans="1:7" s="66" customFormat="1" ht="22.5">
      <c r="A56" s="7">
        <v>47</v>
      </c>
      <c r="B56" s="23">
        <v>185804311</v>
      </c>
      <c r="C56" s="2" t="s">
        <v>108</v>
      </c>
      <c r="D56" s="23" t="s">
        <v>121</v>
      </c>
      <c r="E56" s="24">
        <v>106.2</v>
      </c>
      <c r="F56" s="67"/>
      <c r="G56" s="76">
        <f t="shared" si="3"/>
        <v>0</v>
      </c>
    </row>
    <row r="57" spans="1:7" s="66" customFormat="1" ht="22.5">
      <c r="A57" s="7">
        <v>48</v>
      </c>
      <c r="B57" s="38">
        <v>185851121</v>
      </c>
      <c r="C57" s="2" t="s">
        <v>19</v>
      </c>
      <c r="D57" s="23" t="s">
        <v>121</v>
      </c>
      <c r="E57" s="24">
        <v>106.2</v>
      </c>
      <c r="F57" s="67"/>
      <c r="G57" s="76">
        <f t="shared" si="3"/>
        <v>0</v>
      </c>
    </row>
    <row r="58" spans="1:7" s="66" customFormat="1" ht="18" customHeight="1">
      <c r="A58" s="7">
        <v>49</v>
      </c>
      <c r="B58" s="7" t="s">
        <v>144</v>
      </c>
      <c r="C58" s="3" t="s">
        <v>20</v>
      </c>
      <c r="D58" s="23" t="s">
        <v>121</v>
      </c>
      <c r="E58" s="11">
        <v>212.4</v>
      </c>
      <c r="F58" s="67"/>
      <c r="G58" s="76">
        <f aca="true" t="shared" si="4" ref="G58">E58*F58</f>
        <v>0</v>
      </c>
    </row>
    <row r="59" spans="1:7" s="66" customFormat="1" ht="19.5" customHeight="1">
      <c r="A59" s="7">
        <v>50</v>
      </c>
      <c r="B59" s="36" t="s">
        <v>144</v>
      </c>
      <c r="C59" s="2" t="s">
        <v>109</v>
      </c>
      <c r="D59" s="23" t="s">
        <v>107</v>
      </c>
      <c r="E59" s="25">
        <v>590</v>
      </c>
      <c r="F59" s="67"/>
      <c r="G59" s="76">
        <f t="shared" si="3"/>
        <v>0</v>
      </c>
    </row>
    <row r="60" spans="1:7" s="66" customFormat="1" ht="22.5">
      <c r="A60" s="7">
        <v>51</v>
      </c>
      <c r="B60" s="36" t="s">
        <v>144</v>
      </c>
      <c r="C60" s="2" t="s">
        <v>27</v>
      </c>
      <c r="D60" s="23" t="s">
        <v>107</v>
      </c>
      <c r="E60" s="24">
        <v>30</v>
      </c>
      <c r="F60" s="67"/>
      <c r="G60" s="76">
        <f t="shared" si="3"/>
        <v>0</v>
      </c>
    </row>
    <row r="61" spans="1:7" s="66" customFormat="1" ht="29.25" customHeight="1">
      <c r="A61" s="7">
        <v>52</v>
      </c>
      <c r="B61" s="36" t="s">
        <v>145</v>
      </c>
      <c r="C61" s="2" t="s">
        <v>28</v>
      </c>
      <c r="D61" s="23" t="s">
        <v>107</v>
      </c>
      <c r="E61" s="25">
        <v>30</v>
      </c>
      <c r="F61" s="67"/>
      <c r="G61" s="76">
        <f t="shared" si="3"/>
        <v>0</v>
      </c>
    </row>
    <row r="62" spans="1:7" s="66" customFormat="1" ht="27.75" customHeight="1">
      <c r="A62" s="7">
        <v>53</v>
      </c>
      <c r="B62" s="36" t="s">
        <v>144</v>
      </c>
      <c r="C62" s="2" t="s">
        <v>29</v>
      </c>
      <c r="D62" s="23" t="s">
        <v>107</v>
      </c>
      <c r="E62" s="25">
        <v>590</v>
      </c>
      <c r="F62" s="67"/>
      <c r="G62" s="76">
        <f t="shared" si="3"/>
        <v>0</v>
      </c>
    </row>
    <row r="63" spans="1:7" s="66" customFormat="1" ht="30" customHeight="1">
      <c r="A63" s="62" t="s">
        <v>13</v>
      </c>
      <c r="B63" s="62" t="s">
        <v>143</v>
      </c>
      <c r="C63" s="62" t="s">
        <v>15</v>
      </c>
      <c r="D63" s="62" t="s">
        <v>16</v>
      </c>
      <c r="E63" s="62" t="s">
        <v>7</v>
      </c>
      <c r="F63" s="62" t="s">
        <v>8</v>
      </c>
      <c r="G63" s="62" t="s">
        <v>162</v>
      </c>
    </row>
    <row r="64" spans="1:7" s="66" customFormat="1" ht="24.75" customHeight="1">
      <c r="A64" s="110" t="s">
        <v>110</v>
      </c>
      <c r="B64" s="110"/>
      <c r="C64" s="78"/>
      <c r="D64" s="10"/>
      <c r="E64" s="10"/>
      <c r="F64" s="79"/>
      <c r="G64" s="80">
        <f>SUM(G65:G74)</f>
        <v>0</v>
      </c>
    </row>
    <row r="65" spans="1:7" s="66" customFormat="1" ht="21" customHeight="1">
      <c r="A65" s="7">
        <v>54</v>
      </c>
      <c r="B65" s="36" t="s">
        <v>144</v>
      </c>
      <c r="C65" s="2" t="s">
        <v>33</v>
      </c>
      <c r="D65" s="26" t="s">
        <v>107</v>
      </c>
      <c r="E65" s="27">
        <v>590</v>
      </c>
      <c r="F65" s="67"/>
      <c r="G65" s="76">
        <f t="shared" si="3"/>
        <v>0</v>
      </c>
    </row>
    <row r="66" spans="1:7" s="66" customFormat="1" ht="22.5">
      <c r="A66" s="7">
        <v>55</v>
      </c>
      <c r="B66" s="23">
        <v>185804311</v>
      </c>
      <c r="C66" s="2" t="s">
        <v>108</v>
      </c>
      <c r="D66" s="23" t="s">
        <v>121</v>
      </c>
      <c r="E66" s="27">
        <v>106.2</v>
      </c>
      <c r="F66" s="67"/>
      <c r="G66" s="76">
        <f t="shared" si="3"/>
        <v>0</v>
      </c>
    </row>
    <row r="67" spans="1:7" s="66" customFormat="1" ht="22.5">
      <c r="A67" s="7">
        <v>56</v>
      </c>
      <c r="B67" s="38">
        <v>185851121</v>
      </c>
      <c r="C67" s="2" t="s">
        <v>19</v>
      </c>
      <c r="D67" s="23" t="s">
        <v>121</v>
      </c>
      <c r="E67" s="27">
        <v>106.2</v>
      </c>
      <c r="F67" s="67"/>
      <c r="G67" s="76">
        <f t="shared" si="3"/>
        <v>0</v>
      </c>
    </row>
    <row r="68" spans="1:7" s="66" customFormat="1" ht="15">
      <c r="A68" s="7">
        <v>57</v>
      </c>
      <c r="B68" s="44" t="s">
        <v>144</v>
      </c>
      <c r="C68" s="3" t="s">
        <v>20</v>
      </c>
      <c r="D68" s="23" t="s">
        <v>121</v>
      </c>
      <c r="E68" s="11">
        <v>212.4</v>
      </c>
      <c r="F68" s="67"/>
      <c r="G68" s="76">
        <f t="shared" si="3"/>
        <v>0</v>
      </c>
    </row>
    <row r="69" spans="1:7" s="66" customFormat="1" ht="15">
      <c r="A69" s="7">
        <v>58</v>
      </c>
      <c r="B69" s="36" t="s">
        <v>144</v>
      </c>
      <c r="C69" s="2" t="s">
        <v>109</v>
      </c>
      <c r="D69" s="26" t="s">
        <v>107</v>
      </c>
      <c r="E69" s="28">
        <v>590</v>
      </c>
      <c r="F69" s="67"/>
      <c r="G69" s="76">
        <f t="shared" si="3"/>
        <v>0</v>
      </c>
    </row>
    <row r="70" spans="1:7" s="66" customFormat="1" ht="22.5">
      <c r="A70" s="7">
        <v>59</v>
      </c>
      <c r="B70" s="36" t="s">
        <v>144</v>
      </c>
      <c r="C70" s="2" t="s">
        <v>27</v>
      </c>
      <c r="D70" s="26" t="s">
        <v>107</v>
      </c>
      <c r="E70" s="27">
        <v>30</v>
      </c>
      <c r="F70" s="67"/>
      <c r="G70" s="76">
        <f t="shared" si="3"/>
        <v>0</v>
      </c>
    </row>
    <row r="71" spans="1:7" s="66" customFormat="1" ht="22.5">
      <c r="A71" s="7">
        <v>60</v>
      </c>
      <c r="B71" s="36" t="s">
        <v>145</v>
      </c>
      <c r="C71" s="2" t="s">
        <v>28</v>
      </c>
      <c r="D71" s="26" t="s">
        <v>107</v>
      </c>
      <c r="E71" s="28">
        <v>30</v>
      </c>
      <c r="F71" s="67"/>
      <c r="G71" s="76">
        <f t="shared" si="3"/>
        <v>0</v>
      </c>
    </row>
    <row r="72" spans="1:7" s="66" customFormat="1" ht="45">
      <c r="A72" s="7">
        <v>61</v>
      </c>
      <c r="B72" s="38">
        <v>184852312</v>
      </c>
      <c r="C72" s="2" t="s">
        <v>111</v>
      </c>
      <c r="D72" s="26" t="s">
        <v>107</v>
      </c>
      <c r="E72" s="28">
        <v>493</v>
      </c>
      <c r="F72" s="67"/>
      <c r="G72" s="76">
        <f t="shared" si="3"/>
        <v>0</v>
      </c>
    </row>
    <row r="73" spans="1:7" s="66" customFormat="1" ht="40.5" customHeight="1">
      <c r="A73" s="7">
        <v>62</v>
      </c>
      <c r="B73" s="38">
        <v>111251111</v>
      </c>
      <c r="C73" s="2" t="s">
        <v>36</v>
      </c>
      <c r="D73" s="23" t="s">
        <v>121</v>
      </c>
      <c r="E73" s="28">
        <v>4</v>
      </c>
      <c r="F73" s="67"/>
      <c r="G73" s="76">
        <f t="shared" si="3"/>
        <v>0</v>
      </c>
    </row>
    <row r="74" spans="1:7" s="66" customFormat="1" ht="39" customHeight="1">
      <c r="A74" s="7">
        <v>63</v>
      </c>
      <c r="B74" s="36" t="s">
        <v>144</v>
      </c>
      <c r="C74" s="2" t="s">
        <v>29</v>
      </c>
      <c r="D74" s="26" t="s">
        <v>107</v>
      </c>
      <c r="E74" s="28">
        <v>590</v>
      </c>
      <c r="F74" s="67"/>
      <c r="G74" s="76">
        <f t="shared" si="3"/>
        <v>0</v>
      </c>
    </row>
    <row r="75" spans="1:7" ht="30" customHeight="1">
      <c r="A75" s="99" t="s">
        <v>105</v>
      </c>
      <c r="B75" s="111"/>
      <c r="C75" s="112"/>
      <c r="D75" s="62"/>
      <c r="E75" s="62"/>
      <c r="F75" s="62"/>
      <c r="G75" s="62" t="s">
        <v>162</v>
      </c>
    </row>
    <row r="76" spans="1:7" ht="29.45" customHeight="1">
      <c r="A76" s="130"/>
      <c r="B76" s="131"/>
      <c r="C76" s="131"/>
      <c r="D76" s="131"/>
      <c r="E76" s="131"/>
      <c r="F76" s="131"/>
      <c r="G76" s="63">
        <f>G3+G20+G36+G54+G64</f>
        <v>0</v>
      </c>
    </row>
  </sheetData>
  <sheetProtection algorithmName="SHA-512" hashValue="MSp2Schyt2AKVa1kSHmrZAPYhBR+V29FrEgF8eRCsHMfWD2QChe5gT0Ip/kChmDnmxbPJQhIKmk3LZigbO1FeA==" saltValue="92HdggSE6p2/LB9IygUulw==" spinCount="100000" sheet="1" objects="1" scenarios="1"/>
  <mergeCells count="7">
    <mergeCell ref="A20:C20"/>
    <mergeCell ref="A36:B36"/>
    <mergeCell ref="A75:C75"/>
    <mergeCell ref="A1:G1"/>
    <mergeCell ref="A3:C3"/>
    <mergeCell ref="A54:B54"/>
    <mergeCell ref="A64:B64"/>
  </mergeCells>
  <printOptions horizontalCentered="1"/>
  <pageMargins left="0" right="0" top="0.3937007874015748" bottom="0.3937007874015748" header="0.11811023622047245" footer="0.11811023622047245"/>
  <pageSetup fitToHeight="5" horizontalDpi="600" verticalDpi="600" orientation="landscape" paperSize="9" r:id="rId1"/>
  <headerFooter>
    <oddHeader>&amp;C&amp;"Verdana,Obyčejné"&amp;9&amp;A</oddHeader>
    <oddFooter>&amp;C&amp;"Verdana,Obyčejné"&amp;9&amp;P/&amp;N</oddFooter>
  </headerFooter>
  <rowBreaks count="4" manualBreakCount="4">
    <brk id="18" max="16383" man="1"/>
    <brk id="34" max="16383" man="1"/>
    <brk id="52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Krátošková Andrea</dc:creator>
  <cp:keywords/>
  <dc:description/>
  <cp:lastModifiedBy>Krátošková Andrea</cp:lastModifiedBy>
  <cp:lastPrinted>2019-09-16T12:15:01Z</cp:lastPrinted>
  <dcterms:created xsi:type="dcterms:W3CDTF">2015-06-05T18:19:34Z</dcterms:created>
  <dcterms:modified xsi:type="dcterms:W3CDTF">2019-09-16T12:31:35Z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andrea.kratoskova@spcss.cz</vt:lpwstr>
  </property>
  <property fmtid="{D5CDD505-2E9C-101B-9397-08002B2CF9AE}" pid="5" name="MSIP_Label_8b33fbad-f6f4-45bd-b8c1-f46f3711dcc6_SetDate">
    <vt:lpwstr>2019-08-07T12:06:13.7083316Z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ActionId">
    <vt:lpwstr>4af5d8bc-9936-4eb0-a21c-0dcb67db6c25</vt:lpwstr>
  </property>
  <property fmtid="{D5CDD505-2E9C-101B-9397-08002B2CF9AE}" pid="9" name="MSIP_Label_8b33fbad-f6f4-45bd-b8c1-f46f3711dcc6_Extended_MSFT_Method">
    <vt:lpwstr>Automatic</vt:lpwstr>
  </property>
  <property fmtid="{D5CDD505-2E9C-101B-9397-08002B2CF9AE}" pid="10" name="Sensitivity">
    <vt:lpwstr>Veřejné</vt:lpwstr>
  </property>
</Properties>
</file>