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U Agenda veřejných zakázek\1 - VZ (zadávací řízení)\1 - Rozpracované\172. 2025_006645_ÚSDS_Obnova firewallů a nákup souvisejícího SW\04 ZD k vyhlášení\"/>
    </mc:Choice>
  </mc:AlternateContent>
  <xr:revisionPtr revIDLastSave="0" documentId="13_ncr:1_{B11B6847-3C52-49A5-89BB-D9018C2BFD3C}" xr6:coauthVersionLast="47" xr6:coauthVersionMax="47" xr10:uidLastSave="{00000000-0000-0000-0000-000000000000}"/>
  <workbookProtection workbookAlgorithmName="SHA-512" workbookHashValue="kkxU06exw7xuwuQc6+nKC7IfkoMsBvaYi7bx0P+NcsUJLJb88OPQsQ9la1MNxozpLkLaama87CyB5pi2iIXHYQ==" workbookSaltValue="MM/rNjWyblt6SYvLbal6Fg==" workbookSpinCount="100000" lockStructure="1"/>
  <bookViews>
    <workbookView xWindow="-104" yWindow="-12545" windowWidth="22326" windowHeight="11923" tabRatio="431" xr2:uid="{3F6E01FB-A8E2-4311-817F-C84227A52510}"/>
  </bookViews>
  <sheets>
    <sheet name="Nabídková cena" sheetId="1" r:id="rId1"/>
    <sheet name="P3 - Rozpad cen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0" i="1"/>
  <c r="B5" i="2"/>
  <c r="H8" i="1"/>
  <c r="H46" i="1"/>
  <c r="G15" i="2"/>
  <c r="C15" i="2"/>
  <c r="G14" i="2"/>
  <c r="C14" i="2"/>
  <c r="H13" i="2"/>
  <c r="G13" i="2"/>
  <c r="C13" i="2"/>
  <c r="H12" i="2"/>
  <c r="G12" i="2"/>
  <c r="C12" i="2"/>
  <c r="H11" i="2"/>
  <c r="G11" i="2"/>
  <c r="C11" i="2"/>
  <c r="H10" i="2"/>
  <c r="G10" i="2"/>
  <c r="C10" i="2"/>
  <c r="H9" i="2"/>
  <c r="G9" i="2"/>
  <c r="C9" i="2"/>
  <c r="H8" i="2"/>
  <c r="G8" i="2"/>
  <c r="C8" i="2"/>
  <c r="G7" i="2"/>
  <c r="C7" i="2"/>
  <c r="C6" i="2"/>
  <c r="G6" i="2"/>
  <c r="H18" i="1"/>
  <c r="H14" i="2" s="1"/>
  <c r="H17" i="1"/>
  <c r="H16" i="1"/>
  <c r="H15" i="1"/>
  <c r="H14" i="1"/>
  <c r="H13" i="1"/>
  <c r="H19" i="1"/>
  <c r="H15" i="2" s="1"/>
  <c r="H12" i="1"/>
  <c r="H7" i="2"/>
  <c r="H6" i="2"/>
  <c r="H21" i="1"/>
  <c r="H44" i="2" s="1"/>
  <c r="H35" i="2"/>
  <c r="H20" i="1"/>
  <c r="F4" i="2"/>
  <c r="H4" i="2" s="1"/>
  <c r="H43" i="2"/>
  <c r="H42" i="2"/>
  <c r="H41" i="2"/>
  <c r="H40" i="2"/>
  <c r="H39" i="2"/>
  <c r="H38" i="2"/>
  <c r="H37" i="2"/>
  <c r="H36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I20" i="1"/>
  <c r="H21" i="2"/>
  <c r="F16" i="2"/>
  <c r="H16" i="2" s="1"/>
  <c r="H9" i="1" l="1"/>
  <c r="H5" i="2" l="1"/>
  <c r="H17" i="2"/>
  <c r="H47" i="1"/>
  <c r="I21" i="1"/>
</calcChain>
</file>

<file path=xl/sharedStrings.xml><?xml version="1.0" encoding="utf-8"?>
<sst xmlns="http://schemas.openxmlformats.org/spreadsheetml/2006/main" count="377" uniqueCount="85">
  <si>
    <t>Položka č.</t>
  </si>
  <si>
    <t>Jednotka</t>
  </si>
  <si>
    <t>Cena v Kč bez DPH za jednotku</t>
  </si>
  <si>
    <t>Celková nabídková cena pro účely hodnocení (Kč bez DPH):</t>
  </si>
  <si>
    <t>kus</t>
  </si>
  <si>
    <t>roční paušál</t>
  </si>
  <si>
    <t>komplet</t>
  </si>
  <si>
    <t>Název položky</t>
  </si>
  <si>
    <t>Popis</t>
  </si>
  <si>
    <t>Celková cena v Kč bez DPH vynásobená počtem jednotek</t>
  </si>
  <si>
    <t>Počet jednotek</t>
  </si>
  <si>
    <t>Příloha č. 3 ZD - Stanovení celkové nabídkové ceny</t>
  </si>
  <si>
    <t>zaškolení</t>
  </si>
  <si>
    <t>dle čl. II odst. 2 písm. f) Návrhu smlouvy</t>
  </si>
  <si>
    <t>není relevantní</t>
  </si>
  <si>
    <t>Výpočet 1/12 jednotkové ceny pro účely čl. IV odst. 2 druhá věta Návrhu smlouvy</t>
  </si>
  <si>
    <t>Celková cena dle čl. IV odst. 1 Smlouvy</t>
  </si>
  <si>
    <t>dle čl. II odst. 1 písm. a) Návrhu smlouvy</t>
  </si>
  <si>
    <t>dle čl. II odst. 1 písm. b) Návrhu smlouvy</t>
  </si>
  <si>
    <t>dle čl. II odst. 1 písm. c) Návrhu smlouvy</t>
  </si>
  <si>
    <t>dle čl. II odst. 1 písm. d) Návrhu smlouvy</t>
  </si>
  <si>
    <t>CPSB-MOB-200</t>
  </si>
  <si>
    <t xml:space="preserve"> Mobile Access Blade for 200 concurrent connections</t>
  </si>
  <si>
    <t>CPCES-CO-PREMIUM</t>
  </si>
  <si>
    <t>1 rok</t>
  </si>
  <si>
    <t>CPSB-VS-10</t>
  </si>
  <si>
    <t xml:space="preserve"> 10 Virtual Systems package</t>
  </si>
  <si>
    <t>CPAP-SG1590</t>
  </si>
  <si>
    <t xml:space="preserve"> 1590 Next Generation Appliance</t>
  </si>
  <si>
    <t>CPCES-CO-PREMIUM-1590-BUN-ADD</t>
  </si>
  <si>
    <t>CPSM-NGSM25</t>
  </si>
  <si>
    <t xml:space="preserve"> Next Generation Security Management Software for 25 gateways (SmartEvent and Compliance 1 year)</t>
  </si>
  <si>
    <t>CPEP-SBA-COMPLETE-LICENSE</t>
  </si>
  <si>
    <t xml:space="preserve"> SandBlast Agent Complete Package -  Provides Advanced Threat Prvention (Threat Emulation, Extraction), Forensi</t>
  </si>
  <si>
    <t>CPAP-SG3600-SNBT</t>
  </si>
  <si>
    <t xml:space="preserve"> 3600 Base Appliance with SandBlast subscription package for 1 year</t>
  </si>
  <si>
    <t>CPCES-CO-PREMIUM-ADD</t>
  </si>
  <si>
    <t>CPAC-1500/3600/3800-RM-DUAL</t>
  </si>
  <si>
    <t xml:space="preserve"> Rack Mount shelf for Single/Dual for 1500/ 3600/ 3800 desktop appliances.The mount does not support Quantum Spark models with WiFi</t>
  </si>
  <si>
    <t>1500 Smb</t>
  </si>
  <si>
    <t xml:space="preserve"> Enterprise Based Protection - Next Generation Threat Prevention Package Including IPS, APCL, URLF, AV, ABOT, ASPM and ADNS blades</t>
  </si>
  <si>
    <t>CPEBP-NGTP</t>
  </si>
  <si>
    <t>Software Products</t>
  </si>
  <si>
    <t xml:space="preserve"> SmartEvent and SmartReporter blade for 25 gateways (Smart-1 and open server) 1 year subscription</t>
  </si>
  <si>
    <t>CPSB-EVS-25-1Y</t>
  </si>
  <si>
    <t>Services Additional Support</t>
  </si>
  <si>
    <t xml:space="preserve"> SandBlast Agent Complete Package - 1 year renewal</t>
  </si>
  <si>
    <t>CPEP-SBA-COMPLETE-REN-1Y</t>
  </si>
  <si>
    <t>3000 Appliances</t>
  </si>
  <si>
    <t>PODPORA</t>
  </si>
  <si>
    <t xml:space="preserve">firewall box </t>
  </si>
  <si>
    <t>dle čl. II odst. 1 písm. a) Smlouvy</t>
  </si>
  <si>
    <t>dle čl. II odst. 1 písm. b) Smlouvy</t>
  </si>
  <si>
    <t>dle čl. II odst. 2 písm. f) Smlouvy</t>
  </si>
  <si>
    <t>Počet jednotek / uživatelů</t>
  </si>
  <si>
    <t>SLUŽBY</t>
  </si>
  <si>
    <t>Cena Služeb podpory dle čl. II odst. 1 písm. d) Smlouvy  (cena dle čl. IV odst. 3 Smlouvy)</t>
  </si>
  <si>
    <t>Účastník je povinen vyplnit v rámci své nabídky tuto přílohu č. 3 této ZD konkrétně její první list, následně bude z jejího druhého listu vytvořena příloha č. 3 Návrhu smlouvy, která bude zadavatelem přiložena v rámci finalizace návrhu smlouvy před jejím podpisem. Zbývající nabídkové ceny, tedy jejich totožné výše, budou zadavatelem uvedeny do odpovídajících ustanovení Návrhu smlouvy v rámci finalizace smlouvy před jejím uzavřením.</t>
  </si>
  <si>
    <t>a)</t>
  </si>
  <si>
    <t>b)</t>
  </si>
  <si>
    <t>c)</t>
  </si>
  <si>
    <t>d)</t>
  </si>
  <si>
    <t>Položka č. (pouze orientační označení)</t>
  </si>
  <si>
    <t>PRACOVNÍ  KOMENTÁŘE</t>
  </si>
  <si>
    <t xml:space="preserve">Příloha č. 3 návrhu smlouvy - Rozpad ceny </t>
  </si>
  <si>
    <t xml:space="preserve">servisní podpora (support) výrobce Zboží ke Zboží za podmínek a v rozsahu uvedeném dále v Návrhu smlouvy, a to po dobu 5 let od podpisu Předávacího protokolu dle čl. VI odst. 2 Návrhu smlouvy </t>
  </si>
  <si>
    <t>(dodavatel doplní název licence - musí odpovídat licencím uvedeným v řádku č. 23 přílohy č. 1 Návrhu smlouvy - Technická specifikace)</t>
  </si>
  <si>
    <t>licence 1</t>
  </si>
  <si>
    <t>licence 2</t>
  </si>
  <si>
    <t>licence 3</t>
  </si>
  <si>
    <t>licence 4</t>
  </si>
  <si>
    <t>licence 5</t>
  </si>
  <si>
    <t>licence 6</t>
  </si>
  <si>
    <t>licence 7</t>
  </si>
  <si>
    <t>licence 8</t>
  </si>
  <si>
    <t>licence 9</t>
  </si>
  <si>
    <t>licence 10</t>
  </si>
  <si>
    <r>
      <t xml:space="preserve">včetně servisní podpory (supportu) ke Zboží 
</t>
    </r>
    <r>
      <rPr>
        <i/>
        <sz val="11"/>
        <rFont val="Arial"/>
        <family val="2"/>
        <charset val="238"/>
      </rPr>
      <t xml:space="preserve">dle čl. VIII odst. 7 Návrhu smlouvy  a </t>
    </r>
    <r>
      <rPr>
        <b/>
        <sz val="11"/>
        <rFont val="Arial"/>
        <family val="2"/>
        <charset val="238"/>
      </rPr>
      <t xml:space="preserve">dalších plnění </t>
    </r>
    <r>
      <rPr>
        <i/>
        <sz val="11"/>
        <rFont val="Arial"/>
        <family val="2"/>
        <charset val="238"/>
      </rPr>
      <t>dle čl. II odst. 2 písm. a) - e) Návrhu smlouvy</t>
    </r>
  </si>
  <si>
    <t>včetně servisní podpory (supportu) ke Zboží dle čl. VIII odst. 7 Návrhu smlouvy  a  dalších plnění dle čl. II odst. 2 písm. a) - e) Návrhu smlouvy</t>
  </si>
  <si>
    <t>servisní podpora (support) výrobce stávajících firewall boxů Kupujícího, uvedených v příloze č. 2 Návrhu smlouvy, k těmto stávajícím firewall boxům,  licence k užívání software k těmto stávajícím firewall boxům Kupujícího, a licence k užívání antivirové ochrany s pokročilými funkcemi, to vše po dobu 1 kalendářního roku ode dne 1. 10. 2025</t>
  </si>
  <si>
    <r>
      <t xml:space="preserve">firewall box </t>
    </r>
    <r>
      <rPr>
        <b/>
        <sz val="11"/>
        <color rgb="FFFF0000"/>
        <rFont val="Arial"/>
        <family val="2"/>
        <charset val="238"/>
      </rPr>
      <t>(místo tohoto textu zadavatel doplní obchodní označení firewallu dle nabídky dodavatele)</t>
    </r>
  </si>
  <si>
    <r>
      <t xml:space="preserve">Dodavatel je povinen vyplnit pouze a všechna žlutě podbarvená pole ve sloupcích </t>
    </r>
    <r>
      <rPr>
        <b/>
        <i/>
        <u/>
        <sz val="12"/>
        <color rgb="FFFF0000"/>
        <rFont val="Arial"/>
        <family val="2"/>
        <charset val="238"/>
      </rPr>
      <t>F</t>
    </r>
    <r>
      <rPr>
        <i/>
        <sz val="12"/>
        <color rgb="FFFF0000"/>
        <rFont val="Arial"/>
        <family val="2"/>
        <charset val="238"/>
      </rPr>
      <t xml:space="preserve"> a </t>
    </r>
    <r>
      <rPr>
        <b/>
        <i/>
        <u/>
        <sz val="12"/>
        <color rgb="FFFF0000"/>
        <rFont val="Arial"/>
        <family val="2"/>
        <charset val="238"/>
      </rPr>
      <t>H</t>
    </r>
    <r>
      <rPr>
        <i/>
        <sz val="12"/>
        <color rgb="FFFF0000"/>
        <rFont val="Arial"/>
        <family val="2"/>
        <charset val="238"/>
      </rPr>
      <t xml:space="preserve"> </t>
    </r>
    <r>
      <rPr>
        <b/>
        <i/>
        <u/>
        <sz val="12"/>
        <color rgb="FFFF0000"/>
        <rFont val="Arial"/>
        <family val="2"/>
        <charset val="238"/>
      </rPr>
      <t>nenulovými cenami</t>
    </r>
    <r>
      <rPr>
        <i/>
        <sz val="12"/>
        <color rgb="FFFF0000"/>
        <rFont val="Arial"/>
        <family val="2"/>
        <charset val="238"/>
      </rPr>
      <t xml:space="preserve"> v Kč bez DPH s přesností na dvě desetinná místa.</t>
    </r>
  </si>
  <si>
    <r>
      <t xml:space="preserve">Ve sloupci </t>
    </r>
    <r>
      <rPr>
        <b/>
        <i/>
        <u/>
        <sz val="12"/>
        <color rgb="FFFF0000"/>
        <rFont val="Arial"/>
        <family val="2"/>
        <charset val="238"/>
      </rPr>
      <t>D</t>
    </r>
    <r>
      <rPr>
        <i/>
        <sz val="12"/>
        <color rgb="FFFF0000"/>
        <rFont val="Arial"/>
        <family val="2"/>
        <charset val="238"/>
      </rPr>
      <t xml:space="preserve"> je dodavatel povinen žlutě podbarvená pole vyplnit </t>
    </r>
    <r>
      <rPr>
        <b/>
        <i/>
        <u/>
        <sz val="12"/>
        <color rgb="FFFF0000"/>
        <rFont val="Arial"/>
        <family val="2"/>
        <charset val="238"/>
      </rPr>
      <t xml:space="preserve">názvy nabízených licencí </t>
    </r>
    <r>
      <rPr>
        <i/>
        <sz val="12"/>
        <color rgb="FFFF0000"/>
        <rFont val="Arial"/>
        <family val="2"/>
        <charset val="238"/>
      </rPr>
      <t xml:space="preserve">v rámci daného poptávaného plnění. Názvy a počet licencí musí odpovídat licencím uvedeným v řádku č. 23 přílohy č. 1 Návrhu smlouvy - Technická specifikace. Dodavatel vyplní tolik řádků, kolik je relevantních pro jeho podobu nabízeného plnění. </t>
    </r>
    <r>
      <rPr>
        <i/>
        <u/>
        <sz val="12"/>
        <color rgb="FFFF0000"/>
        <rFont val="Arial"/>
        <family val="2"/>
        <charset val="238"/>
      </rPr>
      <t xml:space="preserve">V případě, že by v nabídce byly uvedeny odlišné licence na různých místech nabídky, mají přednost informace uvedené zde v příloze č. 3 ZD, kde je vypočítávána nabídková cena pro účely hodnocení. </t>
    </r>
    <r>
      <rPr>
        <i/>
        <sz val="12"/>
        <color rgb="FFFF0000"/>
        <rFont val="Arial"/>
        <family val="2"/>
        <charset val="238"/>
      </rPr>
      <t>Ve sloupci G dodavatel povinen žlutě podbarvená pole vyplnit vždy celým číslem odpovídajícím počtu dané licence, které je součástí nabídky.</t>
    </r>
  </si>
  <si>
    <t xml:space="preserve">licence k užívání softwaru k 2 novým firewall boxům uvedeným pod čl. II odst. 1 písm. a) Návrhu smlouvy </t>
  </si>
  <si>
    <t>Cena dle čl. IV odst. 3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</si>
</sst>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theme="2" tint="-0.49998474074526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i/>
      <sz val="12"/>
      <color theme="0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u/>
      <sz val="12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/>
    </xf>
    <xf numFmtId="44" fontId="2" fillId="7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>
      <alignment horizontal="center" vertical="center" wrapText="1"/>
    </xf>
    <xf numFmtId="44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44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 indent="3"/>
    </xf>
    <xf numFmtId="0" fontId="14" fillId="0" borderId="6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indent="3"/>
    </xf>
    <xf numFmtId="0" fontId="17" fillId="0" borderId="12" xfId="0" applyFont="1" applyBorder="1" applyAlignment="1">
      <alignment horizontal="left" vertical="center" indent="3"/>
    </xf>
    <xf numFmtId="0" fontId="14" fillId="0" borderId="12" xfId="0" applyFont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4" fontId="2" fillId="0" borderId="17" xfId="0" applyNumberFormat="1" applyFont="1" applyBorder="1" applyAlignment="1">
      <alignment horizontal="center" vertical="center"/>
    </xf>
    <xf numFmtId="44" fontId="2" fillId="0" borderId="18" xfId="0" applyNumberFormat="1" applyFont="1" applyBorder="1" applyAlignment="1" applyProtection="1">
      <alignment horizontal="center" vertical="center"/>
      <protection locked="0"/>
    </xf>
    <xf numFmtId="44" fontId="2" fillId="0" borderId="19" xfId="0" applyNumberFormat="1" applyFont="1" applyBorder="1" applyAlignment="1">
      <alignment horizontal="center" vertical="center"/>
    </xf>
    <xf numFmtId="0" fontId="18" fillId="8" borderId="8" xfId="0" applyFont="1" applyFill="1" applyBorder="1" applyAlignment="1">
      <alignment horizontal="left" vertical="center"/>
    </xf>
    <xf numFmtId="0" fontId="18" fillId="8" borderId="16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left" vertical="center" wrapText="1" indent="1"/>
    </xf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center" vertical="center"/>
    </xf>
    <xf numFmtId="44" fontId="12" fillId="7" borderId="10" xfId="0" applyNumberFormat="1" applyFont="1" applyFill="1" applyBorder="1" applyAlignment="1">
      <alignment horizontal="center" vertical="center"/>
    </xf>
    <xf numFmtId="44" fontId="15" fillId="0" borderId="10" xfId="0" applyNumberFormat="1" applyFont="1" applyBorder="1" applyAlignment="1">
      <alignment horizontal="center" vertical="center"/>
    </xf>
    <xf numFmtId="44" fontId="2" fillId="7" borderId="10" xfId="0" applyNumberFormat="1" applyFont="1" applyFill="1" applyBorder="1" applyAlignment="1">
      <alignment horizontal="center" vertical="center"/>
    </xf>
    <xf numFmtId="44" fontId="15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44" fontId="2" fillId="0" borderId="10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4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44" fontId="2" fillId="3" borderId="22" xfId="0" applyNumberFormat="1" applyFont="1" applyFill="1" applyBorder="1" applyAlignment="1" applyProtection="1">
      <alignment horizontal="center" vertical="center"/>
      <protection locked="0"/>
    </xf>
    <xf numFmtId="0" fontId="5" fillId="6" borderId="28" xfId="0" applyFont="1" applyFill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44" fontId="2" fillId="0" borderId="2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11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4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44" fontId="2" fillId="3" borderId="42" xfId="0" applyNumberFormat="1" applyFont="1" applyFill="1" applyBorder="1" applyAlignment="1" applyProtection="1">
      <alignment horizontal="center" vertical="center"/>
      <protection locked="0"/>
    </xf>
    <xf numFmtId="44" fontId="15" fillId="3" borderId="48" xfId="0" applyNumberFormat="1" applyFont="1" applyFill="1" applyBorder="1" applyAlignment="1" applyProtection="1">
      <alignment horizontal="center" vertical="center"/>
      <protection locked="0"/>
    </xf>
    <xf numFmtId="44" fontId="2" fillId="3" borderId="48" xfId="0" applyNumberFormat="1" applyFont="1" applyFill="1" applyBorder="1" applyAlignment="1" applyProtection="1">
      <alignment horizontal="center" vertical="center"/>
      <protection locked="0"/>
    </xf>
    <xf numFmtId="44" fontId="2" fillId="3" borderId="59" xfId="0" applyNumberFormat="1" applyFont="1" applyFill="1" applyBorder="1" applyAlignment="1" applyProtection="1">
      <alignment horizontal="center" vertical="center"/>
      <protection locked="0"/>
    </xf>
    <xf numFmtId="1" fontId="1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vertical="center" wrapText="1"/>
      <protection locked="0"/>
    </xf>
    <xf numFmtId="1" fontId="1" fillId="3" borderId="5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6" fillId="5" borderId="0" xfId="0" applyFont="1" applyFill="1" applyAlignment="1" applyProtection="1">
      <alignment horizontal="left" vertical="center"/>
    </xf>
    <xf numFmtId="0" fontId="6" fillId="5" borderId="0" xfId="0" applyFont="1" applyFill="1" applyAlignment="1" applyProtection="1">
      <alignment horizontal="center" vertical="center"/>
    </xf>
    <xf numFmtId="0" fontId="6" fillId="5" borderId="0" xfId="0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21" fillId="3" borderId="0" xfId="0" applyFont="1" applyFill="1" applyAlignment="1" applyProtection="1">
      <alignment horizontal="left" vertical="center" wrapText="1" inden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10" borderId="64" xfId="0" applyFont="1" applyFill="1" applyBorder="1" applyAlignment="1" applyProtection="1">
      <alignment horizontal="center" vertical="center" wrapText="1"/>
    </xf>
    <xf numFmtId="0" fontId="2" fillId="10" borderId="57" xfId="0" applyFont="1" applyFill="1" applyBorder="1" applyAlignment="1" applyProtection="1">
      <alignment horizontal="center" vertical="center"/>
    </xf>
    <xf numFmtId="0" fontId="2" fillId="10" borderId="58" xfId="0" applyFont="1" applyFill="1" applyBorder="1" applyAlignment="1" applyProtection="1">
      <alignment horizontal="center" vertical="center"/>
    </xf>
    <xf numFmtId="0" fontId="2" fillId="10" borderId="59" xfId="0" applyFont="1" applyFill="1" applyBorder="1" applyAlignment="1" applyProtection="1">
      <alignment horizontal="center" vertical="center"/>
    </xf>
    <xf numFmtId="0" fontId="2" fillId="10" borderId="59" xfId="0" applyFont="1" applyFill="1" applyBorder="1" applyAlignment="1" applyProtection="1">
      <alignment horizontal="center" vertical="center" wrapText="1"/>
    </xf>
    <xf numFmtId="0" fontId="2" fillId="10" borderId="60" xfId="0" applyFont="1" applyFill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/>
    </xf>
    <xf numFmtId="0" fontId="5" fillId="6" borderId="50" xfId="0" applyFont="1" applyFill="1" applyBorder="1" applyAlignment="1" applyProtection="1">
      <alignment horizontal="left" vertical="center" wrapText="1" indent="1"/>
    </xf>
    <xf numFmtId="0" fontId="5" fillId="2" borderId="53" xfId="0" applyFont="1" applyFill="1" applyBorder="1" applyAlignment="1" applyProtection="1">
      <alignment horizontal="center" vertical="center" wrapText="1"/>
    </xf>
    <xf numFmtId="0" fontId="3" fillId="0" borderId="67" xfId="0" applyFont="1" applyBorder="1" applyAlignment="1" applyProtection="1">
      <alignment horizontal="left" vertical="center" wrapText="1" indent="1"/>
    </xf>
    <xf numFmtId="0" fontId="1" fillId="0" borderId="42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 wrapText="1"/>
    </xf>
    <xf numFmtId="44" fontId="2" fillId="0" borderId="42" xfId="0" applyNumberFormat="1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1" fillId="0" borderId="65" xfId="0" applyFont="1" applyBorder="1" applyAlignment="1" applyProtection="1">
      <alignment horizontal="center" vertical="center"/>
    </xf>
    <xf numFmtId="0" fontId="5" fillId="6" borderId="72" xfId="0" applyFont="1" applyFill="1" applyBorder="1" applyAlignment="1" applyProtection="1">
      <alignment horizontal="left" vertical="center" wrapText="1" indent="1"/>
    </xf>
    <xf numFmtId="0" fontId="5" fillId="2" borderId="73" xfId="0" applyFont="1" applyFill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left" vertical="center" wrapText="1" indent="1"/>
    </xf>
    <xf numFmtId="0" fontId="3" fillId="0" borderId="22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 wrapText="1"/>
    </xf>
    <xf numFmtId="44" fontId="2" fillId="0" borderId="22" xfId="0" applyNumberFormat="1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/>
    </xf>
    <xf numFmtId="0" fontId="5" fillId="11" borderId="62" xfId="0" applyFont="1" applyFill="1" applyBorder="1" applyAlignment="1" applyProtection="1">
      <alignment horizontal="left" vertical="center" wrapText="1" indent="6"/>
    </xf>
    <xf numFmtId="0" fontId="5" fillId="11" borderId="34" xfId="0" applyFont="1" applyFill="1" applyBorder="1" applyAlignment="1" applyProtection="1">
      <alignment horizontal="left" vertical="center" wrapText="1" indent="6"/>
    </xf>
    <xf numFmtId="0" fontId="5" fillId="11" borderId="61" xfId="0" applyFont="1" applyFill="1" applyBorder="1" applyAlignment="1" applyProtection="1">
      <alignment horizontal="left" vertical="center" wrapText="1" indent="6"/>
    </xf>
    <xf numFmtId="0" fontId="5" fillId="11" borderId="3" xfId="0" applyFont="1" applyFill="1" applyBorder="1" applyAlignment="1" applyProtection="1">
      <alignment horizontal="left" vertical="center" wrapText="1" indent="6"/>
    </xf>
    <xf numFmtId="0" fontId="3" fillId="0" borderId="1" xfId="0" applyFont="1" applyBorder="1" applyAlignment="1" applyProtection="1">
      <alignment horizontal="center" vertical="center"/>
    </xf>
    <xf numFmtId="0" fontId="5" fillId="11" borderId="0" xfId="0" applyFont="1" applyFill="1" applyAlignment="1" applyProtection="1">
      <alignment horizontal="left" vertical="center" wrapText="1" indent="6"/>
    </xf>
    <xf numFmtId="0" fontId="5" fillId="11" borderId="7" xfId="0" applyFont="1" applyFill="1" applyBorder="1" applyAlignment="1" applyProtection="1">
      <alignment horizontal="left" vertical="center" wrapText="1" indent="6"/>
    </xf>
    <xf numFmtId="0" fontId="1" fillId="0" borderId="66" xfId="0" applyFont="1" applyBorder="1" applyAlignment="1" applyProtection="1">
      <alignment horizontal="center" vertical="center"/>
    </xf>
    <xf numFmtId="0" fontId="5" fillId="11" borderId="63" xfId="0" applyFont="1" applyFill="1" applyBorder="1" applyAlignment="1" applyProtection="1">
      <alignment horizontal="left" vertical="center" wrapText="1" indent="6"/>
    </xf>
    <xf numFmtId="0" fontId="5" fillId="11" borderId="54" xfId="0" applyFont="1" applyFill="1" applyBorder="1" applyAlignment="1" applyProtection="1">
      <alignment horizontal="left" vertical="center" wrapText="1" indent="6"/>
    </xf>
    <xf numFmtId="0" fontId="3" fillId="0" borderId="48" xfId="0" applyFont="1" applyBorder="1" applyAlignment="1" applyProtection="1">
      <alignment horizontal="center" vertical="center"/>
    </xf>
    <xf numFmtId="44" fontId="2" fillId="0" borderId="55" xfId="0" applyNumberFormat="1" applyFont="1" applyBorder="1" applyAlignment="1" applyProtection="1">
      <alignment horizontal="center" vertical="center"/>
    </xf>
    <xf numFmtId="0" fontId="8" fillId="0" borderId="56" xfId="0" applyFont="1" applyBorder="1" applyAlignment="1" applyProtection="1">
      <alignment horizontal="center" vertical="center"/>
    </xf>
    <xf numFmtId="0" fontId="5" fillId="6" borderId="51" xfId="0" applyFont="1" applyFill="1" applyBorder="1" applyAlignment="1" applyProtection="1">
      <alignment horizontal="left" vertical="center" wrapText="1" indent="1"/>
    </xf>
    <xf numFmtId="0" fontId="5" fillId="6" borderId="41" xfId="0" applyFont="1" applyFill="1" applyBorder="1" applyAlignment="1" applyProtection="1">
      <alignment horizontal="left" vertical="center" wrapText="1" indent="1"/>
    </xf>
    <xf numFmtId="0" fontId="3" fillId="0" borderId="42" xfId="0" applyFont="1" applyBorder="1" applyAlignment="1" applyProtection="1">
      <alignment horizontal="left" vertical="center" wrapText="1"/>
    </xf>
    <xf numFmtId="0" fontId="3" fillId="0" borderId="42" xfId="0" applyFont="1" applyBorder="1" applyAlignment="1" applyProtection="1">
      <alignment horizontal="center" vertical="center"/>
    </xf>
    <xf numFmtId="1" fontId="1" fillId="0" borderId="42" xfId="0" applyNumberFormat="1" applyFont="1" applyBorder="1" applyAlignment="1" applyProtection="1">
      <alignment horizontal="center" vertical="center" wrapText="1"/>
    </xf>
    <xf numFmtId="44" fontId="8" fillId="0" borderId="52" xfId="0" applyNumberFormat="1" applyFont="1" applyBorder="1" applyAlignment="1" applyProtection="1">
      <alignment horizontal="center" vertical="center"/>
    </xf>
    <xf numFmtId="0" fontId="1" fillId="0" borderId="64" xfId="0" applyFont="1" applyBorder="1" applyAlignment="1" applyProtection="1">
      <alignment horizontal="center" vertical="center"/>
    </xf>
    <xf numFmtId="0" fontId="5" fillId="6" borderId="68" xfId="0" applyFont="1" applyFill="1" applyBorder="1" applyAlignment="1" applyProtection="1">
      <alignment horizontal="left" vertical="center" wrapText="1" indent="1"/>
    </xf>
    <xf numFmtId="0" fontId="5" fillId="6" borderId="69" xfId="0" applyFont="1" applyFill="1" applyBorder="1" applyAlignment="1" applyProtection="1">
      <alignment horizontal="left" vertical="center" wrapText="1" indent="1"/>
    </xf>
    <xf numFmtId="0" fontId="3" fillId="0" borderId="70" xfId="0" applyFont="1" applyBorder="1" applyAlignment="1" applyProtection="1">
      <alignment horizontal="left" vertical="center" wrapText="1"/>
    </xf>
    <xf numFmtId="0" fontId="3" fillId="0" borderId="70" xfId="0" applyFont="1" applyBorder="1" applyAlignment="1" applyProtection="1">
      <alignment horizontal="center" vertical="center"/>
    </xf>
    <xf numFmtId="0" fontId="8" fillId="0" borderId="70" xfId="0" applyFont="1" applyBorder="1" applyAlignment="1" applyProtection="1">
      <alignment horizontal="center" vertical="center"/>
    </xf>
    <xf numFmtId="1" fontId="1" fillId="0" borderId="70" xfId="0" applyNumberFormat="1" applyFont="1" applyBorder="1" applyAlignment="1" applyProtection="1">
      <alignment horizontal="center" vertical="center" wrapText="1"/>
    </xf>
    <xf numFmtId="44" fontId="2" fillId="0" borderId="70" xfId="0" applyNumberFormat="1" applyFont="1" applyBorder="1" applyAlignment="1" applyProtection="1">
      <alignment horizontal="center" vertical="center"/>
    </xf>
    <xf numFmtId="44" fontId="8" fillId="0" borderId="71" xfId="0" applyNumberFormat="1" applyFont="1" applyBorder="1" applyAlignment="1" applyProtection="1">
      <alignment horizontal="center" vertical="center"/>
    </xf>
    <xf numFmtId="0" fontId="12" fillId="7" borderId="0" xfId="0" applyFont="1" applyFill="1" applyAlignment="1" applyProtection="1">
      <alignment horizontal="left" vertical="center" wrapText="1" indent="1"/>
    </xf>
    <xf numFmtId="0" fontId="12" fillId="7" borderId="0" xfId="0" applyFont="1" applyFill="1" applyAlignment="1" applyProtection="1">
      <alignment vertical="center" wrapText="1"/>
    </xf>
    <xf numFmtId="0" fontId="12" fillId="7" borderId="0" xfId="0" applyFont="1" applyFill="1" applyAlignment="1" applyProtection="1">
      <alignment horizontal="left" vertical="center" wrapText="1"/>
    </xf>
    <xf numFmtId="0" fontId="12" fillId="7" borderId="0" xfId="0" applyFont="1" applyFill="1" applyAlignment="1" applyProtection="1">
      <alignment horizontal="center" vertical="center"/>
    </xf>
    <xf numFmtId="44" fontId="12" fillId="7" borderId="22" xfId="0" applyNumberFormat="1" applyFont="1" applyFill="1" applyBorder="1" applyAlignment="1" applyProtection="1">
      <alignment horizontal="center" vertical="center"/>
    </xf>
    <xf numFmtId="0" fontId="12" fillId="7" borderId="22" xfId="0" applyFont="1" applyFill="1" applyBorder="1" applyAlignment="1" applyProtection="1">
      <alignment horizontal="center" vertical="center" wrapText="1"/>
    </xf>
    <xf numFmtId="0" fontId="13" fillId="7" borderId="44" xfId="0" applyFont="1" applyFill="1" applyBorder="1" applyAlignment="1" applyProtection="1">
      <alignment horizontal="center" vertical="center"/>
    </xf>
    <xf numFmtId="0" fontId="14" fillId="9" borderId="36" xfId="0" applyFont="1" applyFill="1" applyBorder="1" applyAlignment="1" applyProtection="1">
      <alignment horizontal="left" vertical="center" indent="3"/>
    </xf>
    <xf numFmtId="0" fontId="14" fillId="9" borderId="6" xfId="0" applyFont="1" applyFill="1" applyBorder="1" applyAlignment="1" applyProtection="1">
      <alignment vertical="center" wrapText="1"/>
    </xf>
    <xf numFmtId="0" fontId="14" fillId="9" borderId="6" xfId="0" applyFont="1" applyFill="1" applyBorder="1" applyAlignment="1" applyProtection="1">
      <alignment vertical="center"/>
    </xf>
    <xf numFmtId="0" fontId="4" fillId="9" borderId="1" xfId="0" applyFont="1" applyFill="1" applyBorder="1" applyAlignment="1" applyProtection="1">
      <alignment horizontal="center" vertical="center" wrapText="1"/>
    </xf>
    <xf numFmtId="0" fontId="16" fillId="9" borderId="1" xfId="0" applyFont="1" applyFill="1" applyBorder="1" applyAlignment="1" applyProtection="1">
      <alignment horizontal="center" vertical="center" wrapText="1"/>
    </xf>
    <xf numFmtId="0" fontId="8" fillId="0" borderId="45" xfId="0" applyFont="1" applyBorder="1" applyAlignment="1" applyProtection="1">
      <alignment horizontal="center" vertical="center"/>
    </xf>
    <xf numFmtId="0" fontId="17" fillId="9" borderId="36" xfId="0" applyFont="1" applyFill="1" applyBorder="1" applyAlignment="1" applyProtection="1">
      <alignment horizontal="left" vertical="center" indent="3"/>
    </xf>
    <xf numFmtId="0" fontId="5" fillId="7" borderId="7" xfId="0" applyFont="1" applyFill="1" applyBorder="1" applyAlignment="1" applyProtection="1">
      <alignment vertical="center" wrapText="1"/>
    </xf>
    <xf numFmtId="0" fontId="3" fillId="7" borderId="1" xfId="0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center" vertical="center"/>
    </xf>
    <xf numFmtId="44" fontId="2" fillId="7" borderId="1" xfId="0" applyNumberFormat="1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8" fillId="7" borderId="45" xfId="0" applyFont="1" applyFill="1" applyBorder="1" applyAlignment="1" applyProtection="1">
      <alignment horizontal="center" vertical="center"/>
    </xf>
    <xf numFmtId="0" fontId="17" fillId="9" borderId="46" xfId="0" applyFont="1" applyFill="1" applyBorder="1" applyAlignment="1" applyProtection="1">
      <alignment horizontal="left" vertical="center" indent="3"/>
    </xf>
    <xf numFmtId="0" fontId="14" fillId="9" borderId="47" xfId="0" applyFont="1" applyFill="1" applyBorder="1" applyAlignment="1" applyProtection="1">
      <alignment vertical="center" wrapText="1"/>
    </xf>
    <xf numFmtId="0" fontId="14" fillId="9" borderId="47" xfId="0" applyFont="1" applyFill="1" applyBorder="1" applyAlignment="1" applyProtection="1">
      <alignment vertical="center"/>
    </xf>
    <xf numFmtId="0" fontId="4" fillId="9" borderId="48" xfId="0" applyFont="1" applyFill="1" applyBorder="1" applyAlignment="1" applyProtection="1">
      <alignment horizontal="center" vertical="center" wrapText="1"/>
    </xf>
    <xf numFmtId="0" fontId="16" fillId="9" borderId="48" xfId="0" applyFont="1" applyFill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/>
    </xf>
    <xf numFmtId="0" fontId="1" fillId="0" borderId="64" xfId="0" applyFont="1" applyBorder="1" applyAlignment="1" applyProtection="1">
      <alignment horizontal="center" vertical="center"/>
    </xf>
    <xf numFmtId="0" fontId="5" fillId="6" borderId="57" xfId="0" applyFont="1" applyFill="1" applyBorder="1" applyAlignment="1" applyProtection="1">
      <alignment horizontal="left" vertical="center" wrapText="1" indent="1"/>
    </xf>
    <xf numFmtId="0" fontId="5" fillId="6" borderId="58" xfId="0" applyFont="1" applyFill="1" applyBorder="1" applyAlignment="1" applyProtection="1">
      <alignment horizontal="left" vertical="center" wrapText="1" indent="1"/>
    </xf>
    <xf numFmtId="0" fontId="3" fillId="0" borderId="59" xfId="0" applyFont="1" applyBorder="1" applyAlignment="1" applyProtection="1">
      <alignment horizontal="left" vertical="center" wrapText="1"/>
    </xf>
    <xf numFmtId="0" fontId="1" fillId="0" borderId="59" xfId="0" applyFont="1" applyBorder="1" applyAlignment="1" applyProtection="1">
      <alignment horizontal="center" vertical="center"/>
    </xf>
    <xf numFmtId="44" fontId="2" fillId="0" borderId="59" xfId="0" applyNumberFormat="1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19" fillId="4" borderId="74" xfId="0" applyFont="1" applyFill="1" applyBorder="1" applyAlignment="1" applyProtection="1">
      <alignment horizontal="left" vertical="center"/>
    </xf>
    <xf numFmtId="0" fontId="19" fillId="4" borderId="51" xfId="0" applyFont="1" applyFill="1" applyBorder="1" applyAlignment="1" applyProtection="1">
      <alignment horizontal="left" vertical="center"/>
    </xf>
    <xf numFmtId="44" fontId="9" fillId="12" borderId="51" xfId="0" applyNumberFormat="1" applyFont="1" applyFill="1" applyBorder="1" applyAlignment="1" applyProtection="1">
      <alignment horizontal="center" vertical="center"/>
    </xf>
    <xf numFmtId="0" fontId="8" fillId="12" borderId="52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72D0-C842-4B77-AE9E-A44234FA8FD1}">
  <dimension ref="A1:J52"/>
  <sheetViews>
    <sheetView tabSelected="1" topLeftCell="A35" zoomScale="30" zoomScaleNormal="30" workbookViewId="0">
      <selection activeCell="H44" sqref="H44"/>
    </sheetView>
  </sheetViews>
  <sheetFormatPr defaultColWidth="9.09765625" defaultRowHeight="13.85" x14ac:dyDescent="0.3"/>
  <cols>
    <col min="1" max="1" width="10.69921875" style="74" customWidth="1"/>
    <col min="2" max="2" width="34.09765625" style="74" customWidth="1"/>
    <col min="3" max="3" width="32.09765625" style="75" customWidth="1"/>
    <col min="4" max="4" width="63.69921875" style="74" customWidth="1"/>
    <col min="5" max="5" width="14.59765625" style="74" customWidth="1"/>
    <col min="6" max="6" width="18.09765625" style="74" customWidth="1"/>
    <col min="7" max="7" width="37.59765625" style="74" customWidth="1"/>
    <col min="8" max="8" width="23.3984375" style="74" customWidth="1"/>
    <col min="9" max="9" width="20.8984375" style="74" customWidth="1"/>
    <col min="10" max="10" width="54.69921875" style="77" customWidth="1"/>
    <col min="11" max="11" width="65.8984375" style="74" customWidth="1"/>
    <col min="12" max="16384" width="9.09765625" style="74"/>
  </cols>
  <sheetData>
    <row r="1" spans="1:10" s="73" customFormat="1" ht="17.850000000000001" x14ac:dyDescent="0.3">
      <c r="A1" s="102" t="s">
        <v>11</v>
      </c>
      <c r="B1" s="103"/>
      <c r="C1" s="104"/>
      <c r="D1" s="103"/>
      <c r="E1" s="103"/>
      <c r="F1" s="103"/>
      <c r="G1" s="103"/>
      <c r="H1" s="103"/>
      <c r="I1" s="103"/>
      <c r="J1" s="72" t="s">
        <v>63</v>
      </c>
    </row>
    <row r="2" spans="1:10" s="73" customFormat="1" ht="17.850000000000001" x14ac:dyDescent="0.3">
      <c r="A2" s="105"/>
      <c r="B2" s="106"/>
      <c r="C2" s="107"/>
      <c r="D2" s="106"/>
      <c r="E2" s="106"/>
      <c r="F2" s="106"/>
      <c r="G2" s="106"/>
      <c r="H2" s="106"/>
      <c r="I2" s="106"/>
      <c r="J2" s="72"/>
    </row>
    <row r="3" spans="1:10" s="86" customFormat="1" ht="15.55" x14ac:dyDescent="0.3">
      <c r="A3" s="108" t="s">
        <v>81</v>
      </c>
      <c r="B3" s="108"/>
      <c r="C3" s="108"/>
      <c r="D3" s="108"/>
      <c r="E3" s="108"/>
      <c r="F3" s="108"/>
      <c r="G3" s="108"/>
      <c r="H3" s="108"/>
      <c r="I3" s="108"/>
      <c r="J3" s="85"/>
    </row>
    <row r="4" spans="1:10" s="86" customFormat="1" ht="60.8" customHeight="1" x14ac:dyDescent="0.3">
      <c r="A4" s="108" t="s">
        <v>82</v>
      </c>
      <c r="B4" s="108"/>
      <c r="C4" s="108"/>
      <c r="D4" s="108"/>
      <c r="E4" s="108"/>
      <c r="F4" s="108"/>
      <c r="G4" s="108"/>
      <c r="H4" s="108"/>
      <c r="I4" s="108"/>
      <c r="J4" s="85"/>
    </row>
    <row r="5" spans="1:10" s="86" customFormat="1" ht="57.75" customHeight="1" x14ac:dyDescent="0.3">
      <c r="A5" s="108" t="s">
        <v>57</v>
      </c>
      <c r="B5" s="108"/>
      <c r="C5" s="108"/>
      <c r="D5" s="108"/>
      <c r="E5" s="108"/>
      <c r="F5" s="108"/>
      <c r="G5" s="108"/>
      <c r="H5" s="108"/>
      <c r="I5" s="108"/>
      <c r="J5" s="85"/>
    </row>
    <row r="6" spans="1:10" ht="14.4" thickBot="1" x14ac:dyDescent="0.35">
      <c r="A6" s="109"/>
      <c r="B6" s="110"/>
      <c r="C6" s="111"/>
      <c r="D6" s="110"/>
      <c r="E6" s="110"/>
      <c r="F6" s="110"/>
      <c r="G6" s="110"/>
      <c r="H6" s="110"/>
      <c r="I6" s="110"/>
      <c r="J6" s="76"/>
    </row>
    <row r="7" spans="1:10" ht="70.3" thickTop="1" thickBot="1" x14ac:dyDescent="0.35">
      <c r="A7" s="112" t="s">
        <v>0</v>
      </c>
      <c r="B7" s="113" t="s">
        <v>7</v>
      </c>
      <c r="C7" s="114"/>
      <c r="D7" s="115" t="s">
        <v>8</v>
      </c>
      <c r="E7" s="115" t="s">
        <v>1</v>
      </c>
      <c r="F7" s="116" t="s">
        <v>2</v>
      </c>
      <c r="G7" s="116" t="s">
        <v>54</v>
      </c>
      <c r="H7" s="116" t="s">
        <v>9</v>
      </c>
      <c r="I7" s="117" t="s">
        <v>15</v>
      </c>
    </row>
    <row r="8" spans="1:10" ht="69.7" customHeight="1" thickTop="1" thickBot="1" x14ac:dyDescent="0.35">
      <c r="A8" s="118">
        <v>1</v>
      </c>
      <c r="B8" s="119" t="s">
        <v>50</v>
      </c>
      <c r="C8" s="120" t="s">
        <v>77</v>
      </c>
      <c r="D8" s="121" t="s">
        <v>17</v>
      </c>
      <c r="E8" s="122" t="s">
        <v>4</v>
      </c>
      <c r="F8" s="67">
        <v>0</v>
      </c>
      <c r="G8" s="123">
        <v>2</v>
      </c>
      <c r="H8" s="124">
        <f>G8*F8</f>
        <v>0</v>
      </c>
      <c r="I8" s="125" t="s">
        <v>14</v>
      </c>
    </row>
    <row r="9" spans="1:10" ht="65.099999999999994" customHeight="1" thickTop="1" x14ac:dyDescent="0.3">
      <c r="A9" s="126">
        <v>2</v>
      </c>
      <c r="B9" s="127" t="s">
        <v>83</v>
      </c>
      <c r="C9" s="128"/>
      <c r="D9" s="129" t="s">
        <v>18</v>
      </c>
      <c r="E9" s="130" t="s">
        <v>6</v>
      </c>
      <c r="F9" s="131" t="s">
        <v>14</v>
      </c>
      <c r="G9" s="132">
        <v>1</v>
      </c>
      <c r="H9" s="133">
        <f>SUM(H10:H19)</f>
        <v>0</v>
      </c>
      <c r="I9" s="134" t="s">
        <v>14</v>
      </c>
      <c r="J9" s="78"/>
    </row>
    <row r="10" spans="1:10" ht="59.9" customHeight="1" x14ac:dyDescent="0.3">
      <c r="A10" s="126"/>
      <c r="B10" s="135" t="s">
        <v>67</v>
      </c>
      <c r="C10" s="136"/>
      <c r="D10" s="80" t="s">
        <v>66</v>
      </c>
      <c r="E10" s="130" t="s">
        <v>4</v>
      </c>
      <c r="F10" s="51">
        <v>0</v>
      </c>
      <c r="G10" s="71">
        <v>0</v>
      </c>
      <c r="H10" s="133">
        <f>G10*F10</f>
        <v>0</v>
      </c>
      <c r="I10" s="134" t="s">
        <v>14</v>
      </c>
      <c r="J10" s="78"/>
    </row>
    <row r="11" spans="1:10" ht="59.9" customHeight="1" x14ac:dyDescent="0.3">
      <c r="A11" s="126"/>
      <c r="B11" s="137" t="s">
        <v>68</v>
      </c>
      <c r="C11" s="138"/>
      <c r="D11" s="80" t="s">
        <v>66</v>
      </c>
      <c r="E11" s="139" t="s">
        <v>4</v>
      </c>
      <c r="F11" s="49">
        <v>0</v>
      </c>
      <c r="G11" s="81">
        <v>0</v>
      </c>
      <c r="H11" s="133">
        <f>G11*F11</f>
        <v>0</v>
      </c>
      <c r="I11" s="134" t="s">
        <v>14</v>
      </c>
      <c r="J11" s="78"/>
    </row>
    <row r="12" spans="1:10" ht="59.9" customHeight="1" x14ac:dyDescent="0.3">
      <c r="A12" s="126"/>
      <c r="B12" s="137" t="s">
        <v>69</v>
      </c>
      <c r="C12" s="138"/>
      <c r="D12" s="80" t="s">
        <v>66</v>
      </c>
      <c r="E12" s="139" t="s">
        <v>4</v>
      </c>
      <c r="F12" s="49">
        <v>0</v>
      </c>
      <c r="G12" s="81">
        <v>0</v>
      </c>
      <c r="H12" s="133">
        <f>G12*F12</f>
        <v>0</v>
      </c>
      <c r="I12" s="134" t="s">
        <v>14</v>
      </c>
      <c r="J12" s="78"/>
    </row>
    <row r="13" spans="1:10" ht="59.9" customHeight="1" x14ac:dyDescent="0.3">
      <c r="A13" s="126"/>
      <c r="B13" s="137" t="s">
        <v>70</v>
      </c>
      <c r="C13" s="138"/>
      <c r="D13" s="80" t="s">
        <v>66</v>
      </c>
      <c r="E13" s="139" t="s">
        <v>4</v>
      </c>
      <c r="F13" s="49">
        <v>0</v>
      </c>
      <c r="G13" s="71">
        <v>0</v>
      </c>
      <c r="H13" s="133">
        <f t="shared" ref="H13:H18" si="0">G13*F13</f>
        <v>0</v>
      </c>
      <c r="I13" s="134" t="s">
        <v>14</v>
      </c>
      <c r="J13" s="78"/>
    </row>
    <row r="14" spans="1:10" ht="59.9" customHeight="1" x14ac:dyDescent="0.3">
      <c r="A14" s="126"/>
      <c r="B14" s="137" t="s">
        <v>71</v>
      </c>
      <c r="C14" s="138"/>
      <c r="D14" s="79" t="s">
        <v>66</v>
      </c>
      <c r="E14" s="130" t="s">
        <v>4</v>
      </c>
      <c r="F14" s="51">
        <v>0</v>
      </c>
      <c r="G14" s="71">
        <v>0</v>
      </c>
      <c r="H14" s="133">
        <f t="shared" si="0"/>
        <v>0</v>
      </c>
      <c r="I14" s="134" t="s">
        <v>14</v>
      </c>
      <c r="J14" s="78"/>
    </row>
    <row r="15" spans="1:10" ht="59.9" customHeight="1" x14ac:dyDescent="0.3">
      <c r="A15" s="126"/>
      <c r="B15" s="140" t="s">
        <v>72</v>
      </c>
      <c r="C15" s="141"/>
      <c r="D15" s="80" t="s">
        <v>66</v>
      </c>
      <c r="E15" s="139" t="s">
        <v>4</v>
      </c>
      <c r="F15" s="49">
        <v>0</v>
      </c>
      <c r="G15" s="71">
        <v>0</v>
      </c>
      <c r="H15" s="133">
        <f t="shared" si="0"/>
        <v>0</v>
      </c>
      <c r="I15" s="134" t="s">
        <v>14</v>
      </c>
      <c r="J15" s="78"/>
    </row>
    <row r="16" spans="1:10" ht="59.9" customHeight="1" x14ac:dyDescent="0.3">
      <c r="A16" s="126"/>
      <c r="B16" s="135" t="s">
        <v>73</v>
      </c>
      <c r="C16" s="136"/>
      <c r="D16" s="80" t="s">
        <v>66</v>
      </c>
      <c r="E16" s="139" t="s">
        <v>4</v>
      </c>
      <c r="F16" s="49">
        <v>0</v>
      </c>
      <c r="G16" s="71">
        <v>0</v>
      </c>
      <c r="H16" s="133">
        <f t="shared" si="0"/>
        <v>0</v>
      </c>
      <c r="I16" s="134" t="s">
        <v>14</v>
      </c>
      <c r="J16" s="78"/>
    </row>
    <row r="17" spans="1:10" ht="59.9" customHeight="1" x14ac:dyDescent="0.3">
      <c r="A17" s="126"/>
      <c r="B17" s="137" t="s">
        <v>74</v>
      </c>
      <c r="C17" s="138"/>
      <c r="D17" s="80" t="s">
        <v>66</v>
      </c>
      <c r="E17" s="139" t="s">
        <v>4</v>
      </c>
      <c r="F17" s="49">
        <v>0</v>
      </c>
      <c r="G17" s="71">
        <v>0</v>
      </c>
      <c r="H17" s="133">
        <f t="shared" si="0"/>
        <v>0</v>
      </c>
      <c r="I17" s="134" t="s">
        <v>14</v>
      </c>
      <c r="J17" s="78"/>
    </row>
    <row r="18" spans="1:10" ht="59.9" customHeight="1" x14ac:dyDescent="0.3">
      <c r="A18" s="126"/>
      <c r="B18" s="137" t="s">
        <v>75</v>
      </c>
      <c r="C18" s="138"/>
      <c r="D18" s="80" t="s">
        <v>66</v>
      </c>
      <c r="E18" s="139" t="s">
        <v>4</v>
      </c>
      <c r="F18" s="49">
        <v>0</v>
      </c>
      <c r="G18" s="71">
        <v>0</v>
      </c>
      <c r="H18" s="133">
        <f t="shared" si="0"/>
        <v>0</v>
      </c>
      <c r="I18" s="134" t="s">
        <v>14</v>
      </c>
      <c r="J18" s="78"/>
    </row>
    <row r="19" spans="1:10" ht="59.35" customHeight="1" thickBot="1" x14ac:dyDescent="0.35">
      <c r="A19" s="142"/>
      <c r="B19" s="143" t="s">
        <v>76</v>
      </c>
      <c r="C19" s="144"/>
      <c r="D19" s="82" t="s">
        <v>66</v>
      </c>
      <c r="E19" s="145" t="s">
        <v>4</v>
      </c>
      <c r="F19" s="69">
        <v>0</v>
      </c>
      <c r="G19" s="83">
        <v>0</v>
      </c>
      <c r="H19" s="146">
        <f>G19*F19</f>
        <v>0</v>
      </c>
      <c r="I19" s="147" t="s">
        <v>14</v>
      </c>
      <c r="J19" s="78"/>
    </row>
    <row r="20" spans="1:10" ht="78.8" customHeight="1" thickTop="1" thickBot="1" x14ac:dyDescent="0.35">
      <c r="A20" s="118">
        <v>3</v>
      </c>
      <c r="B20" s="148" t="s">
        <v>65</v>
      </c>
      <c r="C20" s="149"/>
      <c r="D20" s="150" t="s">
        <v>19</v>
      </c>
      <c r="E20" s="151" t="s">
        <v>5</v>
      </c>
      <c r="F20" s="67">
        <v>0</v>
      </c>
      <c r="G20" s="152">
        <v>5</v>
      </c>
      <c r="H20" s="124">
        <f>G20*F20</f>
        <v>0</v>
      </c>
      <c r="I20" s="153">
        <f>F20/12</f>
        <v>0</v>
      </c>
    </row>
    <row r="21" spans="1:10" ht="105" customHeight="1" thickTop="1" x14ac:dyDescent="0.3">
      <c r="A21" s="154">
        <v>4</v>
      </c>
      <c r="B21" s="155" t="s">
        <v>79</v>
      </c>
      <c r="C21" s="156"/>
      <c r="D21" s="157" t="s">
        <v>20</v>
      </c>
      <c r="E21" s="158" t="s">
        <v>5</v>
      </c>
      <c r="F21" s="159" t="s">
        <v>14</v>
      </c>
      <c r="G21" s="160">
        <v>1</v>
      </c>
      <c r="H21" s="161">
        <f>SUM(H23:H36,H38:H45)</f>
        <v>0</v>
      </c>
      <c r="I21" s="162">
        <f>H21/12</f>
        <v>0</v>
      </c>
    </row>
    <row r="22" spans="1:10" ht="15.55" x14ac:dyDescent="0.3">
      <c r="A22" s="126"/>
      <c r="B22" s="163" t="s">
        <v>49</v>
      </c>
      <c r="C22" s="164"/>
      <c r="D22" s="165"/>
      <c r="E22" s="166"/>
      <c r="F22" s="167"/>
      <c r="G22" s="168"/>
      <c r="H22" s="167"/>
      <c r="I22" s="169"/>
    </row>
    <row r="23" spans="1:10" ht="35.75" customHeight="1" x14ac:dyDescent="0.3">
      <c r="A23" s="126"/>
      <c r="B23" s="170" t="s">
        <v>21</v>
      </c>
      <c r="C23" s="171" t="s">
        <v>22</v>
      </c>
      <c r="D23" s="172" t="s">
        <v>23</v>
      </c>
      <c r="E23" s="172" t="s">
        <v>24</v>
      </c>
      <c r="F23" s="173" t="s">
        <v>14</v>
      </c>
      <c r="G23" s="174">
        <v>1</v>
      </c>
      <c r="H23" s="16">
        <v>0</v>
      </c>
      <c r="I23" s="175" t="s">
        <v>14</v>
      </c>
    </row>
    <row r="24" spans="1:10" ht="35.75" customHeight="1" x14ac:dyDescent="0.3">
      <c r="A24" s="126"/>
      <c r="B24" s="170" t="s">
        <v>21</v>
      </c>
      <c r="C24" s="171" t="s">
        <v>22</v>
      </c>
      <c r="D24" s="172" t="s">
        <v>23</v>
      </c>
      <c r="E24" s="172" t="s">
        <v>24</v>
      </c>
      <c r="F24" s="173" t="s">
        <v>14</v>
      </c>
      <c r="G24" s="174">
        <v>1</v>
      </c>
      <c r="H24" s="16">
        <v>0</v>
      </c>
      <c r="I24" s="175" t="s">
        <v>14</v>
      </c>
    </row>
    <row r="25" spans="1:10" ht="35.15" customHeight="1" x14ac:dyDescent="0.3">
      <c r="A25" s="126"/>
      <c r="B25" s="170" t="s">
        <v>25</v>
      </c>
      <c r="C25" s="171" t="s">
        <v>26</v>
      </c>
      <c r="D25" s="172" t="s">
        <v>23</v>
      </c>
      <c r="E25" s="172" t="s">
        <v>24</v>
      </c>
      <c r="F25" s="173" t="s">
        <v>14</v>
      </c>
      <c r="G25" s="174">
        <v>1</v>
      </c>
      <c r="H25" s="16">
        <v>0</v>
      </c>
      <c r="I25" s="175" t="s">
        <v>14</v>
      </c>
    </row>
    <row r="26" spans="1:10" ht="35.15" customHeight="1" x14ac:dyDescent="0.3">
      <c r="A26" s="126"/>
      <c r="B26" s="170" t="s">
        <v>25</v>
      </c>
      <c r="C26" s="171" t="s">
        <v>26</v>
      </c>
      <c r="D26" s="172" t="s">
        <v>23</v>
      </c>
      <c r="E26" s="172" t="s">
        <v>24</v>
      </c>
      <c r="F26" s="173" t="s">
        <v>14</v>
      </c>
      <c r="G26" s="174">
        <v>1</v>
      </c>
      <c r="H26" s="16">
        <v>0</v>
      </c>
      <c r="I26" s="175" t="s">
        <v>14</v>
      </c>
    </row>
    <row r="27" spans="1:10" ht="35.15" customHeight="1" x14ac:dyDescent="0.3">
      <c r="A27" s="126"/>
      <c r="B27" s="176" t="s">
        <v>27</v>
      </c>
      <c r="C27" s="171" t="s">
        <v>28</v>
      </c>
      <c r="D27" s="172" t="s">
        <v>29</v>
      </c>
      <c r="E27" s="172" t="s">
        <v>24</v>
      </c>
      <c r="F27" s="173" t="s">
        <v>14</v>
      </c>
      <c r="G27" s="174">
        <v>1</v>
      </c>
      <c r="H27" s="16">
        <v>0</v>
      </c>
      <c r="I27" s="175" t="s">
        <v>14</v>
      </c>
    </row>
    <row r="28" spans="1:10" ht="35.15" customHeight="1" x14ac:dyDescent="0.3">
      <c r="A28" s="126"/>
      <c r="B28" s="176" t="s">
        <v>27</v>
      </c>
      <c r="C28" s="171" t="s">
        <v>28</v>
      </c>
      <c r="D28" s="172" t="s">
        <v>29</v>
      </c>
      <c r="E28" s="172" t="s">
        <v>24</v>
      </c>
      <c r="F28" s="173" t="s">
        <v>14</v>
      </c>
      <c r="G28" s="174">
        <v>1</v>
      </c>
      <c r="H28" s="16">
        <v>0</v>
      </c>
      <c r="I28" s="175" t="s">
        <v>14</v>
      </c>
    </row>
    <row r="29" spans="1:10" ht="35.15" customHeight="1" x14ac:dyDescent="0.3">
      <c r="A29" s="126"/>
      <c r="B29" s="176" t="s">
        <v>27</v>
      </c>
      <c r="C29" s="171" t="s">
        <v>28</v>
      </c>
      <c r="D29" s="172" t="s">
        <v>29</v>
      </c>
      <c r="E29" s="172" t="s">
        <v>24</v>
      </c>
      <c r="F29" s="173" t="s">
        <v>14</v>
      </c>
      <c r="G29" s="174">
        <v>1</v>
      </c>
      <c r="H29" s="16">
        <v>0</v>
      </c>
      <c r="I29" s="175" t="s">
        <v>14</v>
      </c>
    </row>
    <row r="30" spans="1:10" ht="35.15" customHeight="1" x14ac:dyDescent="0.3">
      <c r="A30" s="126"/>
      <c r="B30" s="176" t="s">
        <v>27</v>
      </c>
      <c r="C30" s="171" t="s">
        <v>28</v>
      </c>
      <c r="D30" s="172" t="s">
        <v>29</v>
      </c>
      <c r="E30" s="172" t="s">
        <v>24</v>
      </c>
      <c r="F30" s="173" t="s">
        <v>14</v>
      </c>
      <c r="G30" s="174">
        <v>1</v>
      </c>
      <c r="H30" s="16">
        <v>0</v>
      </c>
      <c r="I30" s="175" t="s">
        <v>14</v>
      </c>
    </row>
    <row r="31" spans="1:10" ht="56.45" customHeight="1" x14ac:dyDescent="0.3">
      <c r="A31" s="126"/>
      <c r="B31" s="176" t="s">
        <v>30</v>
      </c>
      <c r="C31" s="171" t="s">
        <v>31</v>
      </c>
      <c r="D31" s="172" t="s">
        <v>23</v>
      </c>
      <c r="E31" s="172" t="s">
        <v>24</v>
      </c>
      <c r="F31" s="173" t="s">
        <v>14</v>
      </c>
      <c r="G31" s="174">
        <v>1</v>
      </c>
      <c r="H31" s="16">
        <v>0</v>
      </c>
      <c r="I31" s="175" t="s">
        <v>14</v>
      </c>
    </row>
    <row r="32" spans="1:10" ht="56.45" customHeight="1" x14ac:dyDescent="0.3">
      <c r="A32" s="126"/>
      <c r="B32" s="176" t="s">
        <v>32</v>
      </c>
      <c r="C32" s="171" t="s">
        <v>33</v>
      </c>
      <c r="D32" s="172" t="s">
        <v>23</v>
      </c>
      <c r="E32" s="172" t="s">
        <v>24</v>
      </c>
      <c r="F32" s="173" t="s">
        <v>14</v>
      </c>
      <c r="G32" s="174">
        <v>400</v>
      </c>
      <c r="H32" s="16">
        <v>0</v>
      </c>
      <c r="I32" s="175" t="s">
        <v>14</v>
      </c>
      <c r="J32" s="72"/>
    </row>
    <row r="33" spans="1:9" ht="56.45" customHeight="1" x14ac:dyDescent="0.3">
      <c r="A33" s="126"/>
      <c r="B33" s="176" t="s">
        <v>34</v>
      </c>
      <c r="C33" s="171" t="s">
        <v>35</v>
      </c>
      <c r="D33" s="172" t="s">
        <v>36</v>
      </c>
      <c r="E33" s="172" t="s">
        <v>24</v>
      </c>
      <c r="F33" s="173" t="s">
        <v>14</v>
      </c>
      <c r="G33" s="174">
        <v>1</v>
      </c>
      <c r="H33" s="16">
        <v>0</v>
      </c>
      <c r="I33" s="175" t="s">
        <v>14</v>
      </c>
    </row>
    <row r="34" spans="1:9" ht="56.45" customHeight="1" x14ac:dyDescent="0.3">
      <c r="A34" s="126"/>
      <c r="B34" s="176" t="s">
        <v>34</v>
      </c>
      <c r="C34" s="171" t="s">
        <v>35</v>
      </c>
      <c r="D34" s="172" t="s">
        <v>36</v>
      </c>
      <c r="E34" s="172" t="s">
        <v>24</v>
      </c>
      <c r="F34" s="173" t="s">
        <v>14</v>
      </c>
      <c r="G34" s="174">
        <v>1</v>
      </c>
      <c r="H34" s="16">
        <v>0</v>
      </c>
      <c r="I34" s="175" t="s">
        <v>14</v>
      </c>
    </row>
    <row r="35" spans="1:9" ht="79.5" customHeight="1" x14ac:dyDescent="0.3">
      <c r="A35" s="126"/>
      <c r="B35" s="170" t="s">
        <v>37</v>
      </c>
      <c r="C35" s="171" t="s">
        <v>38</v>
      </c>
      <c r="D35" s="172" t="s">
        <v>36</v>
      </c>
      <c r="E35" s="172" t="s">
        <v>24</v>
      </c>
      <c r="F35" s="173" t="s">
        <v>14</v>
      </c>
      <c r="G35" s="174">
        <v>1</v>
      </c>
      <c r="H35" s="16">
        <v>0</v>
      </c>
      <c r="I35" s="175" t="s">
        <v>14</v>
      </c>
    </row>
    <row r="36" spans="1:9" ht="79.5" customHeight="1" x14ac:dyDescent="0.3">
      <c r="A36" s="126"/>
      <c r="B36" s="170" t="s">
        <v>37</v>
      </c>
      <c r="C36" s="171" t="s">
        <v>38</v>
      </c>
      <c r="D36" s="172" t="s">
        <v>36</v>
      </c>
      <c r="E36" s="172" t="s">
        <v>24</v>
      </c>
      <c r="F36" s="173" t="s">
        <v>14</v>
      </c>
      <c r="G36" s="174">
        <v>1</v>
      </c>
      <c r="H36" s="16">
        <v>0</v>
      </c>
      <c r="I36" s="175" t="s">
        <v>14</v>
      </c>
    </row>
    <row r="37" spans="1:9" ht="15.55" x14ac:dyDescent="0.3">
      <c r="A37" s="126"/>
      <c r="B37" s="163" t="s">
        <v>55</v>
      </c>
      <c r="C37" s="177"/>
      <c r="D37" s="178"/>
      <c r="E37" s="179"/>
      <c r="F37" s="180"/>
      <c r="G37" s="181"/>
      <c r="H37" s="180"/>
      <c r="I37" s="182"/>
    </row>
    <row r="38" spans="1:9" ht="79.5" customHeight="1" x14ac:dyDescent="0.3">
      <c r="A38" s="126"/>
      <c r="B38" s="176" t="s">
        <v>39</v>
      </c>
      <c r="C38" s="171" t="s">
        <v>40</v>
      </c>
      <c r="D38" s="172" t="s">
        <v>41</v>
      </c>
      <c r="E38" s="172" t="s">
        <v>24</v>
      </c>
      <c r="F38" s="173" t="s">
        <v>14</v>
      </c>
      <c r="G38" s="174">
        <v>1</v>
      </c>
      <c r="H38" s="16">
        <v>0</v>
      </c>
      <c r="I38" s="175" t="s">
        <v>14</v>
      </c>
    </row>
    <row r="39" spans="1:9" ht="79.5" customHeight="1" x14ac:dyDescent="0.3">
      <c r="A39" s="126"/>
      <c r="B39" s="176" t="s">
        <v>39</v>
      </c>
      <c r="C39" s="171" t="s">
        <v>40</v>
      </c>
      <c r="D39" s="172" t="s">
        <v>41</v>
      </c>
      <c r="E39" s="172" t="s">
        <v>24</v>
      </c>
      <c r="F39" s="173" t="s">
        <v>14</v>
      </c>
      <c r="G39" s="174">
        <v>1</v>
      </c>
      <c r="H39" s="16">
        <v>0</v>
      </c>
      <c r="I39" s="175" t="s">
        <v>14</v>
      </c>
    </row>
    <row r="40" spans="1:9" ht="79.5" customHeight="1" x14ac:dyDescent="0.3">
      <c r="A40" s="126"/>
      <c r="B40" s="176" t="s">
        <v>39</v>
      </c>
      <c r="C40" s="171" t="s">
        <v>40</v>
      </c>
      <c r="D40" s="172" t="s">
        <v>41</v>
      </c>
      <c r="E40" s="172" t="s">
        <v>24</v>
      </c>
      <c r="F40" s="173" t="s">
        <v>14</v>
      </c>
      <c r="G40" s="174">
        <v>1</v>
      </c>
      <c r="H40" s="16">
        <v>0</v>
      </c>
      <c r="I40" s="175" t="s">
        <v>14</v>
      </c>
    </row>
    <row r="41" spans="1:9" ht="79.5" customHeight="1" x14ac:dyDescent="0.3">
      <c r="A41" s="126"/>
      <c r="B41" s="176" t="s">
        <v>39</v>
      </c>
      <c r="C41" s="171" t="s">
        <v>40</v>
      </c>
      <c r="D41" s="172" t="s">
        <v>41</v>
      </c>
      <c r="E41" s="172" t="s">
        <v>24</v>
      </c>
      <c r="F41" s="173" t="s">
        <v>14</v>
      </c>
      <c r="G41" s="174">
        <v>1</v>
      </c>
      <c r="H41" s="16">
        <v>0</v>
      </c>
      <c r="I41" s="175" t="s">
        <v>14</v>
      </c>
    </row>
    <row r="42" spans="1:9" ht="79.5" customHeight="1" x14ac:dyDescent="0.3">
      <c r="A42" s="126"/>
      <c r="B42" s="176" t="s">
        <v>42</v>
      </c>
      <c r="C42" s="171" t="s">
        <v>43</v>
      </c>
      <c r="D42" s="172" t="s">
        <v>44</v>
      </c>
      <c r="E42" s="172" t="s">
        <v>24</v>
      </c>
      <c r="F42" s="173" t="s">
        <v>14</v>
      </c>
      <c r="G42" s="174">
        <v>1</v>
      </c>
      <c r="H42" s="16">
        <v>0</v>
      </c>
      <c r="I42" s="175" t="s">
        <v>14</v>
      </c>
    </row>
    <row r="43" spans="1:9" ht="79.5" customHeight="1" x14ac:dyDescent="0.3">
      <c r="A43" s="126"/>
      <c r="B43" s="176" t="s">
        <v>45</v>
      </c>
      <c r="C43" s="171" t="s">
        <v>46</v>
      </c>
      <c r="D43" s="172" t="s">
        <v>47</v>
      </c>
      <c r="E43" s="172" t="s">
        <v>24</v>
      </c>
      <c r="F43" s="173" t="s">
        <v>14</v>
      </c>
      <c r="G43" s="174">
        <v>400</v>
      </c>
      <c r="H43" s="16">
        <v>0</v>
      </c>
      <c r="I43" s="175" t="s">
        <v>14</v>
      </c>
    </row>
    <row r="44" spans="1:9" ht="79.5" customHeight="1" x14ac:dyDescent="0.3">
      <c r="A44" s="126"/>
      <c r="B44" s="176" t="s">
        <v>48</v>
      </c>
      <c r="C44" s="171" t="s">
        <v>40</v>
      </c>
      <c r="D44" s="172" t="s">
        <v>41</v>
      </c>
      <c r="E44" s="172" t="s">
        <v>24</v>
      </c>
      <c r="F44" s="173" t="s">
        <v>14</v>
      </c>
      <c r="G44" s="174">
        <v>1</v>
      </c>
      <c r="H44" s="16">
        <v>0</v>
      </c>
      <c r="I44" s="175" t="s">
        <v>14</v>
      </c>
    </row>
    <row r="45" spans="1:9" ht="78.95" customHeight="1" thickBot="1" x14ac:dyDescent="0.35">
      <c r="A45" s="142"/>
      <c r="B45" s="183" t="s">
        <v>48</v>
      </c>
      <c r="C45" s="184" t="s">
        <v>40</v>
      </c>
      <c r="D45" s="185" t="s">
        <v>41</v>
      </c>
      <c r="E45" s="185" t="s">
        <v>24</v>
      </c>
      <c r="F45" s="186" t="s">
        <v>14</v>
      </c>
      <c r="G45" s="187">
        <v>1</v>
      </c>
      <c r="H45" s="68">
        <v>0</v>
      </c>
      <c r="I45" s="188" t="s">
        <v>14</v>
      </c>
    </row>
    <row r="46" spans="1:9" ht="47.95" customHeight="1" thickTop="1" thickBot="1" x14ac:dyDescent="0.35">
      <c r="A46" s="189">
        <v>5</v>
      </c>
      <c r="B46" s="190" t="s">
        <v>12</v>
      </c>
      <c r="C46" s="191"/>
      <c r="D46" s="192" t="s">
        <v>13</v>
      </c>
      <c r="E46" s="193" t="s">
        <v>6</v>
      </c>
      <c r="F46" s="70">
        <v>0</v>
      </c>
      <c r="G46" s="193">
        <v>1</v>
      </c>
      <c r="H46" s="194">
        <f>G46*F46</f>
        <v>0</v>
      </c>
      <c r="I46" s="195" t="s">
        <v>14</v>
      </c>
    </row>
    <row r="47" spans="1:9" ht="50.25" customHeight="1" thickTop="1" thickBot="1" x14ac:dyDescent="0.35">
      <c r="A47" s="196" t="s">
        <v>3</v>
      </c>
      <c r="B47" s="197"/>
      <c r="C47" s="197"/>
      <c r="D47" s="197"/>
      <c r="E47" s="197"/>
      <c r="F47" s="197"/>
      <c r="G47" s="197"/>
      <c r="H47" s="198">
        <f>SUM(H8,H9,H20,H21,H46)</f>
        <v>0</v>
      </c>
      <c r="I47" s="199"/>
    </row>
    <row r="48" spans="1:9" ht="14.4" thickTop="1" x14ac:dyDescent="0.3"/>
    <row r="49" spans="2:10" x14ac:dyDescent="0.3">
      <c r="C49" s="74"/>
    </row>
    <row r="50" spans="2:10" x14ac:dyDescent="0.3">
      <c r="C50" s="74"/>
    </row>
    <row r="51" spans="2:10" ht="22.5" x14ac:dyDescent="0.3">
      <c r="C51" s="74"/>
      <c r="J51" s="87"/>
    </row>
    <row r="52" spans="2:10" x14ac:dyDescent="0.3">
      <c r="B52" s="77"/>
      <c r="C52" s="84"/>
      <c r="D52" s="77"/>
    </row>
  </sheetData>
  <sheetProtection algorithmName="SHA-512" hashValue="+Q6py8q9kQSKKw48NaH5cVSp45/MST6tiovuVivwuhA1tOUcsCiViuEcPg8prZnjqDbAGO9xyrrUoGSPSXgs8w==" saltValue="QNaU/6nU/fBLjmrQGu/47Q==" spinCount="100000" sheet="1" formatCells="0" formatColumns="0" formatRows="0"/>
  <protectedRanges>
    <protectedRange algorithmName="SHA-512" hashValue="v1FF1p1VUB7jxmpmF3eODTM34tC2iHW3enrH0v5rCFElDKXNU/MEpfsfDO1sahRHLiemJmezvYWYBNaEZwRYBg==" saltValue="8gf7TMzSFZdQ5l9i/CGEeA==" spinCount="100000" sqref="F8 D10:D19 F10:G19 F20 H23:H36 H38:H45 F46" name="Oblast1"/>
  </protectedRanges>
  <mergeCells count="21">
    <mergeCell ref="B12:C12"/>
    <mergeCell ref="B14:C14"/>
    <mergeCell ref="B13:C13"/>
    <mergeCell ref="B7:C7"/>
    <mergeCell ref="A47:G47"/>
    <mergeCell ref="B46:C46"/>
    <mergeCell ref="C8:C9"/>
    <mergeCell ref="A21:A45"/>
    <mergeCell ref="B20:C20"/>
    <mergeCell ref="B21:C21"/>
    <mergeCell ref="A9:A19"/>
    <mergeCell ref="B19:C19"/>
    <mergeCell ref="B18:C18"/>
    <mergeCell ref="B17:C17"/>
    <mergeCell ref="B16:C16"/>
    <mergeCell ref="B15:C15"/>
    <mergeCell ref="A3:I3"/>
    <mergeCell ref="A4:I4"/>
    <mergeCell ref="A5:I5"/>
    <mergeCell ref="B11:C11"/>
    <mergeCell ref="B10:C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0D1C-C675-4E80-BD0F-8708CFCE2837}">
  <sheetPr>
    <pageSetUpPr fitToPage="1"/>
  </sheetPr>
  <dimension ref="A1:H44"/>
  <sheetViews>
    <sheetView topLeftCell="A3" zoomScale="60" zoomScaleNormal="60" workbookViewId="0">
      <selection activeCell="H6" sqref="H6"/>
    </sheetView>
  </sheetViews>
  <sheetFormatPr defaultColWidth="9.09765625" defaultRowHeight="13.85" x14ac:dyDescent="0.3"/>
  <cols>
    <col min="1" max="1" width="11.3984375" style="1" customWidth="1"/>
    <col min="2" max="2" width="36.296875" style="1" customWidth="1"/>
    <col min="3" max="3" width="97.69921875" style="25" customWidth="1"/>
    <col min="4" max="4" width="37.69921875" style="25" customWidth="1"/>
    <col min="5" max="5" width="14.59765625" style="1" customWidth="1"/>
    <col min="6" max="6" width="18.09765625" style="1" customWidth="1"/>
    <col min="7" max="7" width="17" style="1" customWidth="1"/>
    <col min="8" max="8" width="23.3984375" style="1" customWidth="1"/>
    <col min="9" max="16384" width="9.09765625" style="1"/>
  </cols>
  <sheetData>
    <row r="1" spans="1:8" s="3" customFormat="1" ht="18.45" thickBot="1" x14ac:dyDescent="0.35">
      <c r="A1" s="5" t="s">
        <v>64</v>
      </c>
      <c r="B1" s="6"/>
      <c r="C1" s="24"/>
      <c r="D1" s="24"/>
      <c r="E1" s="6"/>
      <c r="F1" s="6"/>
      <c r="G1" s="6"/>
      <c r="H1" s="6"/>
    </row>
    <row r="2" spans="1:8" ht="14.4" thickBot="1" x14ac:dyDescent="0.35">
      <c r="A2" s="32" t="s">
        <v>16</v>
      </c>
      <c r="B2" s="33"/>
      <c r="C2" s="34"/>
      <c r="D2" s="34"/>
      <c r="E2" s="33"/>
      <c r="F2" s="33"/>
      <c r="G2" s="33"/>
      <c r="H2" s="35"/>
    </row>
    <row r="3" spans="1:8" ht="55.3" x14ac:dyDescent="0.3">
      <c r="A3" s="60" t="s">
        <v>62</v>
      </c>
      <c r="B3" s="94" t="s">
        <v>7</v>
      </c>
      <c r="C3" s="95"/>
      <c r="D3" s="61" t="s">
        <v>8</v>
      </c>
      <c r="E3" s="62" t="s">
        <v>1</v>
      </c>
      <c r="F3" s="61" t="s">
        <v>2</v>
      </c>
      <c r="G3" s="61" t="s">
        <v>10</v>
      </c>
      <c r="H3" s="63" t="s">
        <v>9</v>
      </c>
    </row>
    <row r="4" spans="1:8" ht="90.75" customHeight="1" x14ac:dyDescent="0.3">
      <c r="A4" s="45" t="s">
        <v>58</v>
      </c>
      <c r="B4" s="7" t="s">
        <v>80</v>
      </c>
      <c r="C4" s="98" t="s">
        <v>78</v>
      </c>
      <c r="D4" s="8" t="s">
        <v>51</v>
      </c>
      <c r="E4" s="2" t="s">
        <v>4</v>
      </c>
      <c r="F4" s="65">
        <f>'Nabídková cena'!F8</f>
        <v>0</v>
      </c>
      <c r="G4" s="4">
        <v>2</v>
      </c>
      <c r="H4" s="46">
        <f>G4*F4</f>
        <v>0</v>
      </c>
    </row>
    <row r="5" spans="1:8" ht="75.05" customHeight="1" x14ac:dyDescent="0.3">
      <c r="A5" s="91" t="s">
        <v>59</v>
      </c>
      <c r="B5" s="52" t="str">
        <f>'Nabídková cena'!B9</f>
        <v xml:space="preserve">licence k užívání softwaru k 2 novým firewall boxům uvedeným pod čl. II odst. 1 písm. a) Návrhu smlouvy </v>
      </c>
      <c r="C5" s="99"/>
      <c r="D5" s="53" t="s">
        <v>52</v>
      </c>
      <c r="E5" s="54" t="s">
        <v>6</v>
      </c>
      <c r="F5" s="58" t="s">
        <v>14</v>
      </c>
      <c r="G5" s="64">
        <v>1</v>
      </c>
      <c r="H5" s="55">
        <f>'Nabídková cena'!H9</f>
        <v>0</v>
      </c>
    </row>
    <row r="6" spans="1:8" ht="14.4" x14ac:dyDescent="0.3">
      <c r="A6" s="92"/>
      <c r="B6" s="57" t="s">
        <v>67</v>
      </c>
      <c r="C6" s="101" t="str">
        <f>'Nabídková cena'!D10</f>
        <v>(dodavatel doplní název licence - musí odpovídat licencím uvedeným v řádku č. 23 přílohy č. 1 Návrhu smlouvy - Technická specifikace)</v>
      </c>
      <c r="D6" s="101"/>
      <c r="E6" s="50" t="s">
        <v>4</v>
      </c>
      <c r="F6" s="58" t="s">
        <v>14</v>
      </c>
      <c r="G6" s="59">
        <f>'Nabídková cena'!G10</f>
        <v>0</v>
      </c>
      <c r="H6" s="46">
        <f>'Nabídková cena'!H10</f>
        <v>0</v>
      </c>
    </row>
    <row r="7" spans="1:8" ht="15.7" customHeight="1" x14ac:dyDescent="0.3">
      <c r="A7" s="92"/>
      <c r="B7" s="57" t="s">
        <v>68</v>
      </c>
      <c r="C7" s="101" t="str">
        <f>'Nabídková cena'!D11</f>
        <v>(dodavatel doplní název licence - musí odpovídat licencím uvedeným v řádku č. 23 přílohy č. 1 Návrhu smlouvy - Technická specifikace)</v>
      </c>
      <c r="D7" s="101"/>
      <c r="E7" s="50" t="s">
        <v>4</v>
      </c>
      <c r="F7" s="58" t="s">
        <v>14</v>
      </c>
      <c r="G7" s="59">
        <f>'Nabídková cena'!G11</f>
        <v>0</v>
      </c>
      <c r="H7" s="46">
        <f>'Nabídková cena'!H11</f>
        <v>0</v>
      </c>
    </row>
    <row r="8" spans="1:8" ht="15.7" customHeight="1" x14ac:dyDescent="0.3">
      <c r="A8" s="92"/>
      <c r="B8" s="57" t="s">
        <v>69</v>
      </c>
      <c r="C8" s="101" t="str">
        <f>'Nabídková cena'!D12</f>
        <v>(dodavatel doplní název licence - musí odpovídat licencím uvedeným v řádku č. 23 přílohy č. 1 Návrhu smlouvy - Technická specifikace)</v>
      </c>
      <c r="D8" s="101"/>
      <c r="E8" s="50" t="s">
        <v>4</v>
      </c>
      <c r="F8" s="58" t="s">
        <v>14</v>
      </c>
      <c r="G8" s="59">
        <f>'Nabídková cena'!G12</f>
        <v>0</v>
      </c>
      <c r="H8" s="46">
        <f>'Nabídková cena'!H12</f>
        <v>0</v>
      </c>
    </row>
    <row r="9" spans="1:8" ht="15.7" customHeight="1" x14ac:dyDescent="0.3">
      <c r="A9" s="92"/>
      <c r="B9" s="57" t="s">
        <v>70</v>
      </c>
      <c r="C9" s="101" t="str">
        <f>'Nabídková cena'!D13</f>
        <v>(dodavatel doplní název licence - musí odpovídat licencím uvedeným v řádku č. 23 přílohy č. 1 Návrhu smlouvy - Technická specifikace)</v>
      </c>
      <c r="D9" s="101"/>
      <c r="E9" s="50" t="s">
        <v>4</v>
      </c>
      <c r="F9" s="58" t="s">
        <v>14</v>
      </c>
      <c r="G9" s="59">
        <f>'Nabídková cena'!G13</f>
        <v>0</v>
      </c>
      <c r="H9" s="46">
        <f>'Nabídková cena'!H13</f>
        <v>0</v>
      </c>
    </row>
    <row r="10" spans="1:8" ht="15.7" customHeight="1" x14ac:dyDescent="0.3">
      <c r="A10" s="92"/>
      <c r="B10" s="57" t="s">
        <v>71</v>
      </c>
      <c r="C10" s="101" t="str">
        <f>'Nabídková cena'!D14</f>
        <v>(dodavatel doplní název licence - musí odpovídat licencím uvedeným v řádku č. 23 přílohy č. 1 Návrhu smlouvy - Technická specifikace)</v>
      </c>
      <c r="D10" s="101"/>
      <c r="E10" s="50" t="s">
        <v>4</v>
      </c>
      <c r="F10" s="58" t="s">
        <v>14</v>
      </c>
      <c r="G10" s="59">
        <f>'Nabídková cena'!G14</f>
        <v>0</v>
      </c>
      <c r="H10" s="46">
        <f>'Nabídková cena'!H14</f>
        <v>0</v>
      </c>
    </row>
    <row r="11" spans="1:8" ht="15.7" customHeight="1" x14ac:dyDescent="0.3">
      <c r="A11" s="92"/>
      <c r="B11" s="57" t="s">
        <v>72</v>
      </c>
      <c r="C11" s="101" t="str">
        <f>'Nabídková cena'!D15</f>
        <v>(dodavatel doplní název licence - musí odpovídat licencím uvedeným v řádku č. 23 přílohy č. 1 Návrhu smlouvy - Technická specifikace)</v>
      </c>
      <c r="D11" s="101"/>
      <c r="E11" s="50" t="s">
        <v>4</v>
      </c>
      <c r="F11" s="58" t="s">
        <v>14</v>
      </c>
      <c r="G11" s="59">
        <f>'Nabídková cena'!G15</f>
        <v>0</v>
      </c>
      <c r="H11" s="46">
        <f>'Nabídková cena'!H15</f>
        <v>0</v>
      </c>
    </row>
    <row r="12" spans="1:8" ht="15.7" customHeight="1" x14ac:dyDescent="0.3">
      <c r="A12" s="92"/>
      <c r="B12" s="57" t="s">
        <v>73</v>
      </c>
      <c r="C12" s="101" t="str">
        <f>'Nabídková cena'!D16</f>
        <v>(dodavatel doplní název licence - musí odpovídat licencím uvedeným v řádku č. 23 přílohy č. 1 Návrhu smlouvy - Technická specifikace)</v>
      </c>
      <c r="D12" s="101"/>
      <c r="E12" s="50" t="s">
        <v>4</v>
      </c>
      <c r="F12" s="58" t="s">
        <v>14</v>
      </c>
      <c r="G12" s="59">
        <f>'Nabídková cena'!G16</f>
        <v>0</v>
      </c>
      <c r="H12" s="46">
        <f>'Nabídková cena'!H16</f>
        <v>0</v>
      </c>
    </row>
    <row r="13" spans="1:8" ht="15.7" customHeight="1" x14ac:dyDescent="0.3">
      <c r="A13" s="92"/>
      <c r="B13" s="57" t="s">
        <v>74</v>
      </c>
      <c r="C13" s="101" t="str">
        <f>'Nabídková cena'!D17</f>
        <v>(dodavatel doplní název licence - musí odpovídat licencím uvedeným v řádku č. 23 přílohy č. 1 Návrhu smlouvy - Technická specifikace)</v>
      </c>
      <c r="D13" s="101"/>
      <c r="E13" s="50" t="s">
        <v>4</v>
      </c>
      <c r="F13" s="58" t="s">
        <v>14</v>
      </c>
      <c r="G13" s="59">
        <f>'Nabídková cena'!G17</f>
        <v>0</v>
      </c>
      <c r="H13" s="46">
        <f>'Nabídková cena'!H17</f>
        <v>0</v>
      </c>
    </row>
    <row r="14" spans="1:8" ht="15.7" customHeight="1" x14ac:dyDescent="0.3">
      <c r="A14" s="92"/>
      <c r="B14" s="57" t="s">
        <v>75</v>
      </c>
      <c r="C14" s="101" t="str">
        <f>'Nabídková cena'!D18</f>
        <v>(dodavatel doplní název licence - musí odpovídat licencím uvedeným v řádku č. 23 přílohy č. 1 Návrhu smlouvy - Technická specifikace)</v>
      </c>
      <c r="D14" s="101"/>
      <c r="E14" s="50" t="s">
        <v>4</v>
      </c>
      <c r="F14" s="58" t="s">
        <v>14</v>
      </c>
      <c r="G14" s="59">
        <f>'Nabídková cena'!G18</f>
        <v>0</v>
      </c>
      <c r="H14" s="46">
        <f>'Nabídková cena'!H18</f>
        <v>0</v>
      </c>
    </row>
    <row r="15" spans="1:8" ht="15.7" customHeight="1" x14ac:dyDescent="0.3">
      <c r="A15" s="93"/>
      <c r="B15" s="57" t="s">
        <v>76</v>
      </c>
      <c r="C15" s="101" t="str">
        <f>'Nabídková cena'!D19</f>
        <v>(dodavatel doplní název licence - musí odpovídat licencím uvedeným v řádku č. 23 přílohy č. 1 Návrhu smlouvy - Technická specifikace)</v>
      </c>
      <c r="D15" s="101"/>
      <c r="E15" s="50" t="s">
        <v>4</v>
      </c>
      <c r="F15" s="58" t="s">
        <v>14</v>
      </c>
      <c r="G15" s="59">
        <f>'Nabídková cena'!G19</f>
        <v>0</v>
      </c>
      <c r="H15" s="46">
        <f>'Nabídková cena'!H19</f>
        <v>0</v>
      </c>
    </row>
    <row r="16" spans="1:8" ht="33" customHeight="1" thickBot="1" x14ac:dyDescent="0.35">
      <c r="A16" s="47" t="s">
        <v>60</v>
      </c>
      <c r="B16" s="96" t="s">
        <v>12</v>
      </c>
      <c r="C16" s="97"/>
      <c r="D16" s="48" t="s">
        <v>53</v>
      </c>
      <c r="E16" s="56" t="s">
        <v>6</v>
      </c>
      <c r="F16" s="30">
        <f>'Nabídková cena'!F46</f>
        <v>0</v>
      </c>
      <c r="G16" s="56">
        <v>1</v>
      </c>
      <c r="H16" s="31">
        <f t="shared" ref="H16" si="0">G16*F16</f>
        <v>0</v>
      </c>
    </row>
    <row r="17" spans="1:8" ht="26.25" customHeight="1" thickBot="1" x14ac:dyDescent="0.35">
      <c r="E17" s="88" t="s">
        <v>16</v>
      </c>
      <c r="F17" s="89"/>
      <c r="G17" s="90"/>
      <c r="H17" s="29">
        <f>SUM('Nabídková cena'!H8,'Nabídková cena'!H9,'Nabídková cena'!H46)</f>
        <v>0</v>
      </c>
    </row>
    <row r="18" spans="1:8" ht="14.4" thickBot="1" x14ac:dyDescent="0.35"/>
    <row r="19" spans="1:8" x14ac:dyDescent="0.3">
      <c r="A19" s="32" t="s">
        <v>56</v>
      </c>
      <c r="B19" s="33"/>
      <c r="C19" s="34"/>
      <c r="D19" s="34"/>
      <c r="E19" s="33"/>
      <c r="F19" s="33"/>
      <c r="G19" s="33"/>
      <c r="H19" s="35"/>
    </row>
    <row r="20" spans="1:8" ht="15.55" x14ac:dyDescent="0.3">
      <c r="A20" s="92" t="s">
        <v>61</v>
      </c>
      <c r="B20" s="36" t="s">
        <v>49</v>
      </c>
      <c r="C20" s="37"/>
      <c r="D20" s="38"/>
      <c r="E20" s="39"/>
      <c r="F20" s="11"/>
      <c r="G20" s="12"/>
      <c r="H20" s="40"/>
    </row>
    <row r="21" spans="1:8" ht="14.4" x14ac:dyDescent="0.3">
      <c r="A21" s="92"/>
      <c r="B21" s="17" t="s">
        <v>21</v>
      </c>
      <c r="C21" s="26" t="s">
        <v>22</v>
      </c>
      <c r="D21" s="26" t="s">
        <v>23</v>
      </c>
      <c r="E21" s="18" t="s">
        <v>24</v>
      </c>
      <c r="F21" s="58" t="s">
        <v>14</v>
      </c>
      <c r="G21" s="19">
        <v>1</v>
      </c>
      <c r="H21" s="41">
        <f>'Nabídková cena'!H23</f>
        <v>0</v>
      </c>
    </row>
    <row r="22" spans="1:8" ht="14.4" x14ac:dyDescent="0.3">
      <c r="A22" s="92"/>
      <c r="B22" s="17" t="s">
        <v>21</v>
      </c>
      <c r="C22" s="26" t="s">
        <v>22</v>
      </c>
      <c r="D22" s="26" t="s">
        <v>23</v>
      </c>
      <c r="E22" s="18" t="s">
        <v>24</v>
      </c>
      <c r="F22" s="58" t="s">
        <v>14</v>
      </c>
      <c r="G22" s="19">
        <v>1</v>
      </c>
      <c r="H22" s="41">
        <f>'Nabídková cena'!H24</f>
        <v>0</v>
      </c>
    </row>
    <row r="23" spans="1:8" ht="14.4" x14ac:dyDescent="0.3">
      <c r="A23" s="92"/>
      <c r="B23" s="17" t="s">
        <v>25</v>
      </c>
      <c r="C23" s="26" t="s">
        <v>26</v>
      </c>
      <c r="D23" s="26" t="s">
        <v>23</v>
      </c>
      <c r="E23" s="18" t="s">
        <v>24</v>
      </c>
      <c r="F23" s="58" t="s">
        <v>14</v>
      </c>
      <c r="G23" s="19">
        <v>1</v>
      </c>
      <c r="H23" s="41">
        <f>'Nabídková cena'!H25</f>
        <v>0</v>
      </c>
    </row>
    <row r="24" spans="1:8" ht="14.4" x14ac:dyDescent="0.3">
      <c r="A24" s="92"/>
      <c r="B24" s="17" t="s">
        <v>25</v>
      </c>
      <c r="C24" s="26" t="s">
        <v>26</v>
      </c>
      <c r="D24" s="26" t="s">
        <v>23</v>
      </c>
      <c r="E24" s="18" t="s">
        <v>24</v>
      </c>
      <c r="F24" s="58" t="s">
        <v>14</v>
      </c>
      <c r="G24" s="19">
        <v>1</v>
      </c>
      <c r="H24" s="41">
        <f>'Nabídková cena'!H26</f>
        <v>0</v>
      </c>
    </row>
    <row r="25" spans="1:8" ht="14.4" x14ac:dyDescent="0.3">
      <c r="A25" s="92"/>
      <c r="B25" s="20" t="s">
        <v>27</v>
      </c>
      <c r="C25" s="26" t="s">
        <v>28</v>
      </c>
      <c r="D25" s="26" t="s">
        <v>29</v>
      </c>
      <c r="E25" s="18" t="s">
        <v>24</v>
      </c>
      <c r="F25" s="58" t="s">
        <v>14</v>
      </c>
      <c r="G25" s="19">
        <v>1</v>
      </c>
      <c r="H25" s="41">
        <f>'Nabídková cena'!H27</f>
        <v>0</v>
      </c>
    </row>
    <row r="26" spans="1:8" ht="14.4" x14ac:dyDescent="0.3">
      <c r="A26" s="92"/>
      <c r="B26" s="20" t="s">
        <v>27</v>
      </c>
      <c r="C26" s="26" t="s">
        <v>28</v>
      </c>
      <c r="D26" s="26" t="s">
        <v>29</v>
      </c>
      <c r="E26" s="18" t="s">
        <v>24</v>
      </c>
      <c r="F26" s="58" t="s">
        <v>14</v>
      </c>
      <c r="G26" s="19">
        <v>1</v>
      </c>
      <c r="H26" s="41">
        <f>'Nabídková cena'!H28</f>
        <v>0</v>
      </c>
    </row>
    <row r="27" spans="1:8" ht="14.4" x14ac:dyDescent="0.3">
      <c r="A27" s="92"/>
      <c r="B27" s="20" t="s">
        <v>27</v>
      </c>
      <c r="C27" s="26" t="s">
        <v>28</v>
      </c>
      <c r="D27" s="26" t="s">
        <v>29</v>
      </c>
      <c r="E27" s="18" t="s">
        <v>24</v>
      </c>
      <c r="F27" s="58" t="s">
        <v>14</v>
      </c>
      <c r="G27" s="19">
        <v>1</v>
      </c>
      <c r="H27" s="41">
        <f>'Nabídková cena'!H29</f>
        <v>0</v>
      </c>
    </row>
    <row r="28" spans="1:8" ht="14.4" x14ac:dyDescent="0.3">
      <c r="A28" s="92"/>
      <c r="B28" s="20" t="s">
        <v>27</v>
      </c>
      <c r="C28" s="26" t="s">
        <v>28</v>
      </c>
      <c r="D28" s="26" t="s">
        <v>29</v>
      </c>
      <c r="E28" s="18" t="s">
        <v>24</v>
      </c>
      <c r="F28" s="58" t="s">
        <v>14</v>
      </c>
      <c r="G28" s="19">
        <v>1</v>
      </c>
      <c r="H28" s="41">
        <f>'Nabídková cena'!H30</f>
        <v>0</v>
      </c>
    </row>
    <row r="29" spans="1:8" ht="14.4" x14ac:dyDescent="0.3">
      <c r="A29" s="92"/>
      <c r="B29" s="20" t="s">
        <v>30</v>
      </c>
      <c r="C29" s="26" t="s">
        <v>31</v>
      </c>
      <c r="D29" s="26" t="s">
        <v>23</v>
      </c>
      <c r="E29" s="18" t="s">
        <v>24</v>
      </c>
      <c r="F29" s="58" t="s">
        <v>14</v>
      </c>
      <c r="G29" s="19">
        <v>1</v>
      </c>
      <c r="H29" s="41">
        <f>'Nabídková cena'!H31</f>
        <v>0</v>
      </c>
    </row>
    <row r="30" spans="1:8" ht="14.4" x14ac:dyDescent="0.3">
      <c r="A30" s="92"/>
      <c r="B30" s="20" t="s">
        <v>32</v>
      </c>
      <c r="C30" s="26" t="s">
        <v>33</v>
      </c>
      <c r="D30" s="26" t="s">
        <v>23</v>
      </c>
      <c r="E30" s="18" t="s">
        <v>24</v>
      </c>
      <c r="F30" s="58" t="s">
        <v>14</v>
      </c>
      <c r="G30" s="19">
        <v>400</v>
      </c>
      <c r="H30" s="41">
        <f>'Nabídková cena'!H32</f>
        <v>0</v>
      </c>
    </row>
    <row r="31" spans="1:8" ht="14.4" x14ac:dyDescent="0.3">
      <c r="A31" s="92"/>
      <c r="B31" s="20" t="s">
        <v>34</v>
      </c>
      <c r="C31" s="26" t="s">
        <v>35</v>
      </c>
      <c r="D31" s="26" t="s">
        <v>36</v>
      </c>
      <c r="E31" s="18" t="s">
        <v>24</v>
      </c>
      <c r="F31" s="58" t="s">
        <v>14</v>
      </c>
      <c r="G31" s="19">
        <v>1</v>
      </c>
      <c r="H31" s="41">
        <f>'Nabídková cena'!H33</f>
        <v>0</v>
      </c>
    </row>
    <row r="32" spans="1:8" ht="14.4" x14ac:dyDescent="0.3">
      <c r="A32" s="92"/>
      <c r="B32" s="20" t="s">
        <v>34</v>
      </c>
      <c r="C32" s="26" t="s">
        <v>35</v>
      </c>
      <c r="D32" s="26" t="s">
        <v>36</v>
      </c>
      <c r="E32" s="18" t="s">
        <v>24</v>
      </c>
      <c r="F32" s="58" t="s">
        <v>14</v>
      </c>
      <c r="G32" s="19">
        <v>1</v>
      </c>
      <c r="H32" s="41">
        <f>'Nabídková cena'!H34</f>
        <v>0</v>
      </c>
    </row>
    <row r="33" spans="1:8" ht="25.35" x14ac:dyDescent="0.3">
      <c r="A33" s="92"/>
      <c r="B33" s="17" t="s">
        <v>37</v>
      </c>
      <c r="C33" s="26" t="s">
        <v>38</v>
      </c>
      <c r="D33" s="26" t="s">
        <v>36</v>
      </c>
      <c r="E33" s="18" t="s">
        <v>24</v>
      </c>
      <c r="F33" s="58" t="s">
        <v>14</v>
      </c>
      <c r="G33" s="19">
        <v>1</v>
      </c>
      <c r="H33" s="41">
        <f>'Nabídková cena'!H35</f>
        <v>0</v>
      </c>
    </row>
    <row r="34" spans="1:8" ht="25.35" x14ac:dyDescent="0.3">
      <c r="A34" s="92"/>
      <c r="B34" s="17" t="s">
        <v>37</v>
      </c>
      <c r="C34" s="26" t="s">
        <v>38</v>
      </c>
      <c r="D34" s="26" t="s">
        <v>36</v>
      </c>
      <c r="E34" s="18" t="s">
        <v>24</v>
      </c>
      <c r="F34" s="58" t="s">
        <v>14</v>
      </c>
      <c r="G34" s="19">
        <v>1</v>
      </c>
      <c r="H34" s="41">
        <f>'Nabídková cena'!H36</f>
        <v>0</v>
      </c>
    </row>
    <row r="35" spans="1:8" ht="15.55" x14ac:dyDescent="0.3">
      <c r="A35" s="92"/>
      <c r="B35" s="36" t="s">
        <v>55</v>
      </c>
      <c r="C35" s="13"/>
      <c r="D35" s="14"/>
      <c r="E35" s="15"/>
      <c r="F35" s="9"/>
      <c r="G35" s="10"/>
      <c r="H35" s="42">
        <f t="shared" ref="H35" si="1">G35*F35</f>
        <v>0</v>
      </c>
    </row>
    <row r="36" spans="1:8" ht="25.35" x14ac:dyDescent="0.3">
      <c r="A36" s="92"/>
      <c r="B36" s="20" t="s">
        <v>39</v>
      </c>
      <c r="C36" s="26" t="s">
        <v>40</v>
      </c>
      <c r="D36" s="26" t="s">
        <v>41</v>
      </c>
      <c r="E36" s="18" t="s">
        <v>24</v>
      </c>
      <c r="F36" s="58" t="s">
        <v>14</v>
      </c>
      <c r="G36" s="19">
        <v>1</v>
      </c>
      <c r="H36" s="41">
        <f>'Nabídková cena'!H38</f>
        <v>0</v>
      </c>
    </row>
    <row r="37" spans="1:8" ht="25.35" x14ac:dyDescent="0.3">
      <c r="A37" s="92"/>
      <c r="B37" s="20" t="s">
        <v>39</v>
      </c>
      <c r="C37" s="26" t="s">
        <v>40</v>
      </c>
      <c r="D37" s="26" t="s">
        <v>41</v>
      </c>
      <c r="E37" s="18" t="s">
        <v>24</v>
      </c>
      <c r="F37" s="58" t="s">
        <v>14</v>
      </c>
      <c r="G37" s="19">
        <v>1</v>
      </c>
      <c r="H37" s="41">
        <f>'Nabídková cena'!H39</f>
        <v>0</v>
      </c>
    </row>
    <row r="38" spans="1:8" ht="25.35" x14ac:dyDescent="0.3">
      <c r="A38" s="92"/>
      <c r="B38" s="20" t="s">
        <v>39</v>
      </c>
      <c r="C38" s="26" t="s">
        <v>40</v>
      </c>
      <c r="D38" s="26" t="s">
        <v>41</v>
      </c>
      <c r="E38" s="18" t="s">
        <v>24</v>
      </c>
      <c r="F38" s="58" t="s">
        <v>14</v>
      </c>
      <c r="G38" s="19">
        <v>1</v>
      </c>
      <c r="H38" s="41">
        <f>'Nabídková cena'!H40</f>
        <v>0</v>
      </c>
    </row>
    <row r="39" spans="1:8" ht="25.35" x14ac:dyDescent="0.3">
      <c r="A39" s="92"/>
      <c r="B39" s="20" t="s">
        <v>39</v>
      </c>
      <c r="C39" s="26" t="s">
        <v>40</v>
      </c>
      <c r="D39" s="26" t="s">
        <v>41</v>
      </c>
      <c r="E39" s="18" t="s">
        <v>24</v>
      </c>
      <c r="F39" s="58" t="s">
        <v>14</v>
      </c>
      <c r="G39" s="19">
        <v>1</v>
      </c>
      <c r="H39" s="41">
        <f>'Nabídková cena'!H41</f>
        <v>0</v>
      </c>
    </row>
    <row r="40" spans="1:8" ht="14.4" x14ac:dyDescent="0.3">
      <c r="A40" s="92"/>
      <c r="B40" s="20" t="s">
        <v>42</v>
      </c>
      <c r="C40" s="26" t="s">
        <v>43</v>
      </c>
      <c r="D40" s="26" t="s">
        <v>44</v>
      </c>
      <c r="E40" s="18" t="s">
        <v>24</v>
      </c>
      <c r="F40" s="58" t="s">
        <v>14</v>
      </c>
      <c r="G40" s="19">
        <v>1</v>
      </c>
      <c r="H40" s="41">
        <f>'Nabídková cena'!H42</f>
        <v>0</v>
      </c>
    </row>
    <row r="41" spans="1:8" ht="14.4" x14ac:dyDescent="0.3">
      <c r="A41" s="92"/>
      <c r="B41" s="20" t="s">
        <v>45</v>
      </c>
      <c r="C41" s="26" t="s">
        <v>46</v>
      </c>
      <c r="D41" s="26" t="s">
        <v>47</v>
      </c>
      <c r="E41" s="18" t="s">
        <v>24</v>
      </c>
      <c r="F41" s="58" t="s">
        <v>14</v>
      </c>
      <c r="G41" s="19">
        <v>400</v>
      </c>
      <c r="H41" s="41">
        <f>'Nabídková cena'!H43</f>
        <v>0</v>
      </c>
    </row>
    <row r="42" spans="1:8" ht="25.35" x14ac:dyDescent="0.3">
      <c r="A42" s="92"/>
      <c r="B42" s="20" t="s">
        <v>48</v>
      </c>
      <c r="C42" s="26" t="s">
        <v>40</v>
      </c>
      <c r="D42" s="26" t="s">
        <v>41</v>
      </c>
      <c r="E42" s="18" t="s">
        <v>24</v>
      </c>
      <c r="F42" s="58" t="s">
        <v>14</v>
      </c>
      <c r="G42" s="19">
        <v>1</v>
      </c>
      <c r="H42" s="41">
        <f>'Nabídková cena'!H44</f>
        <v>0</v>
      </c>
    </row>
    <row r="43" spans="1:8" ht="25.95" thickBot="1" x14ac:dyDescent="0.35">
      <c r="A43" s="100"/>
      <c r="B43" s="21" t="s">
        <v>48</v>
      </c>
      <c r="C43" s="27" t="s">
        <v>40</v>
      </c>
      <c r="D43" s="27" t="s">
        <v>41</v>
      </c>
      <c r="E43" s="22" t="s">
        <v>24</v>
      </c>
      <c r="F43" s="58" t="s">
        <v>14</v>
      </c>
      <c r="G43" s="23">
        <v>1</v>
      </c>
      <c r="H43" s="43">
        <f>'Nabídková cena'!H45</f>
        <v>0</v>
      </c>
    </row>
    <row r="44" spans="1:8" ht="30.85" customHeight="1" thickBot="1" x14ac:dyDescent="0.35">
      <c r="A44" s="28"/>
      <c r="B44" s="66"/>
      <c r="C44" s="66"/>
      <c r="D44" s="44"/>
      <c r="E44" s="88" t="s">
        <v>84</v>
      </c>
      <c r="F44" s="89"/>
      <c r="G44" s="90"/>
      <c r="H44" s="31">
        <f>'Nabídková cena'!H21</f>
        <v>0</v>
      </c>
    </row>
  </sheetData>
  <sheetProtection algorithmName="SHA-512" hashValue="Eu+7OKxfa8wFcKimrQpXrkV+TErR40WnMgW8qqXa0mk2h8qwbAAPeXBSDNeiCliaoxwmUDaL31IntSYyDsnYLg==" saltValue="8oxMQ24sHZNeFoLj+x/PKQ==" spinCount="100000" sheet="1" objects="1" scenarios="1"/>
  <protectedRanges>
    <protectedRange algorithmName="SHA-512" hashValue="kEPnQbAlCskaWOuDYuud7onMxon9eSDGnBOzaMnK0mbYwQmMrbIlR4UMcnypuXiZq5GyGMHU2Vqcixq21hu9bQ==" saltValue="O/cBZmaq9q/FckMf78s28Q==" spinCount="100000" sqref="F4 F16" name="Oblast1_2"/>
    <protectedRange algorithmName="SHA-512" hashValue="u9Tg83Bk09g03fdUF3+/0hZQv7BeFg6Py3Z8r85LO7uBId4j9taM44WUDD/ugd9GL0C0hqjkQLZKy3yxEQl74w==" saltValue="uQQ8CzbdtAbFPZ6s0EDbdA==" spinCount="100000" sqref="F20:F44" name="Oblast2"/>
    <protectedRange algorithmName="SHA-512" hashValue="kEPnQbAlCskaWOuDYuud7onMxon9eSDGnBOzaMnK0mbYwQmMrbIlR4UMcnypuXiZq5GyGMHU2Vqcixq21hu9bQ==" saltValue="O/cBZmaq9q/FckMf78s28Q==" spinCount="100000" sqref="F20:F44" name="Oblast1"/>
  </protectedRanges>
  <mergeCells count="17">
    <mergeCell ref="C15:D15"/>
    <mergeCell ref="E44:G44"/>
    <mergeCell ref="A5:A15"/>
    <mergeCell ref="E17:G17"/>
    <mergeCell ref="B3:C3"/>
    <mergeCell ref="B16:C16"/>
    <mergeCell ref="C4:C5"/>
    <mergeCell ref="A20:A43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7" right="0.7" top="0.78740157499999996" bottom="0.78740157499999996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PFileSec xmlns="b246a3c9-e8b6-4373-bafd-ef843f8c6aef">Input</SIPFileSec>
    <CarovyKod xmlns="b246a3c9-e8b6-4373-bafd-ef843f8c6aef" xsi:nil="true"/>
    <HashInit xmlns="b246a3c9-e8b6-4373-bafd-ef843f8c6aef" xsi:nil="true"/>
    <Podrobnosti xmlns="b246a3c9-e8b6-4373-bafd-ef843f8c6aef" xsi:nil="true"/>
    <HashAlgorithm xmlns="b246a3c9-e8b6-4373-bafd-ef843f8c6aef" xsi:nil="true"/>
    <CisloJednaci xmlns="b246a3c9-e8b6-4373-bafd-ef843f8c6aef">STC/006645/ÚSDS/2025/2</CisloJednaci>
    <NazevDokumentu xmlns="b246a3c9-e8b6-4373-bafd-ef843f8c6aef">Zadávací dokumentace_FW</NazevDokumentu>
    <Znacka xmlns="b246a3c9-e8b6-4373-bafd-ef843f8c6aef" xsi:nil="true"/>
    <HashValue xmlns="b246a3c9-e8b6-4373-bafd-ef843f8c6aef" xsi:nil="true"/>
    <JID xmlns="b246a3c9-e8b6-4373-bafd-ef843f8c6aef">R_STCSPS_0100692</JID>
    <IDExt xmlns="b246a3c9-e8b6-4373-bafd-ef843f8c6aef" xsi:nil="true"/>
    <OriginalFileName xmlns="b246a3c9-e8b6-4373-bafd-ef843f8c6aef">Příloha 3 - Stanovení celkové nabídkové ceny@.xlsx</OriginalFileName>
    <MimeTypeResult xmlns="b246a3c9-e8b6-4373-bafd-ef843f8c6aef">None</MimeTypeResult>
    <MimeType xmlns="b246a3c9-e8b6-4373-bafd-ef843f8c6aef" xsi:nil="true"/>
    <FormatCheck xmlns="b246a3c9-e8b6-4373-bafd-ef843f8c6aef" xsi:nil="true"/>
    <HashParentFile xmlns="b246a3c9-e8b6-4373-bafd-ef843f8c6aef" xsi:nil="true"/>
    <FormatName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4F9D2ADA2F609A4A94D06894653A752B" ma:contentTypeVersion="15" ma:contentTypeDescription="Vytvoří nový dokument" ma:contentTypeScope="" ma:versionID="4b113bbcfdcaf651b665df501e8aba2a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1b1379391fff786df731356b35b1ca30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SharedWithUsers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SharedWithUsers" ma:index="2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ZdrojID" ma:index="22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3" nillable="true" ma:displayName="Finální verze" ma:internalName="FinalniVerze">
      <xsd:simpleType>
        <xsd:restriction base="dms:Boolean"/>
      </xsd:simpleType>
    </xsd:element>
    <xsd:element name="FormatCheck" ma:index="24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5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6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7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53BEE9-1893-4FDD-91CC-35F050E498A8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246a3c9-e8b6-4373-bafd-ef843f8c6aef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55C5A4-566C-4ADE-9B02-3152E165F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68EE76-2323-4FF5-A23A-00ECB5A17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Nabídková cena</vt:lpstr>
      <vt:lpstr>P3 - Rozpad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Řeháčková Monika</dc:creator>
  <cp:lastModifiedBy>Nádvorníková Petra</cp:lastModifiedBy>
  <cp:lastPrinted>2025-06-10T10:46:34Z</cp:lastPrinted>
  <dcterms:created xsi:type="dcterms:W3CDTF">2021-08-10T06:44:34Z</dcterms:created>
  <dcterms:modified xsi:type="dcterms:W3CDTF">2025-06-26T13:14:06Z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0x010100617DA10A36FE5747AD151C4F74B1AC96004F9D2ADA2F609A4A94D06894653A752B</vt:lpwstr>
  </property>
</Properties>
</file>