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06" windowWidth="15195" windowHeight="10995" tabRatio="948" activeTab="2"/>
  </bookViews>
  <sheets>
    <sheet name="rekapitulace SO 01-02 " sheetId="1" r:id="rId1"/>
    <sheet name="SO 01-02 staveniště" sheetId="2" r:id="rId2"/>
    <sheet name="SO 01 část 01" sheetId="3" r:id="rId3"/>
    <sheet name="SO 01 část 02" sheetId="4" r:id="rId4"/>
    <sheet name="SO 01 část 03" sheetId="5" r:id="rId5"/>
    <sheet name="SO 01 část 04" sheetId="6" r:id="rId6"/>
    <sheet name="SO 01 část 05" sheetId="7" r:id="rId7"/>
    <sheet name="SO 01 část 06" sheetId="8" r:id="rId8"/>
    <sheet name="SO 01 část 07" sheetId="9" r:id="rId9"/>
    <sheet name="SO 01 část 08" sheetId="10" r:id="rId10"/>
    <sheet name="SO 01 část 09" sheetId="11" r:id="rId11"/>
    <sheet name="SO 01 část 10" sheetId="12" r:id="rId12"/>
    <sheet name="SO 02 část 001" sheetId="13" r:id="rId13"/>
    <sheet name="SO 02 část 002" sheetId="14" r:id="rId14"/>
  </sheets>
  <definedNames>
    <definedName name="_xlnm.Print_Area" localSheetId="0">'rekapitulace SO 01-02 '!$A$1:$C$37</definedName>
    <definedName name="_xlnm.Print_Area" localSheetId="2">'SO 01 část 01'!$A$1:$F$57</definedName>
    <definedName name="_xlnm.Print_Area" localSheetId="3">'SO 01 část 02'!$A$1:$F$56</definedName>
    <definedName name="_xlnm.Print_Area" localSheetId="4">'SO 01 část 03'!$A$1:$F$55</definedName>
    <definedName name="_xlnm.Print_Area" localSheetId="5">'SO 01 část 04'!$A$1:$F$55</definedName>
    <definedName name="_xlnm.Print_Area" localSheetId="6">'SO 01 část 05'!$A$1:$F$55</definedName>
    <definedName name="_xlnm.Print_Area" localSheetId="7">'SO 01 část 06'!$A$1:$F$55</definedName>
    <definedName name="_xlnm.Print_Area" localSheetId="8">'SO 01 část 07'!$A$1:$F$66</definedName>
    <definedName name="_xlnm.Print_Area" localSheetId="9">'SO 01 část 08'!$A$1:$F$55</definedName>
    <definedName name="_xlnm.Print_Area" localSheetId="1">'SO 01-02 staveniště'!$A$1:$F$59</definedName>
    <definedName name="_xlnm.Print_Area" localSheetId="12">'SO 02 část 001'!$A$1:$F$55</definedName>
    <definedName name="_xlnm.Print_Area" localSheetId="13">'SO 02 část 002'!$A$1:$F$55</definedName>
  </definedNames>
  <calcPr fullCalcOnLoad="1"/>
</workbook>
</file>

<file path=xl/sharedStrings.xml><?xml version="1.0" encoding="utf-8"?>
<sst xmlns="http://schemas.openxmlformats.org/spreadsheetml/2006/main" count="700" uniqueCount="250">
  <si>
    <t>CELKEM bez DPH</t>
  </si>
  <si>
    <t>NÁZEV VÝKONU</t>
  </si>
  <si>
    <t>Jednotka</t>
  </si>
  <si>
    <t>Počet jedn.</t>
  </si>
  <si>
    <t>Jedn.cena</t>
  </si>
  <si>
    <t>Cena celkem</t>
  </si>
  <si>
    <t>ks</t>
  </si>
  <si>
    <t xml:space="preserve">CELKEM </t>
  </si>
  <si>
    <t>m2</t>
  </si>
  <si>
    <t>CELKOVÁ CENA VČETNĚ DPH</t>
  </si>
  <si>
    <t>Objekt</t>
  </si>
  <si>
    <t>Název objektu</t>
  </si>
  <si>
    <t>kód CPV</t>
  </si>
  <si>
    <t>m</t>
  </si>
  <si>
    <t>REKAPITULACE</t>
  </si>
  <si>
    <t>Stará Chodovská - skládka TDK - projekt sanačních prací</t>
  </si>
  <si>
    <t>Stará Chodovská - skládka TDK</t>
  </si>
  <si>
    <t>SO 01</t>
  </si>
  <si>
    <t>OCENĚNÝ VÝKAZ VÝMĚR</t>
  </si>
  <si>
    <t xml:space="preserve">Sanace </t>
  </si>
  <si>
    <t>Odtěžba a odstranění TDK a vod ze skládky</t>
  </si>
  <si>
    <t>90513600-2</t>
  </si>
  <si>
    <t>m3</t>
  </si>
  <si>
    <t>odtěžba TDK ze skládky</t>
  </si>
  <si>
    <t>separace TDK přes síto</t>
  </si>
  <si>
    <t>nakládání TDK</t>
  </si>
  <si>
    <t>likvidace TDK</t>
  </si>
  <si>
    <t>t</t>
  </si>
  <si>
    <t>hod</t>
  </si>
  <si>
    <t>odčerpání vod ze skládky stávající čerp. stanicí</t>
  </si>
  <si>
    <t>likvidace odčerpaných vod</t>
  </si>
  <si>
    <t>čištění betonových konstrukcí tlakovou vodou</t>
  </si>
  <si>
    <t>zřízení provizorního potrubí prum. 100mm k přečerpávání vod, montáž a likvidace</t>
  </si>
  <si>
    <t>nákup zemin - jílovců</t>
  </si>
  <si>
    <t>uložení sypaniny do násypů se zhutněním</t>
  </si>
  <si>
    <t>úprava pláně se zhutněním</t>
  </si>
  <si>
    <t>90513900-5</t>
  </si>
  <si>
    <t>90513700-3</t>
  </si>
  <si>
    <t>90513500-1</t>
  </si>
  <si>
    <t>90440000-3</t>
  </si>
  <si>
    <t>Odtěžba kontaminovaného materiálu</t>
  </si>
  <si>
    <t>odtěžba kontam. nadsítného a pev. materiálu</t>
  </si>
  <si>
    <t>nakládání kontam. nadsítného a pev. materiálu</t>
  </si>
  <si>
    <t>odvoz kontam. nadsítného a pev. mat. do 150 km</t>
  </si>
  <si>
    <t>likvidace kontam. nadsítného a pev. materiálu</t>
  </si>
  <si>
    <t>Část 03 - Likvidace technologického zařízení skládky</t>
  </si>
  <si>
    <t>Likvidace technologického zařízení skládky</t>
  </si>
  <si>
    <t>Část 04 - Odstranění betonových zábran a panelů ze zpevněných ploch</t>
  </si>
  <si>
    <t>Odstranění betonových zábran a panelů ze zpevněných ploch</t>
  </si>
  <si>
    <t xml:space="preserve">rozebrání vozovek a zpevněných ploch </t>
  </si>
  <si>
    <t>očištění panelů a betonových zábran</t>
  </si>
  <si>
    <t>odstranění betonového podkladu a likvidace</t>
  </si>
  <si>
    <t>odvoz a uložení panelů a zábran na skládku</t>
  </si>
  <si>
    <t>Část 05 - Demolice a likvidace provozní budovy čerpací stanice</t>
  </si>
  <si>
    <t>Demolice a likvidace provozní budovy čerpací stanice</t>
  </si>
  <si>
    <t>likvidace nekontaminovaných materiálů z demolice</t>
  </si>
  <si>
    <t>odvoz nekontaminovaných materiálů na skládku do 30 km</t>
  </si>
  <si>
    <t>odvoz kontaminovaných materiálů do 150km</t>
  </si>
  <si>
    <t>likvidace kontaminovaných materiálů</t>
  </si>
  <si>
    <t>45111100-9</t>
  </si>
  <si>
    <t>Část 06 - Sanace jímky na fenolové vody a přítoku do jímky</t>
  </si>
  <si>
    <t>Sanace jímky na fenolové vody a přítoku do jímky</t>
  </si>
  <si>
    <t>přečerpání vody do jímky u ČS na východní straně skládky</t>
  </si>
  <si>
    <t>přenosná ČS</t>
  </si>
  <si>
    <t>mobilní potrubí k přečerpání vod s montáží</t>
  </si>
  <si>
    <t>čištění betonových kontrukcí tlakovou vodou</t>
  </si>
  <si>
    <t>demolice budov zděných</t>
  </si>
  <si>
    <t>drcení stavebního odpadu z demolic</t>
  </si>
  <si>
    <t>Odtěžba nadlimitně kontaminovaných zemin mimo skládkové těleso</t>
  </si>
  <si>
    <t>ohnisko I.</t>
  </si>
  <si>
    <t>příplatek za lepivost</t>
  </si>
  <si>
    <t>ohnisko II.</t>
  </si>
  <si>
    <t>hloubení nezapažených jam - odkopání nekontaminovaných zemin</t>
  </si>
  <si>
    <t>ohnisko III.</t>
  </si>
  <si>
    <t>hloubení rýh - odkopání nekontaminovaných zemin</t>
  </si>
  <si>
    <t>zřízení pažení</t>
  </si>
  <si>
    <t>odstranění pažení</t>
  </si>
  <si>
    <t>svislé přemístění výkopku</t>
  </si>
  <si>
    <t>Část 08 - Likvidace oplocení</t>
  </si>
  <si>
    <t>Likvidace oplocení</t>
  </si>
  <si>
    <t>demontáž pletiva a drátů, odřezání sloupků</t>
  </si>
  <si>
    <t>SO 02 - Rekultivace</t>
  </si>
  <si>
    <t>Část 001 - Terénní úpravy</t>
  </si>
  <si>
    <t>Terénní úpravy</t>
  </si>
  <si>
    <t>nákup zeminy schopné zúrodnění</t>
  </si>
  <si>
    <t>nákup zeminy pro založení trávníku</t>
  </si>
  <si>
    <t>uložení sypaniny do násypů nezhutněných</t>
  </si>
  <si>
    <t>úprava pláně na násypech</t>
  </si>
  <si>
    <t>založení lučního trávníku výsevem</t>
  </si>
  <si>
    <t>luční travní směs 150kg/ha</t>
  </si>
  <si>
    <t>kg</t>
  </si>
  <si>
    <t>Odvodnění</t>
  </si>
  <si>
    <t>vykopávky melioračních kanálů</t>
  </si>
  <si>
    <t>hloubení rýh pro drény</t>
  </si>
  <si>
    <t xml:space="preserve">hloubení šachet </t>
  </si>
  <si>
    <t>zásyp jam šachet a rýh kolem objektu se zhutněním</t>
  </si>
  <si>
    <t>hloubení rýh do šířky 2 m</t>
  </si>
  <si>
    <t>vodorovné přemístění výkopku</t>
  </si>
  <si>
    <t>svahování v zářezech</t>
  </si>
  <si>
    <t>rozprostření ornice v tl. do 30 cm</t>
  </si>
  <si>
    <t xml:space="preserve">zásyp rýh pro drény </t>
  </si>
  <si>
    <t>založení lučního trávníku ve svahu</t>
  </si>
  <si>
    <t>dno rýhy zpevněné štěrkem</t>
  </si>
  <si>
    <t>vtoková šachta s kalištěm</t>
  </si>
  <si>
    <t xml:space="preserve">výúsť čelní </t>
  </si>
  <si>
    <t>PZD 1500/300/90</t>
  </si>
  <si>
    <t>drenážní potrubí plné prům. 100 mm</t>
  </si>
  <si>
    <t>kladení drenážního potrubí</t>
  </si>
  <si>
    <t>drcené kamenivo fr. 16-32 mm</t>
  </si>
  <si>
    <t>zásyp šachty - studně bez zhutnění</t>
  </si>
  <si>
    <t>osazení betonových skruží prům. 1500 mm</t>
  </si>
  <si>
    <t>osazení PZD</t>
  </si>
  <si>
    <t>betonové skruže prům. 1500/500-150</t>
  </si>
  <si>
    <t>osazení poklopu prům. 1800 mm</t>
  </si>
  <si>
    <t>betonový poklop půlený prům. 1800 mm</t>
  </si>
  <si>
    <t>podkladní vrstva z betonu prostého vodostavebního pod klažbu tl. 10 cm</t>
  </si>
  <si>
    <t>zřízení podkladní vrstvy z kameniva</t>
  </si>
  <si>
    <t>SO 01 - Sanace</t>
  </si>
  <si>
    <t>kladení dlažby z desek  do 60 kg</t>
  </si>
  <si>
    <t>betonová žlabovka 300/600/80</t>
  </si>
  <si>
    <t>obetonování potrubí v tl. 10 cm</t>
  </si>
  <si>
    <t>kladení potrubí PVC prům. 400 mm</t>
  </si>
  <si>
    <t>potrubí PVC prům. 400 mm</t>
  </si>
  <si>
    <t>Část  01</t>
  </si>
  <si>
    <t>Část  02</t>
  </si>
  <si>
    <t>Část  03</t>
  </si>
  <si>
    <t>Část  04</t>
  </si>
  <si>
    <t>Část  05</t>
  </si>
  <si>
    <t>Část  06</t>
  </si>
  <si>
    <t>Část  07</t>
  </si>
  <si>
    <t>Část  08</t>
  </si>
  <si>
    <t>SO 02</t>
  </si>
  <si>
    <t>Část  001</t>
  </si>
  <si>
    <t>Část  002</t>
  </si>
  <si>
    <t>Rekultivace</t>
  </si>
  <si>
    <t>SO 01-02  - Zařízení staveniště</t>
  </si>
  <si>
    <t>Zařízení staveniště</t>
  </si>
  <si>
    <t>mobilní buňky ZS</t>
  </si>
  <si>
    <t>dekontaminační stanice osob</t>
  </si>
  <si>
    <t>mycí rampa techniky</t>
  </si>
  <si>
    <t>SO 01-02</t>
  </si>
  <si>
    <t>kpl.</t>
  </si>
  <si>
    <t>Část  09</t>
  </si>
  <si>
    <t>Část  10</t>
  </si>
  <si>
    <t>79421000-1</t>
  </si>
  <si>
    <t>Odběry vzorků, analýzy, přeprava</t>
  </si>
  <si>
    <t>Odběr vzorků dehtových kalů</t>
  </si>
  <si>
    <t>71610000-7</t>
  </si>
  <si>
    <t>odběr</t>
  </si>
  <si>
    <t>Odběr vzorků betonových a stavebních konstrukcí</t>
  </si>
  <si>
    <t xml:space="preserve">Odběr vzorků zemin </t>
  </si>
  <si>
    <t>Zřízení geodetických monitorovaích bodů</t>
  </si>
  <si>
    <t xml:space="preserve">Geodetické měření </t>
  </si>
  <si>
    <t>Laboratorní analýzy</t>
  </si>
  <si>
    <t xml:space="preserve">Stanovení PCB v dehtových kalech </t>
  </si>
  <si>
    <t>analýza</t>
  </si>
  <si>
    <t xml:space="preserve">Stanovení  uhlovodíků c10-c40 v sušině </t>
  </si>
  <si>
    <t xml:space="preserve">Stanovení  fenolů  v sušině </t>
  </si>
  <si>
    <t xml:space="preserve">Stanovení PAU v sušině </t>
  </si>
  <si>
    <t xml:space="preserve">Stanovení PCB v sušině </t>
  </si>
  <si>
    <t xml:space="preserve">Třída vyluhovatelnosti </t>
  </si>
  <si>
    <t>Přeprava vzorků do laboratoře</t>
  </si>
  <si>
    <t>60140000-1</t>
  </si>
  <si>
    <t>km</t>
  </si>
  <si>
    <t>Řízení, koordinace a dokumentace sanačního monitoringu</t>
  </si>
  <si>
    <t>Řízení a koordinace prací</t>
  </si>
  <si>
    <t>hod.</t>
  </si>
  <si>
    <t>Práce geochemika a odpadáře</t>
  </si>
  <si>
    <t>Práce vedoucího specialisty</t>
  </si>
  <si>
    <t>Doprava osob na lokalitu</t>
  </si>
  <si>
    <t>Vyhodnocení sanačního monitoringu</t>
  </si>
  <si>
    <t>Zpracování dat na PC</t>
  </si>
  <si>
    <t>Naplnění databáze SEKM</t>
  </si>
  <si>
    <t>Zpracování zprávy pro KD</t>
  </si>
  <si>
    <t>Zpracování roční zprávy</t>
  </si>
  <si>
    <t>Zpracování závěrečné zprávy  sanačního monitoringu</t>
  </si>
  <si>
    <t>zpráva</t>
  </si>
  <si>
    <t>Grafické a reprografické práce</t>
  </si>
  <si>
    <t>Část 10 - Sanační a postsanační monitoring podzemních a povrchových vod</t>
  </si>
  <si>
    <t>Dynamický odběr vzorků podzemních vod</t>
  </si>
  <si>
    <t>Měření mocnosti fáze ropných uhlovodíků</t>
  </si>
  <si>
    <t>měření</t>
  </si>
  <si>
    <t>Měření fyzikálněchemických parametrů (ph, redox,vodisvost)</t>
  </si>
  <si>
    <t xml:space="preserve">měření </t>
  </si>
  <si>
    <t>Měření hladiny podzemní vody</t>
  </si>
  <si>
    <t xml:space="preserve">Odběr povrchových vod </t>
  </si>
  <si>
    <t>Stanovení  uhlovodíků c10-c40 ve vodě</t>
  </si>
  <si>
    <t>Stanovení  fenolů  ve vodě</t>
  </si>
  <si>
    <t>Stanovení BTX ve vodě</t>
  </si>
  <si>
    <t>Stanovení PCB ve vodě</t>
  </si>
  <si>
    <t>Řízení, koordinace a dokumentace monitoringu</t>
  </si>
  <si>
    <t>Práce geochemika a hydrogeologa</t>
  </si>
  <si>
    <t>Vyhodnocení postsanačního monitoringu</t>
  </si>
  <si>
    <t>Zpracování závěrečné zprávy  postsanačního monitoringu</t>
  </si>
  <si>
    <t xml:space="preserve">Sanační monitoring nesaturované zóny a pilotové stěny </t>
  </si>
  <si>
    <t>Sanační a postsanační monitoring podzemních a povrchových vod</t>
  </si>
  <si>
    <t>90522300-5</t>
  </si>
  <si>
    <t>90522100-3</t>
  </si>
  <si>
    <t>45112320-4</t>
  </si>
  <si>
    <t>45112310-1</t>
  </si>
  <si>
    <t>45112000-5</t>
  </si>
  <si>
    <t>45112100-6</t>
  </si>
  <si>
    <t>45232453-2</t>
  </si>
  <si>
    <t>náklady na provozování ZS (rozvody el., paušál za jističe, spotřeba el. energie, nákup a doprava užitkové a oplachové vody, služby</t>
  </si>
  <si>
    <t>45233100-0</t>
  </si>
  <si>
    <t>90510000-5</t>
  </si>
  <si>
    <t>45231400-3</t>
  </si>
  <si>
    <t>45112330-7</t>
  </si>
  <si>
    <t>50511100-1</t>
  </si>
  <si>
    <t>79993000-1</t>
  </si>
  <si>
    <t>34928220-6</t>
  </si>
  <si>
    <t>42924740-8</t>
  </si>
  <si>
    <t>44162000-3  90470000-2</t>
  </si>
  <si>
    <t>90512000-9</t>
  </si>
  <si>
    <t>90470000-2  90514000-3</t>
  </si>
  <si>
    <t>90470000-2 90514000-3</t>
  </si>
  <si>
    <t xml:space="preserve">likvidace kovového odpadu znečištěného nebezpečnými látkami </t>
  </si>
  <si>
    <t xml:space="preserve">demontáž čerpací stanice ve východní části, očištění všech součástí </t>
  </si>
  <si>
    <t>demontáž, očištění  výtlačného potrubí od čerpací stanice</t>
  </si>
  <si>
    <t>demontáž  el. rozvaděčů a rozvodů ve zděné provozní budově ČS</t>
  </si>
  <si>
    <t xml:space="preserve">demontáž čerpací stanice fenolových vod, očištění všech součástí </t>
  </si>
  <si>
    <t xml:space="preserve">demontáž čerpací stanice podzemní vody, očištění všech součástí </t>
  </si>
  <si>
    <t>odvoz kontam. kovového odpadu na skládku do 150 km</t>
  </si>
  <si>
    <t>Část 002 - Odvodnění</t>
  </si>
  <si>
    <t>Náklady na realizaci objektu</t>
  </si>
  <si>
    <t>odvoz TDK do 2 km</t>
  </si>
  <si>
    <t>Zavezení skládky a jímky fenolových vod jílovci</t>
  </si>
  <si>
    <t>vodorovné přemístění do 2 km</t>
  </si>
  <si>
    <t>odkopávky v hornině tř.3</t>
  </si>
  <si>
    <t xml:space="preserve">příplatek za lepivost </t>
  </si>
  <si>
    <t>vodorovný přesun do 2 km</t>
  </si>
  <si>
    <t>vodorovné přemístění se složením</t>
  </si>
  <si>
    <t>hloubení zapažených jam - odkopání kontaminovaných zemin</t>
  </si>
  <si>
    <t>dekontaminace zemin</t>
  </si>
  <si>
    <t>zásyp sypaninou jam a rýh se zhutněním včetně odkopání a naložení</t>
  </si>
  <si>
    <t>Část 02 - Odtěžba a likvidace kontaminovaného nadsítného podílu a kontamin. pevného materiálu</t>
  </si>
  <si>
    <t>Sanace skládky tuhých dehtových kalů (TDK) - lokalita Stará Chodovská</t>
  </si>
  <si>
    <t>Odtěžba, odstranění a likvidace tuhých dehtových kalů, odčerpání, odstranění a likvidace fenolových vod</t>
  </si>
  <si>
    <t>Část 01 - Odtěžba, odstranění a likvidace tuhých dehtových kalů, odčerpání, odstranění a likvidace</t>
  </si>
  <si>
    <t xml:space="preserve">                fenolových vod</t>
  </si>
  <si>
    <t>Odtěžba a likvidace kontaminovaného nadsítného podílu a kontaminovaného pevného materiálu</t>
  </si>
  <si>
    <t>Část 07 - Odtěžba a biodegradace nadlimitně kontaminovaných zemin mimo skládkové těleso</t>
  </si>
  <si>
    <t>Odtěžba a biodegradace nadlimitně kontaminovaných zemin mimo skládkové těleso</t>
  </si>
  <si>
    <t>vypracování havarijního plánu</t>
  </si>
  <si>
    <t>79993000-2</t>
  </si>
  <si>
    <t>zřízení, údržba a likvidace jímky na fenolové vody</t>
  </si>
  <si>
    <t>uložení materiálu k možnému odběru SU a.s.</t>
  </si>
  <si>
    <t>90410000-4</t>
  </si>
  <si>
    <t>Část 09 - Sanační monitoring nesaturované zóny a pilotové stěny</t>
  </si>
  <si>
    <t>DPH 21 %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</si>
</sst>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0.000"/>
  </numFmts>
  <fonts count="21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8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0"/>
    </font>
    <font>
      <i/>
      <sz val="12"/>
      <name val="Arial"/>
      <family val="2"/>
    </font>
    <font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4" fontId="6" fillId="2" borderId="3" xfId="0" applyNumberFormat="1" applyFont="1" applyFill="1" applyBorder="1" applyAlignment="1">
      <alignment horizontal="right" vertical="top" wrapText="1"/>
    </xf>
    <xf numFmtId="0" fontId="6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0" borderId="8" xfId="0" applyFont="1" applyBorder="1" applyAlignment="1">
      <alignment vertical="top" wrapText="1"/>
    </xf>
    <xf numFmtId="0" fontId="3" fillId="2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11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vertical="top" wrapText="1"/>
    </xf>
    <xf numFmtId="0" fontId="3" fillId="2" borderId="13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3" fillId="0" borderId="12" xfId="0" applyFont="1" applyFill="1" applyBorder="1" applyAlignment="1">
      <alignment vertical="top" wrapText="1"/>
    </xf>
    <xf numFmtId="0" fontId="3" fillId="2" borderId="14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/>
    </xf>
    <xf numFmtId="0" fontId="3" fillId="2" borderId="15" xfId="0" applyFont="1" applyFill="1" applyBorder="1" applyAlignment="1">
      <alignment/>
    </xf>
    <xf numFmtId="0" fontId="5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right" vertical="top" wrapText="1"/>
    </xf>
    <xf numFmtId="2" fontId="0" fillId="0" borderId="1" xfId="0" applyNumberFormat="1" applyBorder="1" applyAlignment="1">
      <alignment horizontal="right" vertical="top" wrapText="1"/>
    </xf>
    <xf numFmtId="0" fontId="0" fillId="0" borderId="6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4" fontId="8" fillId="0" borderId="0" xfId="0" applyNumberFormat="1" applyFont="1" applyAlignment="1">
      <alignment/>
    </xf>
    <xf numFmtId="0" fontId="7" fillId="0" borderId="16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4" fontId="7" fillId="0" borderId="5" xfId="0" applyNumberFormat="1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horizontal="center" vertical="top" wrapText="1"/>
    </xf>
    <xf numFmtId="4" fontId="5" fillId="0" borderId="19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1" fontId="17" fillId="0" borderId="13" xfId="0" applyNumberFormat="1" applyFont="1" applyBorder="1" applyAlignment="1">
      <alignment horizontal="center" vertical="top" wrapText="1"/>
    </xf>
    <xf numFmtId="4" fontId="0" fillId="0" borderId="20" xfId="0" applyNumberFormat="1" applyFont="1" applyBorder="1" applyAlignment="1">
      <alignment vertical="top" wrapText="1"/>
    </xf>
    <xf numFmtId="0" fontId="0" fillId="0" borderId="1" xfId="0" applyFont="1" applyBorder="1" applyAlignment="1">
      <alignment horizontal="right" vertical="top" wrapText="1"/>
    </xf>
    <xf numFmtId="4" fontId="0" fillId="0" borderId="21" xfId="0" applyNumberFormat="1" applyFont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8" xfId="0" applyFont="1" applyFill="1" applyBorder="1" applyAlignment="1">
      <alignment horizontal="center" vertical="top" wrapText="1"/>
    </xf>
    <xf numFmtId="0" fontId="0" fillId="0" borderId="8" xfId="0" applyFont="1" applyBorder="1" applyAlignment="1">
      <alignment horizontal="right" vertical="top" wrapText="1"/>
    </xf>
    <xf numFmtId="2" fontId="0" fillId="0" borderId="8" xfId="0" applyNumberFormat="1" applyFont="1" applyBorder="1" applyAlignment="1">
      <alignment horizontal="right" vertical="top" wrapText="1"/>
    </xf>
    <xf numFmtId="4" fontId="8" fillId="0" borderId="19" xfId="0" applyNumberFormat="1" applyFont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right" vertical="top" wrapText="1"/>
    </xf>
    <xf numFmtId="4" fontId="0" fillId="0" borderId="19" xfId="0" applyNumberFormat="1" applyFont="1" applyBorder="1" applyAlignment="1">
      <alignment vertical="top" wrapText="1"/>
    </xf>
    <xf numFmtId="4" fontId="4" fillId="2" borderId="5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2" fillId="0" borderId="1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3" borderId="4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top" wrapText="1"/>
    </xf>
    <xf numFmtId="0" fontId="0" fillId="0" borderId="10" xfId="0" applyBorder="1" applyAlignment="1" applyProtection="1">
      <alignment vertical="top" wrapText="1"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7" fillId="0" borderId="16" xfId="0" applyFont="1" applyBorder="1" applyAlignment="1" applyProtection="1">
      <alignment vertical="top" wrapText="1"/>
      <protection/>
    </xf>
    <xf numFmtId="0" fontId="0" fillId="0" borderId="0" xfId="0" applyFont="1" applyBorder="1" applyAlignment="1">
      <alignment vertical="top" wrapText="1"/>
    </xf>
    <xf numFmtId="4" fontId="3" fillId="0" borderId="20" xfId="0" applyNumberFormat="1" applyFont="1" applyFill="1" applyBorder="1" applyAlignment="1">
      <alignment horizontal="right" vertical="top" wrapText="1"/>
    </xf>
    <xf numFmtId="4" fontId="2" fillId="0" borderId="21" xfId="0" applyNumberFormat="1" applyFont="1" applyBorder="1" applyAlignment="1">
      <alignment horizontal="right" vertical="top" wrapText="1"/>
    </xf>
    <xf numFmtId="4" fontId="2" fillId="0" borderId="21" xfId="0" applyNumberFormat="1" applyFont="1" applyBorder="1" applyAlignment="1">
      <alignment/>
    </xf>
    <xf numFmtId="4" fontId="3" fillId="0" borderId="21" xfId="0" applyNumberFormat="1" applyFont="1" applyBorder="1" applyAlignment="1">
      <alignment horizontal="right" vertical="top" wrapText="1"/>
    </xf>
    <xf numFmtId="4" fontId="2" fillId="0" borderId="20" xfId="0" applyNumberFormat="1" applyFont="1" applyBorder="1" applyAlignment="1">
      <alignment horizontal="right" vertical="top" wrapText="1"/>
    </xf>
    <xf numFmtId="4" fontId="3" fillId="0" borderId="20" xfId="0" applyNumberFormat="1" applyFont="1" applyBorder="1" applyAlignment="1">
      <alignment horizontal="right" vertical="top" wrapText="1"/>
    </xf>
    <xf numFmtId="4" fontId="3" fillId="2" borderId="23" xfId="0" applyNumberFormat="1" applyFont="1" applyFill="1" applyBorder="1" applyAlignment="1">
      <alignment horizontal="right" vertical="top" wrapText="1"/>
    </xf>
    <xf numFmtId="4" fontId="3" fillId="2" borderId="21" xfId="0" applyNumberFormat="1" applyFont="1" applyFill="1" applyBorder="1" applyAlignment="1">
      <alignment/>
    </xf>
    <xf numFmtId="4" fontId="3" fillId="2" borderId="24" xfId="0" applyNumberFormat="1" applyFont="1" applyFill="1" applyBorder="1" applyAlignment="1">
      <alignment/>
    </xf>
    <xf numFmtId="0" fontId="15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2" fontId="0" fillId="0" borderId="0" xfId="0" applyNumberFormat="1" applyAlignment="1" applyProtection="1">
      <alignment horizontal="right"/>
      <protection/>
    </xf>
    <xf numFmtId="4" fontId="0" fillId="0" borderId="0" xfId="0" applyNumberFormat="1" applyAlignment="1" applyProtection="1">
      <alignment horizontal="right"/>
      <protection/>
    </xf>
    <xf numFmtId="0" fontId="3" fillId="2" borderId="2" xfId="0" applyFont="1" applyFill="1" applyBorder="1" applyAlignment="1" applyProtection="1">
      <alignment horizontal="center" vertical="top" wrapText="1"/>
      <protection/>
    </xf>
    <xf numFmtId="0" fontId="11" fillId="2" borderId="11" xfId="0" applyFont="1" applyFill="1" applyBorder="1" applyAlignment="1" applyProtection="1">
      <alignment horizontal="center" vertical="top" wrapText="1"/>
      <protection/>
    </xf>
    <xf numFmtId="0" fontId="6" fillId="2" borderId="3" xfId="0" applyFont="1" applyFill="1" applyBorder="1" applyAlignment="1" applyProtection="1">
      <alignment horizontal="center" vertical="top" wrapText="1"/>
      <protection/>
    </xf>
    <xf numFmtId="2" fontId="6" fillId="2" borderId="3" xfId="0" applyNumberFormat="1" applyFont="1" applyFill="1" applyBorder="1" applyAlignment="1" applyProtection="1">
      <alignment horizontal="right" vertical="top" wrapText="1"/>
      <protection/>
    </xf>
    <xf numFmtId="4" fontId="6" fillId="2" borderId="3" xfId="0" applyNumberFormat="1" applyFont="1" applyFill="1" applyBorder="1" applyAlignment="1" applyProtection="1">
      <alignment horizontal="right" vertical="top" wrapText="1"/>
      <protection/>
    </xf>
    <xf numFmtId="0" fontId="6" fillId="2" borderId="4" xfId="0" applyFont="1" applyFill="1" applyBorder="1" applyAlignment="1" applyProtection="1">
      <alignment horizontal="center" vertical="top" wrapText="1"/>
      <protection/>
    </xf>
    <xf numFmtId="0" fontId="7" fillId="0" borderId="16" xfId="0" applyFont="1" applyBorder="1" applyAlignment="1" applyProtection="1">
      <alignment vertical="top" wrapText="1"/>
      <protection/>
    </xf>
    <xf numFmtId="0" fontId="7" fillId="0" borderId="10" xfId="0" applyFont="1" applyBorder="1" applyAlignment="1" applyProtection="1">
      <alignment vertical="top" wrapText="1"/>
      <protection/>
    </xf>
    <xf numFmtId="0" fontId="7" fillId="0" borderId="17" xfId="0" applyFont="1" applyBorder="1" applyAlignment="1" applyProtection="1">
      <alignment vertical="top" wrapText="1"/>
      <protection/>
    </xf>
    <xf numFmtId="4" fontId="7" fillId="0" borderId="5" xfId="0" applyNumberFormat="1" applyFont="1" applyBorder="1" applyAlignment="1" applyProtection="1">
      <alignment vertical="top" wrapText="1"/>
      <protection/>
    </xf>
    <xf numFmtId="0" fontId="0" fillId="0" borderId="0" xfId="0" applyFont="1" applyAlignment="1" applyProtection="1">
      <alignment/>
      <protection/>
    </xf>
    <xf numFmtId="0" fontId="0" fillId="0" borderId="25" xfId="0" applyFont="1" applyBorder="1" applyAlignment="1" applyProtection="1">
      <alignment vertical="top" wrapText="1"/>
      <protection/>
    </xf>
    <xf numFmtId="0" fontId="17" fillId="0" borderId="13" xfId="0" applyFont="1" applyFill="1" applyBorder="1" applyAlignment="1" applyProtection="1">
      <alignment horizontal="center" wrapText="1"/>
      <protection/>
    </xf>
    <xf numFmtId="0" fontId="0" fillId="0" borderId="26" xfId="0" applyFont="1" applyBorder="1" applyAlignment="1" applyProtection="1">
      <alignment horizontal="center" vertical="top" wrapText="1"/>
      <protection/>
    </xf>
    <xf numFmtId="2" fontId="0" fillId="0" borderId="13" xfId="0" applyNumberFormat="1" applyFont="1" applyBorder="1" applyAlignment="1" applyProtection="1">
      <alignment horizontal="right" vertical="top" wrapText="1"/>
      <protection/>
    </xf>
    <xf numFmtId="4" fontId="0" fillId="0" borderId="21" xfId="0" applyNumberFormat="1" applyFont="1" applyBorder="1" applyAlignment="1" applyProtection="1">
      <alignment vertical="top" wrapText="1"/>
      <protection/>
    </xf>
    <xf numFmtId="0" fontId="0" fillId="0" borderId="6" xfId="0" applyFont="1" applyBorder="1" applyAlignment="1" applyProtection="1">
      <alignment vertical="top" wrapText="1"/>
      <protection/>
    </xf>
    <xf numFmtId="0" fontId="17" fillId="0" borderId="1" xfId="0" applyFont="1" applyFill="1" applyBorder="1" applyAlignment="1" applyProtection="1">
      <alignment horizontal="center" wrapText="1"/>
      <protection/>
    </xf>
    <xf numFmtId="0" fontId="0" fillId="0" borderId="27" xfId="0" applyFont="1" applyBorder="1" applyAlignment="1" applyProtection="1">
      <alignment horizontal="center" vertical="top" wrapText="1"/>
      <protection/>
    </xf>
    <xf numFmtId="2" fontId="0" fillId="0" borderId="1" xfId="0" applyNumberFormat="1" applyFont="1" applyBorder="1" applyAlignment="1" applyProtection="1">
      <alignment horizontal="right" vertical="top" wrapText="1"/>
      <protection/>
    </xf>
    <xf numFmtId="0" fontId="0" fillId="2" borderId="6" xfId="0" applyFont="1" applyFill="1" applyBorder="1" applyAlignment="1" applyProtection="1">
      <alignment vertical="top" wrapText="1"/>
      <protection/>
    </xf>
    <xf numFmtId="0" fontId="0" fillId="2" borderId="13" xfId="0" applyFont="1" applyFill="1" applyBorder="1" applyAlignment="1" applyProtection="1">
      <alignment horizontal="center" vertical="top" wrapText="1"/>
      <protection/>
    </xf>
    <xf numFmtId="0" fontId="0" fillId="2" borderId="1" xfId="0" applyFont="1" applyFill="1" applyBorder="1" applyAlignment="1" applyProtection="1">
      <alignment horizontal="center" vertical="top" wrapText="1"/>
      <protection/>
    </xf>
    <xf numFmtId="2" fontId="0" fillId="2" borderId="1" xfId="0" applyNumberFormat="1" applyFont="1" applyFill="1" applyBorder="1" applyAlignment="1" applyProtection="1">
      <alignment horizontal="right" vertical="top" wrapText="1"/>
      <protection/>
    </xf>
    <xf numFmtId="4" fontId="0" fillId="2" borderId="21" xfId="0" applyNumberFormat="1" applyFont="1" applyFill="1" applyBorder="1" applyAlignment="1" applyProtection="1">
      <alignment vertical="top" wrapText="1"/>
      <protection/>
    </xf>
    <xf numFmtId="0" fontId="0" fillId="0" borderId="1" xfId="0" applyFont="1" applyFill="1" applyBorder="1" applyAlignment="1" applyProtection="1">
      <alignment horizontal="center" vertical="top" wrapText="1"/>
      <protection/>
    </xf>
    <xf numFmtId="0" fontId="0" fillId="0" borderId="1" xfId="0" applyFont="1" applyBorder="1" applyAlignment="1" applyProtection="1">
      <alignment horizontal="center" vertical="top" wrapText="1"/>
      <protection/>
    </xf>
    <xf numFmtId="0" fontId="0" fillId="0" borderId="7" xfId="0" applyFont="1" applyBorder="1" applyAlignment="1" applyProtection="1">
      <alignment vertical="top" wrapText="1"/>
      <protection/>
    </xf>
    <xf numFmtId="0" fontId="0" fillId="0" borderId="15" xfId="0" applyFont="1" applyFill="1" applyBorder="1" applyAlignment="1" applyProtection="1">
      <alignment horizontal="center" vertical="top" wrapText="1"/>
      <protection/>
    </xf>
    <xf numFmtId="0" fontId="0" fillId="0" borderId="15" xfId="0" applyFont="1" applyBorder="1" applyAlignment="1" applyProtection="1">
      <alignment horizontal="center" vertical="top" wrapText="1"/>
      <protection/>
    </xf>
    <xf numFmtId="2" fontId="0" fillId="0" borderId="15" xfId="0" applyNumberFormat="1" applyFont="1" applyBorder="1" applyAlignment="1" applyProtection="1">
      <alignment horizontal="right" vertical="top" wrapText="1"/>
      <protection/>
    </xf>
    <xf numFmtId="4" fontId="0" fillId="0" borderId="24" xfId="0" applyNumberFormat="1" applyFont="1" applyBorder="1" applyAlignment="1" applyProtection="1">
      <alignment vertical="top" wrapText="1"/>
      <protection/>
    </xf>
    <xf numFmtId="0" fontId="4" fillId="2" borderId="5" xfId="0" applyFont="1" applyFill="1" applyBorder="1" applyAlignment="1" applyProtection="1">
      <alignment vertical="top" wrapText="1"/>
      <protection/>
    </xf>
    <xf numFmtId="0" fontId="4" fillId="2" borderId="10" xfId="0" applyFont="1" applyFill="1" applyBorder="1" applyAlignment="1" applyProtection="1">
      <alignment vertical="top" wrapText="1"/>
      <protection/>
    </xf>
    <xf numFmtId="4" fontId="4" fillId="2" borderId="5" xfId="0" applyNumberFormat="1" applyFont="1" applyFill="1" applyBorder="1" applyAlignment="1" applyProtection="1">
      <alignment vertical="top" wrapText="1"/>
      <protection/>
    </xf>
    <xf numFmtId="4" fontId="8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2" fontId="0" fillId="0" borderId="13" xfId="0" applyNumberFormat="1" applyFont="1" applyBorder="1" applyAlignment="1" applyProtection="1">
      <alignment horizontal="right" vertical="top" wrapText="1"/>
      <protection locked="0"/>
    </xf>
    <xf numFmtId="2" fontId="0" fillId="0" borderId="1" xfId="0" applyNumberFormat="1" applyFont="1" applyBorder="1" applyAlignment="1" applyProtection="1">
      <alignment horizontal="right" vertical="top" wrapText="1"/>
      <protection locked="0"/>
    </xf>
    <xf numFmtId="0" fontId="4" fillId="2" borderId="10" xfId="0" applyFont="1" applyFill="1" applyBorder="1" applyAlignment="1" applyProtection="1">
      <alignment vertical="top" wrapText="1"/>
      <protection/>
    </xf>
    <xf numFmtId="2" fontId="0" fillId="0" borderId="8" xfId="0" applyNumberFormat="1" applyFont="1" applyBorder="1" applyAlignment="1" applyProtection="1">
      <alignment horizontal="right" vertical="top" wrapText="1"/>
      <protection locked="0"/>
    </xf>
    <xf numFmtId="0" fontId="0" fillId="0" borderId="9" xfId="0" applyFont="1" applyBorder="1" applyAlignment="1" applyProtection="1">
      <alignment vertical="top" wrapText="1"/>
      <protection/>
    </xf>
    <xf numFmtId="0" fontId="0" fillId="0" borderId="28" xfId="0" applyFont="1" applyFill="1" applyBorder="1" applyAlignment="1" applyProtection="1">
      <alignment horizontal="center" vertical="top" wrapText="1"/>
      <protection/>
    </xf>
    <xf numFmtId="0" fontId="0" fillId="0" borderId="14" xfId="0" applyFont="1" applyBorder="1" applyAlignment="1" applyProtection="1">
      <alignment horizontal="center" vertical="top" wrapText="1"/>
      <protection/>
    </xf>
    <xf numFmtId="0" fontId="0" fillId="0" borderId="14" xfId="0" applyFont="1" applyBorder="1" applyAlignment="1" applyProtection="1">
      <alignment horizontal="right" vertical="top" wrapText="1"/>
      <protection/>
    </xf>
    <xf numFmtId="2" fontId="0" fillId="0" borderId="14" xfId="0" applyNumberFormat="1" applyFont="1" applyBorder="1" applyAlignment="1" applyProtection="1">
      <alignment horizontal="right" vertical="top" wrapText="1"/>
      <protection/>
    </xf>
    <xf numFmtId="4" fontId="0" fillId="0" borderId="23" xfId="0" applyNumberFormat="1" applyFont="1" applyBorder="1" applyAlignment="1" applyProtection="1">
      <alignment vertical="top" wrapText="1"/>
      <protection/>
    </xf>
    <xf numFmtId="0" fontId="0" fillId="0" borderId="1" xfId="0" applyFont="1" applyBorder="1" applyAlignment="1" applyProtection="1">
      <alignment horizontal="right" vertical="top" wrapText="1"/>
      <protection/>
    </xf>
    <xf numFmtId="0" fontId="0" fillId="0" borderId="29" xfId="0" applyFont="1" applyBorder="1" applyAlignment="1" applyProtection="1">
      <alignment vertical="top" wrapText="1"/>
      <protection/>
    </xf>
    <xf numFmtId="0" fontId="0" fillId="0" borderId="0" xfId="0" applyBorder="1" applyAlignment="1" applyProtection="1">
      <alignment/>
      <protection/>
    </xf>
    <xf numFmtId="2" fontId="0" fillId="0" borderId="14" xfId="0" applyNumberFormat="1" applyFont="1" applyBorder="1" applyAlignment="1" applyProtection="1">
      <alignment horizontal="right" vertical="top" wrapText="1"/>
      <protection locked="0"/>
    </xf>
    <xf numFmtId="0" fontId="0" fillId="0" borderId="8" xfId="0" applyFont="1" applyFill="1" applyBorder="1" applyAlignment="1" applyProtection="1">
      <alignment horizontal="center" vertical="top" wrapText="1"/>
      <protection/>
    </xf>
    <xf numFmtId="0" fontId="20" fillId="0" borderId="1" xfId="0" applyFont="1" applyBorder="1" applyAlignment="1" applyProtection="1">
      <alignment horizontal="center" wrapText="1"/>
      <protection/>
    </xf>
    <xf numFmtId="1" fontId="17" fillId="0" borderId="13" xfId="0" applyNumberFormat="1" applyFont="1" applyBorder="1" applyAlignment="1" applyProtection="1">
      <alignment horizontal="center" vertical="top" wrapText="1"/>
      <protection/>
    </xf>
    <xf numFmtId="0" fontId="0" fillId="0" borderId="14" xfId="0" applyFont="1" applyFill="1" applyBorder="1" applyAlignment="1" applyProtection="1">
      <alignment horizontal="center" vertical="top" wrapText="1"/>
      <protection/>
    </xf>
    <xf numFmtId="0" fontId="20" fillId="0" borderId="1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top" wrapText="1"/>
      <protection/>
    </xf>
    <xf numFmtId="0" fontId="16" fillId="0" borderId="9" xfId="0" applyFont="1" applyBorder="1" applyAlignment="1" applyProtection="1">
      <alignment vertical="top" wrapText="1"/>
      <protection/>
    </xf>
    <xf numFmtId="0" fontId="20" fillId="0" borderId="1" xfId="0" applyFont="1" applyBorder="1" applyAlignment="1" applyProtection="1">
      <alignment horizontal="center" vertical="center" wrapText="1"/>
      <protection/>
    </xf>
    <xf numFmtId="0" fontId="16" fillId="0" borderId="6" xfId="0" applyFont="1" applyBorder="1" applyAlignment="1" applyProtection="1">
      <alignment vertical="top" wrapText="1"/>
      <protection/>
    </xf>
    <xf numFmtId="0" fontId="0" fillId="0" borderId="22" xfId="0" applyFont="1" applyFill="1" applyBorder="1" applyAlignment="1" applyProtection="1">
      <alignment horizontal="center" vertical="top" wrapText="1"/>
      <protection/>
    </xf>
    <xf numFmtId="0" fontId="20" fillId="0" borderId="13" xfId="0" applyFont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4" fontId="0" fillId="0" borderId="19" xfId="0" applyNumberFormat="1" applyFont="1" applyBorder="1" applyAlignment="1" applyProtection="1">
      <alignment vertical="top" wrapText="1"/>
      <protection/>
    </xf>
    <xf numFmtId="0" fontId="0" fillId="0" borderId="12" xfId="0" applyFont="1" applyBorder="1" applyAlignment="1" applyProtection="1">
      <alignment vertical="top" wrapText="1"/>
      <protection/>
    </xf>
    <xf numFmtId="0" fontId="3" fillId="3" borderId="3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5" fillId="0" borderId="0" xfId="0" applyFont="1" applyAlignment="1" applyProtection="1">
      <alignment wrapText="1"/>
      <protection/>
    </xf>
    <xf numFmtId="0" fontId="20" fillId="0" borderId="13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top" wrapText="1"/>
      <protection/>
    </xf>
    <xf numFmtId="0" fontId="0" fillId="0" borderId="13" xfId="0" applyFont="1" applyBorder="1" applyAlignment="1" applyProtection="1">
      <alignment horizontal="right" vertical="top" wrapText="1"/>
      <protection/>
    </xf>
    <xf numFmtId="0" fontId="15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7" fillId="0" borderId="5" xfId="0" applyFont="1" applyBorder="1" applyAlignment="1" applyProtection="1">
      <alignment vertical="top" wrapText="1"/>
      <protection/>
    </xf>
    <xf numFmtId="0" fontId="5" fillId="0" borderId="31" xfId="0" applyFont="1" applyFill="1" applyBorder="1" applyAlignment="1" applyProtection="1">
      <alignment horizontal="center" vertical="top" wrapText="1"/>
      <protection/>
    </xf>
    <xf numFmtId="0" fontId="5" fillId="0" borderId="12" xfId="0" applyFont="1" applyBorder="1" applyAlignment="1" applyProtection="1">
      <alignment vertical="top" wrapText="1"/>
      <protection/>
    </xf>
    <xf numFmtId="0" fontId="5" fillId="0" borderId="27" xfId="20" applyFont="1" applyBorder="1" applyAlignment="1" applyProtection="1">
      <alignment horizontal="center" vertical="top" wrapText="1"/>
      <protection/>
    </xf>
    <xf numFmtId="0" fontId="5" fillId="0" borderId="1" xfId="0" applyFont="1" applyBorder="1" applyAlignment="1" applyProtection="1">
      <alignment horizontal="center" vertical="top" wrapText="1"/>
      <protection/>
    </xf>
    <xf numFmtId="4" fontId="5" fillId="0" borderId="1" xfId="0" applyNumberFormat="1" applyFont="1" applyBorder="1" applyAlignment="1" applyProtection="1">
      <alignment horizontal="right" vertical="top" wrapText="1"/>
      <protection/>
    </xf>
    <xf numFmtId="1" fontId="18" fillId="0" borderId="27" xfId="0" applyNumberFormat="1" applyFont="1" applyBorder="1" applyAlignment="1" applyProtection="1">
      <alignment horizontal="center" vertical="top" wrapText="1"/>
      <protection/>
    </xf>
    <xf numFmtId="0" fontId="5" fillId="0" borderId="6" xfId="0" applyFont="1" applyBorder="1" applyAlignment="1" applyProtection="1">
      <alignment vertical="top" wrapText="1"/>
      <protection/>
    </xf>
    <xf numFmtId="0" fontId="7" fillId="0" borderId="5" xfId="0" applyFont="1" applyFill="1" applyBorder="1" applyAlignment="1" applyProtection="1">
      <alignment vertical="top" wrapText="1"/>
      <protection/>
    </xf>
    <xf numFmtId="1" fontId="18" fillId="0" borderId="1" xfId="0" applyNumberFormat="1" applyFont="1" applyBorder="1" applyAlignment="1" applyProtection="1">
      <alignment horizontal="center" vertical="top" wrapText="1"/>
      <protection/>
    </xf>
    <xf numFmtId="0" fontId="5" fillId="0" borderId="7" xfId="0" applyFont="1" applyBorder="1" applyAlignment="1" applyProtection="1">
      <alignment vertical="top" wrapText="1"/>
      <protection/>
    </xf>
    <xf numFmtId="0" fontId="5" fillId="0" borderId="15" xfId="20" applyFont="1" applyBorder="1" applyAlignment="1" applyProtection="1">
      <alignment horizontal="center" vertical="top" wrapText="1"/>
      <protection/>
    </xf>
    <xf numFmtId="0" fontId="5" fillId="0" borderId="15" xfId="0" applyFont="1" applyBorder="1" applyAlignment="1" applyProtection="1">
      <alignment horizontal="center" vertical="top" wrapText="1"/>
      <protection/>
    </xf>
    <xf numFmtId="4" fontId="5" fillId="0" borderId="15" xfId="0" applyNumberFormat="1" applyFont="1" applyBorder="1" applyAlignment="1" applyProtection="1">
      <alignment horizontal="right" vertical="top" wrapText="1"/>
      <protection/>
    </xf>
    <xf numFmtId="1" fontId="18" fillId="0" borderId="9" xfId="0" applyNumberFormat="1" applyFont="1" applyBorder="1" applyAlignment="1" applyProtection="1">
      <alignment horizontal="center" vertical="top" wrapText="1"/>
      <protection/>
    </xf>
    <xf numFmtId="1" fontId="18" fillId="0" borderId="13" xfId="0" applyNumberFormat="1" applyFont="1" applyBorder="1" applyAlignment="1" applyProtection="1">
      <alignment horizontal="center" vertical="top" wrapText="1"/>
      <protection/>
    </xf>
    <xf numFmtId="4" fontId="5" fillId="0" borderId="1" xfId="0" applyNumberFormat="1" applyFont="1" applyBorder="1" applyAlignment="1" applyProtection="1">
      <alignment horizontal="right" vertical="top" wrapText="1"/>
      <protection locked="0"/>
    </xf>
    <xf numFmtId="4" fontId="5" fillId="0" borderId="15" xfId="0" applyNumberFormat="1" applyFont="1" applyBorder="1" applyAlignment="1" applyProtection="1">
      <alignment horizontal="right" vertical="top" wrapText="1"/>
      <protection locked="0"/>
    </xf>
    <xf numFmtId="4" fontId="5" fillId="0" borderId="20" xfId="0" applyNumberFormat="1" applyFont="1" applyBorder="1" applyAlignment="1" applyProtection="1">
      <alignment vertical="top" wrapText="1"/>
      <protection/>
    </xf>
    <xf numFmtId="4" fontId="5" fillId="0" borderId="21" xfId="0" applyNumberFormat="1" applyFont="1" applyBorder="1" applyAlignment="1" applyProtection="1">
      <alignment vertical="top" wrapText="1"/>
      <protection/>
    </xf>
    <xf numFmtId="4" fontId="5" fillId="0" borderId="24" xfId="0" applyNumberFormat="1" applyFont="1" applyBorder="1" applyAlignment="1" applyProtection="1">
      <alignment vertical="top" wrapText="1"/>
      <protection/>
    </xf>
    <xf numFmtId="0" fontId="0" fillId="0" borderId="32" xfId="0" applyFont="1" applyBorder="1" applyAlignment="1" applyProtection="1">
      <alignment vertical="top" wrapText="1"/>
      <protection/>
    </xf>
    <xf numFmtId="0" fontId="0" fillId="0" borderId="15" xfId="0" applyFont="1" applyBorder="1" applyAlignment="1" applyProtection="1">
      <alignment horizontal="right" vertical="top" wrapText="1"/>
      <protection/>
    </xf>
    <xf numFmtId="0" fontId="3" fillId="3" borderId="2" xfId="0" applyFont="1" applyFill="1" applyBorder="1" applyAlignment="1">
      <alignment horizontal="center" vertical="top" wrapText="1"/>
    </xf>
    <xf numFmtId="0" fontId="7" fillId="0" borderId="10" xfId="0" applyFont="1" applyBorder="1" applyAlignment="1" applyProtection="1">
      <alignment vertical="top" wrapText="1"/>
      <protection/>
    </xf>
    <xf numFmtId="0" fontId="7" fillId="0" borderId="17" xfId="0" applyFont="1" applyBorder="1" applyAlignment="1" applyProtection="1">
      <alignment vertical="top" wrapText="1"/>
      <protection/>
    </xf>
    <xf numFmtId="0" fontId="7" fillId="0" borderId="16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5" fillId="0" borderId="0" xfId="0" applyFont="1" applyAlignment="1">
      <alignment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7" fillId="0" borderId="33" xfId="0" applyFont="1" applyBorder="1" applyAlignment="1" applyProtection="1">
      <alignment horizontal="right" vertical="top" wrapText="1"/>
      <protection/>
    </xf>
    <xf numFmtId="0" fontId="0" fillId="0" borderId="34" xfId="0" applyBorder="1" applyAlignment="1" applyProtection="1">
      <alignment horizontal="right" vertical="top" wrapText="1"/>
      <protection/>
    </xf>
    <xf numFmtId="0" fontId="0" fillId="0" borderId="35" xfId="0" applyBorder="1" applyAlignment="1" applyProtection="1">
      <alignment horizontal="right" vertical="top" wrapTex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Rozpočet Ekosystem na Dodatek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F37"/>
  <sheetViews>
    <sheetView view="pageBreakPreview" zoomScaleSheetLayoutView="100" workbookViewId="0" topLeftCell="A1">
      <selection activeCell="C27" sqref="C27"/>
    </sheetView>
  </sheetViews>
  <sheetFormatPr defaultColWidth="9.140625" defaultRowHeight="12.75"/>
  <cols>
    <col min="1" max="1" width="13.8515625" style="2" customWidth="1"/>
    <col min="2" max="2" width="103.140625" style="2" customWidth="1"/>
    <col min="3" max="3" width="43.57421875" style="2" customWidth="1"/>
    <col min="4" max="16384" width="9.140625" style="2" customWidth="1"/>
  </cols>
  <sheetData>
    <row r="1" spans="1:3" ht="23.25">
      <c r="A1" s="150" t="s">
        <v>18</v>
      </c>
      <c r="B1" s="150"/>
      <c r="C1" s="150"/>
    </row>
    <row r="3" spans="1:3" ht="15.75">
      <c r="A3" s="151" t="s">
        <v>236</v>
      </c>
      <c r="B3" s="151"/>
      <c r="C3" s="151"/>
    </row>
    <row r="4" spans="1:3" ht="15.75">
      <c r="A4" s="151"/>
      <c r="B4" s="151"/>
      <c r="C4" s="151"/>
    </row>
    <row r="5" spans="1:3" ht="15.75">
      <c r="A5" s="16"/>
      <c r="B5" s="16"/>
      <c r="C5" s="16"/>
    </row>
    <row r="6" ht="15.75" thickBot="1"/>
    <row r="7" spans="1:3" s="3" customFormat="1" ht="16.5" thickBot="1">
      <c r="A7" s="181" t="s">
        <v>14</v>
      </c>
      <c r="B7" s="149"/>
      <c r="C7" s="62" t="s">
        <v>16</v>
      </c>
    </row>
    <row r="8" spans="1:3" ht="18" customHeight="1">
      <c r="A8" s="18" t="s">
        <v>10</v>
      </c>
      <c r="B8" s="19" t="s">
        <v>11</v>
      </c>
      <c r="C8" s="63" t="s">
        <v>224</v>
      </c>
    </row>
    <row r="9" spans="1:3" ht="15.75">
      <c r="A9" s="21" t="s">
        <v>17</v>
      </c>
      <c r="B9" s="54" t="s">
        <v>19</v>
      </c>
      <c r="C9" s="69">
        <f>SUM(C10:C19)</f>
        <v>0</v>
      </c>
    </row>
    <row r="10" spans="1:3" ht="15" customHeight="1">
      <c r="A10" s="10" t="s">
        <v>123</v>
      </c>
      <c r="B10" s="4" t="s">
        <v>237</v>
      </c>
      <c r="C10" s="70">
        <f>'SO 01 část 01'!F55</f>
        <v>0</v>
      </c>
    </row>
    <row r="11" spans="1:3" ht="15">
      <c r="A11" s="10" t="s">
        <v>124</v>
      </c>
      <c r="B11" s="4" t="s">
        <v>240</v>
      </c>
      <c r="C11" s="70">
        <f>'SO 01 část 02'!F56</f>
        <v>0</v>
      </c>
    </row>
    <row r="12" spans="1:3" ht="15">
      <c r="A12" s="10" t="s">
        <v>125</v>
      </c>
      <c r="B12" s="13" t="s">
        <v>46</v>
      </c>
      <c r="C12" s="70">
        <f>'SO 01 část 03'!F55</f>
        <v>0</v>
      </c>
    </row>
    <row r="13" spans="1:3" ht="15">
      <c r="A13" s="10" t="s">
        <v>126</v>
      </c>
      <c r="B13" s="13" t="s">
        <v>48</v>
      </c>
      <c r="C13" s="70">
        <f>'SO 01 část 04'!F55</f>
        <v>0</v>
      </c>
    </row>
    <row r="14" spans="1:3" ht="15">
      <c r="A14" s="10" t="s">
        <v>127</v>
      </c>
      <c r="B14" s="13" t="s">
        <v>54</v>
      </c>
      <c r="C14" s="70">
        <f>'SO 01 část 05'!F55</f>
        <v>0</v>
      </c>
    </row>
    <row r="15" spans="1:3" ht="15">
      <c r="A15" s="10" t="s">
        <v>128</v>
      </c>
      <c r="B15" s="13" t="s">
        <v>61</v>
      </c>
      <c r="C15" s="70">
        <f>'SO 01 část 06'!F55</f>
        <v>0</v>
      </c>
    </row>
    <row r="16" spans="1:3" ht="15">
      <c r="A16" s="10" t="s">
        <v>129</v>
      </c>
      <c r="B16" s="13" t="s">
        <v>242</v>
      </c>
      <c r="C16" s="70">
        <f>'SO 01 část 07'!F66</f>
        <v>0</v>
      </c>
    </row>
    <row r="17" spans="1:3" ht="15">
      <c r="A17" s="10" t="s">
        <v>130</v>
      </c>
      <c r="B17" s="4" t="s">
        <v>79</v>
      </c>
      <c r="C17" s="70">
        <f>'SO 01 část 08'!F55</f>
        <v>0</v>
      </c>
    </row>
    <row r="18" spans="1:4" ht="15">
      <c r="A18" s="10" t="s">
        <v>142</v>
      </c>
      <c r="B18" s="59" t="s">
        <v>194</v>
      </c>
      <c r="C18" s="71">
        <f>'SO 01 část 09'!F34</f>
        <v>0</v>
      </c>
      <c r="D18"/>
    </row>
    <row r="19" spans="1:6" ht="15">
      <c r="A19" s="10" t="s">
        <v>143</v>
      </c>
      <c r="B19" s="59" t="s">
        <v>195</v>
      </c>
      <c r="C19" s="71">
        <f>'SO 01 část 10'!F32</f>
        <v>0</v>
      </c>
      <c r="D19"/>
      <c r="E19"/>
      <c r="F19"/>
    </row>
    <row r="20" spans="1:3" ht="15">
      <c r="A20" s="55"/>
      <c r="B20" s="56"/>
      <c r="C20" s="70"/>
    </row>
    <row r="21" spans="1:3" ht="15.75">
      <c r="A21" s="21" t="s">
        <v>131</v>
      </c>
      <c r="B21" s="54" t="s">
        <v>134</v>
      </c>
      <c r="C21" s="72">
        <f>SUM(C22:C23)</f>
        <v>0</v>
      </c>
    </row>
    <row r="22" spans="1:3" ht="15">
      <c r="A22" s="10" t="s">
        <v>132</v>
      </c>
      <c r="B22" s="13" t="s">
        <v>83</v>
      </c>
      <c r="C22" s="70">
        <f>'SO 02 část 001'!F55</f>
        <v>0</v>
      </c>
    </row>
    <row r="23" spans="1:3" ht="15">
      <c r="A23" s="10" t="s">
        <v>133</v>
      </c>
      <c r="B23" s="4" t="s">
        <v>91</v>
      </c>
      <c r="C23" s="70">
        <f>'SO 02 část 002'!F55</f>
        <v>0</v>
      </c>
    </row>
    <row r="24" spans="1:3" ht="15">
      <c r="A24" s="55"/>
      <c r="B24" s="4"/>
      <c r="C24" s="73"/>
    </row>
    <row r="25" spans="1:3" ht="16.5" thickBot="1">
      <c r="A25" s="58" t="s">
        <v>140</v>
      </c>
      <c r="B25" s="57" t="s">
        <v>136</v>
      </c>
      <c r="C25" s="74">
        <f>'SO 01-02 staveniště'!F56</f>
        <v>0</v>
      </c>
    </row>
    <row r="26" spans="1:3" s="3" customFormat="1" ht="15.75">
      <c r="A26" s="14"/>
      <c r="B26" s="22" t="s">
        <v>0</v>
      </c>
      <c r="C26" s="75">
        <f>C9+C21+C25</f>
        <v>0</v>
      </c>
    </row>
    <row r="27" spans="1:3" ht="15.75">
      <c r="A27" s="11"/>
      <c r="B27" s="23" t="s">
        <v>249</v>
      </c>
      <c r="C27" s="76">
        <f>C26*0.21</f>
        <v>0</v>
      </c>
    </row>
    <row r="28" spans="1:3" ht="16.5" thickBot="1">
      <c r="A28" s="12"/>
      <c r="B28" s="24" t="s">
        <v>9</v>
      </c>
      <c r="C28" s="77">
        <f>C26+C27</f>
        <v>0</v>
      </c>
    </row>
    <row r="31" ht="15">
      <c r="B31" s="61"/>
    </row>
    <row r="32" ht="15">
      <c r="B32" s="60"/>
    </row>
    <row r="33" ht="15">
      <c r="B33" s="68"/>
    </row>
    <row r="34" ht="15">
      <c r="B34" s="68"/>
    </row>
    <row r="35" ht="15">
      <c r="B35" s="68"/>
    </row>
    <row r="36" ht="15">
      <c r="B36" s="68"/>
    </row>
    <row r="37" ht="15">
      <c r="B37" s="68"/>
    </row>
  </sheetData>
  <mergeCells count="4">
    <mergeCell ref="A7:B7"/>
    <mergeCell ref="A1:C1"/>
    <mergeCell ref="A3:C3"/>
    <mergeCell ref="A4:C4"/>
  </mergeCells>
  <printOptions/>
  <pageMargins left="1.0236220472440944" right="0.3937007874015748" top="0.984251968503937" bottom="0.984251968503937" header="0.5118110236220472" footer="0.5118110236220472"/>
  <pageSetup fitToHeight="1" fitToWidth="1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F56"/>
  <sheetViews>
    <sheetView view="pageBreakPreview" zoomScaleSheetLayoutView="100" workbookViewId="0" topLeftCell="A1">
      <selection activeCell="A18" sqref="A18"/>
    </sheetView>
  </sheetViews>
  <sheetFormatPr defaultColWidth="9.140625" defaultRowHeight="12.75"/>
  <cols>
    <col min="1" max="1" width="41.57421875" style="79" customWidth="1"/>
    <col min="2" max="2" width="11.421875" style="79" customWidth="1"/>
    <col min="3" max="3" width="10.28125" style="79" customWidth="1"/>
    <col min="4" max="5" width="12.7109375" style="82" customWidth="1"/>
    <col min="6" max="6" width="21.00390625" style="79" customWidth="1"/>
    <col min="7" max="7" width="9.140625" style="79" customWidth="1"/>
    <col min="8" max="8" width="14.28125" style="79" customWidth="1"/>
    <col min="9" max="9" width="9.140625" style="79" customWidth="1"/>
    <col min="10" max="10" width="13.28125" style="79" customWidth="1"/>
    <col min="11" max="11" width="12.7109375" style="79" customWidth="1"/>
    <col min="12" max="12" width="13.8515625" style="79" customWidth="1"/>
    <col min="13" max="16384" width="9.140625" style="79" customWidth="1"/>
  </cols>
  <sheetData>
    <row r="1" spans="1:6" ht="15">
      <c r="A1" s="152" t="s">
        <v>117</v>
      </c>
      <c r="B1" s="152"/>
      <c r="C1" s="152"/>
      <c r="D1" s="152"/>
      <c r="E1" s="152"/>
      <c r="F1" s="152"/>
    </row>
    <row r="2" spans="1:6" ht="15">
      <c r="A2" s="152" t="s">
        <v>78</v>
      </c>
      <c r="B2" s="152"/>
      <c r="C2" s="152"/>
      <c r="D2" s="152"/>
      <c r="E2" s="152"/>
      <c r="F2" s="152"/>
    </row>
    <row r="3" spans="1:6" ht="15">
      <c r="A3" s="192" t="s">
        <v>15</v>
      </c>
      <c r="B3" s="192"/>
      <c r="C3" s="192"/>
      <c r="D3" s="193"/>
      <c r="E3" s="193"/>
      <c r="F3" s="193"/>
    </row>
    <row r="4" ht="13.5" thickBot="1">
      <c r="A4" s="80"/>
    </row>
    <row r="5" spans="1:6" s="93" customFormat="1" ht="16.5" thickBot="1">
      <c r="A5" s="83" t="s">
        <v>1</v>
      </c>
      <c r="B5" s="84" t="s">
        <v>12</v>
      </c>
      <c r="C5" s="85" t="s">
        <v>2</v>
      </c>
      <c r="D5" s="87" t="s">
        <v>3</v>
      </c>
      <c r="E5" s="87" t="s">
        <v>4</v>
      </c>
      <c r="F5" s="88" t="s">
        <v>5</v>
      </c>
    </row>
    <row r="6" spans="1:6" s="93" customFormat="1" ht="13.5" thickBot="1">
      <c r="A6" s="67" t="s">
        <v>79</v>
      </c>
      <c r="B6" s="182"/>
      <c r="C6" s="182"/>
      <c r="D6" s="182"/>
      <c r="E6" s="183"/>
      <c r="F6" s="92">
        <f>SUM(F7:F54)</f>
        <v>0</v>
      </c>
    </row>
    <row r="7" spans="1:6" s="93" customFormat="1" ht="12.75">
      <c r="A7" s="148" t="s">
        <v>80</v>
      </c>
      <c r="B7" s="153" t="s">
        <v>210</v>
      </c>
      <c r="C7" s="154" t="s">
        <v>13</v>
      </c>
      <c r="D7" s="155">
        <v>435</v>
      </c>
      <c r="E7" s="120"/>
      <c r="F7" s="98">
        <f>E7*D7</f>
        <v>0</v>
      </c>
    </row>
    <row r="8" spans="1:6" s="93" customFormat="1" ht="12.75">
      <c r="A8" s="99" t="s">
        <v>246</v>
      </c>
      <c r="B8" s="140" t="s">
        <v>213</v>
      </c>
      <c r="C8" s="109" t="s">
        <v>141</v>
      </c>
      <c r="D8" s="130">
        <v>1</v>
      </c>
      <c r="E8" s="121"/>
      <c r="F8" s="98">
        <f>E8*D8</f>
        <v>0</v>
      </c>
    </row>
    <row r="9" spans="1:6" s="93" customFormat="1" ht="12.75">
      <c r="A9" s="99"/>
      <c r="B9" s="108"/>
      <c r="C9" s="109"/>
      <c r="D9" s="130"/>
      <c r="E9" s="102"/>
      <c r="F9" s="98"/>
    </row>
    <row r="10" spans="1:6" s="93" customFormat="1" ht="12.75">
      <c r="A10" s="99"/>
      <c r="B10" s="108"/>
      <c r="C10" s="109"/>
      <c r="D10" s="130"/>
      <c r="E10" s="102"/>
      <c r="F10" s="98"/>
    </row>
    <row r="11" spans="1:6" s="93" customFormat="1" ht="12.75">
      <c r="A11" s="143"/>
      <c r="B11" s="108"/>
      <c r="C11" s="109"/>
      <c r="D11" s="130"/>
      <c r="E11" s="102"/>
      <c r="F11" s="98"/>
    </row>
    <row r="12" spans="1:6" s="93" customFormat="1" ht="12.75">
      <c r="A12" s="99"/>
      <c r="B12" s="108"/>
      <c r="C12" s="109"/>
      <c r="D12" s="130"/>
      <c r="E12" s="102"/>
      <c r="F12" s="98"/>
    </row>
    <row r="13" spans="1:6" s="93" customFormat="1" ht="12.75">
      <c r="A13" s="99"/>
      <c r="B13" s="108"/>
      <c r="C13" s="109"/>
      <c r="D13" s="130"/>
      <c r="E13" s="102"/>
      <c r="F13" s="98"/>
    </row>
    <row r="14" spans="1:6" s="93" customFormat="1" ht="12.75">
      <c r="A14" s="99"/>
      <c r="B14" s="108"/>
      <c r="C14" s="109"/>
      <c r="D14" s="130"/>
      <c r="E14" s="102"/>
      <c r="F14" s="98"/>
    </row>
    <row r="15" spans="1:6" s="93" customFormat="1" ht="12.75">
      <c r="A15" s="99"/>
      <c r="B15" s="108"/>
      <c r="C15" s="109"/>
      <c r="D15" s="130"/>
      <c r="E15" s="102"/>
      <c r="F15" s="98"/>
    </row>
    <row r="16" spans="1:6" s="93" customFormat="1" ht="12.75">
      <c r="A16" s="99"/>
      <c r="B16" s="108"/>
      <c r="C16" s="109"/>
      <c r="D16" s="130"/>
      <c r="E16" s="102"/>
      <c r="F16" s="98"/>
    </row>
    <row r="17" spans="1:6" s="93" customFormat="1" ht="12.75">
      <c r="A17" s="143"/>
      <c r="B17" s="108"/>
      <c r="C17" s="109"/>
      <c r="D17" s="130"/>
      <c r="E17" s="102"/>
      <c r="F17" s="98"/>
    </row>
    <row r="18" spans="1:6" s="93" customFormat="1" ht="12.75">
      <c r="A18" s="99"/>
      <c r="B18" s="108"/>
      <c r="C18" s="109"/>
      <c r="D18" s="130"/>
      <c r="E18" s="102"/>
      <c r="F18" s="98"/>
    </row>
    <row r="19" spans="1:6" s="93" customFormat="1" ht="12.75">
      <c r="A19" s="99"/>
      <c r="B19" s="108"/>
      <c r="C19" s="109"/>
      <c r="D19" s="130"/>
      <c r="E19" s="102"/>
      <c r="F19" s="98"/>
    </row>
    <row r="20" spans="1:6" s="93" customFormat="1" ht="12.75">
      <c r="A20" s="99"/>
      <c r="B20" s="108"/>
      <c r="C20" s="109"/>
      <c r="D20" s="130"/>
      <c r="E20" s="102"/>
      <c r="F20" s="98"/>
    </row>
    <row r="21" spans="1:6" s="93" customFormat="1" ht="12.75">
      <c r="A21" s="99"/>
      <c r="B21" s="108"/>
      <c r="C21" s="109"/>
      <c r="D21" s="130"/>
      <c r="E21" s="102"/>
      <c r="F21" s="98"/>
    </row>
    <row r="22" spans="1:6" s="93" customFormat="1" ht="12.75">
      <c r="A22" s="99"/>
      <c r="B22" s="108"/>
      <c r="C22" s="109"/>
      <c r="D22" s="130"/>
      <c r="E22" s="102"/>
      <c r="F22" s="98"/>
    </row>
    <row r="23" spans="1:6" s="93" customFormat="1" ht="12.75">
      <c r="A23" s="99"/>
      <c r="B23" s="108"/>
      <c r="C23" s="109"/>
      <c r="D23" s="130"/>
      <c r="E23" s="102"/>
      <c r="F23" s="98"/>
    </row>
    <row r="24" spans="1:6" s="93" customFormat="1" ht="12.75">
      <c r="A24" s="99"/>
      <c r="B24" s="108"/>
      <c r="C24" s="109"/>
      <c r="D24" s="130"/>
      <c r="E24" s="102"/>
      <c r="F24" s="98"/>
    </row>
    <row r="25" spans="1:6" s="93" customFormat="1" ht="12.75">
      <c r="A25" s="99"/>
      <c r="B25" s="108"/>
      <c r="C25" s="109"/>
      <c r="D25" s="130"/>
      <c r="E25" s="102"/>
      <c r="F25" s="98"/>
    </row>
    <row r="26" spans="1:6" s="93" customFormat="1" ht="12.75">
      <c r="A26" s="99"/>
      <c r="B26" s="108"/>
      <c r="C26" s="109"/>
      <c r="D26" s="130"/>
      <c r="E26" s="102"/>
      <c r="F26" s="98"/>
    </row>
    <row r="27" spans="1:6" s="93" customFormat="1" ht="12.75">
      <c r="A27" s="99"/>
      <c r="B27" s="108"/>
      <c r="C27" s="109"/>
      <c r="D27" s="130"/>
      <c r="E27" s="102"/>
      <c r="F27" s="98"/>
    </row>
    <row r="28" spans="1:6" s="93" customFormat="1" ht="12.75">
      <c r="A28" s="99"/>
      <c r="B28" s="108"/>
      <c r="C28" s="109"/>
      <c r="D28" s="130"/>
      <c r="E28" s="102"/>
      <c r="F28" s="98"/>
    </row>
    <row r="29" spans="1:6" s="93" customFormat="1" ht="12.75">
      <c r="A29" s="99"/>
      <c r="B29" s="108"/>
      <c r="C29" s="109"/>
      <c r="D29" s="130"/>
      <c r="E29" s="102"/>
      <c r="F29" s="98"/>
    </row>
    <row r="30" spans="1:6" s="93" customFormat="1" ht="12.75">
      <c r="A30" s="99"/>
      <c r="B30" s="108"/>
      <c r="C30" s="109"/>
      <c r="D30" s="130"/>
      <c r="E30" s="102"/>
      <c r="F30" s="98"/>
    </row>
    <row r="31" spans="1:6" s="93" customFormat="1" ht="12.75">
      <c r="A31" s="99"/>
      <c r="B31" s="108"/>
      <c r="C31" s="109"/>
      <c r="D31" s="130"/>
      <c r="E31" s="102"/>
      <c r="F31" s="98"/>
    </row>
    <row r="32" spans="1:6" s="93" customFormat="1" ht="12.75">
      <c r="A32" s="99"/>
      <c r="B32" s="108"/>
      <c r="C32" s="109"/>
      <c r="D32" s="130"/>
      <c r="E32" s="102"/>
      <c r="F32" s="98"/>
    </row>
    <row r="33" spans="1:6" s="93" customFormat="1" ht="12.75">
      <c r="A33" s="99"/>
      <c r="B33" s="108"/>
      <c r="C33" s="109"/>
      <c r="D33" s="130"/>
      <c r="E33" s="102"/>
      <c r="F33" s="98"/>
    </row>
    <row r="34" spans="1:6" s="93" customFormat="1" ht="12.75">
      <c r="A34" s="99"/>
      <c r="B34" s="108"/>
      <c r="C34" s="109"/>
      <c r="D34" s="130"/>
      <c r="E34" s="102"/>
      <c r="F34" s="98"/>
    </row>
    <row r="35" spans="1:6" s="93" customFormat="1" ht="12.75">
      <c r="A35" s="99"/>
      <c r="B35" s="108"/>
      <c r="C35" s="109"/>
      <c r="D35" s="130"/>
      <c r="E35" s="102"/>
      <c r="F35" s="98"/>
    </row>
    <row r="36" spans="1:6" s="93" customFormat="1" ht="12.75">
      <c r="A36" s="99"/>
      <c r="B36" s="108"/>
      <c r="C36" s="109"/>
      <c r="D36" s="130"/>
      <c r="E36" s="102"/>
      <c r="F36" s="98"/>
    </row>
    <row r="37" spans="1:6" s="93" customFormat="1" ht="12.75">
      <c r="A37" s="99"/>
      <c r="B37" s="108"/>
      <c r="C37" s="109"/>
      <c r="D37" s="130"/>
      <c r="E37" s="102"/>
      <c r="F37" s="98"/>
    </row>
    <row r="38" spans="1:6" s="93" customFormat="1" ht="12.75">
      <c r="A38" s="99"/>
      <c r="B38" s="108"/>
      <c r="C38" s="109"/>
      <c r="D38" s="130"/>
      <c r="E38" s="102"/>
      <c r="F38" s="98"/>
    </row>
    <row r="39" spans="1:6" s="93" customFormat="1" ht="12.75">
      <c r="A39" s="99"/>
      <c r="B39" s="108"/>
      <c r="C39" s="109"/>
      <c r="D39" s="130"/>
      <c r="E39" s="102"/>
      <c r="F39" s="98"/>
    </row>
    <row r="40" spans="1:6" s="93" customFormat="1" ht="12.75">
      <c r="A40" s="99"/>
      <c r="B40" s="108"/>
      <c r="C40" s="109"/>
      <c r="D40" s="130"/>
      <c r="E40" s="102"/>
      <c r="F40" s="98"/>
    </row>
    <row r="41" spans="1:6" s="93" customFormat="1" ht="12.75">
      <c r="A41" s="99"/>
      <c r="B41" s="108"/>
      <c r="C41" s="109"/>
      <c r="D41" s="130"/>
      <c r="E41" s="102"/>
      <c r="F41" s="98"/>
    </row>
    <row r="42" spans="1:6" s="93" customFormat="1" ht="12.75">
      <c r="A42" s="99"/>
      <c r="B42" s="108"/>
      <c r="C42" s="109"/>
      <c r="D42" s="130"/>
      <c r="E42" s="102"/>
      <c r="F42" s="98"/>
    </row>
    <row r="43" spans="1:6" s="93" customFormat="1" ht="12.75">
      <c r="A43" s="99"/>
      <c r="B43" s="108"/>
      <c r="C43" s="109"/>
      <c r="D43" s="130"/>
      <c r="E43" s="102"/>
      <c r="F43" s="98"/>
    </row>
    <row r="44" spans="1:6" s="93" customFormat="1" ht="12.75">
      <c r="A44" s="99"/>
      <c r="B44" s="108"/>
      <c r="C44" s="109"/>
      <c r="D44" s="130"/>
      <c r="E44" s="102"/>
      <c r="F44" s="98"/>
    </row>
    <row r="45" spans="1:6" s="93" customFormat="1" ht="12.75">
      <c r="A45" s="99"/>
      <c r="B45" s="108"/>
      <c r="C45" s="109"/>
      <c r="D45" s="130"/>
      <c r="E45" s="102"/>
      <c r="F45" s="98"/>
    </row>
    <row r="46" spans="1:6" s="93" customFormat="1" ht="12.75">
      <c r="A46" s="99"/>
      <c r="B46" s="108"/>
      <c r="C46" s="109"/>
      <c r="D46" s="130"/>
      <c r="E46" s="102"/>
      <c r="F46" s="98"/>
    </row>
    <row r="47" spans="1:6" s="93" customFormat="1" ht="12.75">
      <c r="A47" s="99"/>
      <c r="B47" s="108"/>
      <c r="C47" s="109"/>
      <c r="D47" s="130"/>
      <c r="E47" s="102"/>
      <c r="F47" s="98"/>
    </row>
    <row r="48" spans="1:6" s="93" customFormat="1" ht="12.75">
      <c r="A48" s="99"/>
      <c r="B48" s="108"/>
      <c r="C48" s="109"/>
      <c r="D48" s="130"/>
      <c r="E48" s="102"/>
      <c r="F48" s="98"/>
    </row>
    <row r="49" spans="1:6" s="93" customFormat="1" ht="12.75">
      <c r="A49" s="99"/>
      <c r="B49" s="108"/>
      <c r="C49" s="109"/>
      <c r="D49" s="130"/>
      <c r="E49" s="102"/>
      <c r="F49" s="98"/>
    </row>
    <row r="50" spans="1:6" s="93" customFormat="1" ht="12.75">
      <c r="A50" s="99"/>
      <c r="B50" s="108"/>
      <c r="C50" s="109"/>
      <c r="D50" s="130"/>
      <c r="E50" s="102"/>
      <c r="F50" s="98"/>
    </row>
    <row r="51" spans="1:6" s="93" customFormat="1" ht="12.75">
      <c r="A51" s="99"/>
      <c r="B51" s="108"/>
      <c r="C51" s="109"/>
      <c r="D51" s="130"/>
      <c r="E51" s="102"/>
      <c r="F51" s="98"/>
    </row>
    <row r="52" spans="1:6" s="93" customFormat="1" ht="12.75">
      <c r="A52" s="99"/>
      <c r="B52" s="108"/>
      <c r="C52" s="109"/>
      <c r="D52" s="130"/>
      <c r="E52" s="102"/>
      <c r="F52" s="98"/>
    </row>
    <row r="53" spans="1:6" s="93" customFormat="1" ht="12.75">
      <c r="A53" s="99"/>
      <c r="B53" s="108"/>
      <c r="C53" s="109"/>
      <c r="D53" s="130"/>
      <c r="E53" s="102"/>
      <c r="F53" s="98"/>
    </row>
    <row r="54" spans="1:6" s="93" customFormat="1" ht="13.5" thickBot="1">
      <c r="A54" s="99"/>
      <c r="B54" s="108"/>
      <c r="C54" s="109"/>
      <c r="D54" s="130"/>
      <c r="E54" s="102"/>
      <c r="F54" s="147"/>
    </row>
    <row r="55" spans="1:6" ht="18.75" thickBot="1">
      <c r="A55" s="115" t="s">
        <v>7</v>
      </c>
      <c r="B55" s="116"/>
      <c r="C55" s="122"/>
      <c r="D55" s="64"/>
      <c r="E55" s="64"/>
      <c r="F55" s="117">
        <f>F6</f>
        <v>0</v>
      </c>
    </row>
    <row r="56" ht="12.75">
      <c r="F56" s="118"/>
    </row>
  </sheetData>
  <sheetProtection password="CC55" sheet="1" objects="1" scenarios="1"/>
  <mergeCells count="5">
    <mergeCell ref="A1:F1"/>
    <mergeCell ref="C55:E55"/>
    <mergeCell ref="A3:F3"/>
    <mergeCell ref="A2:F2"/>
    <mergeCell ref="A6:E6"/>
  </mergeCells>
  <printOptions/>
  <pageMargins left="0.56" right="0.3937007874015748" top="0.984251968503937" bottom="0.984251968503937" header="0.5118110236220472" footer="0.5118110236220472"/>
  <pageSetup fitToHeight="1" fitToWidth="1" horizontalDpi="360" verticalDpi="360" orientation="portrait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E18" sqref="E18"/>
    </sheetView>
  </sheetViews>
  <sheetFormatPr defaultColWidth="9.140625" defaultRowHeight="12.75"/>
  <cols>
    <col min="1" max="1" width="45.28125" style="79" customWidth="1"/>
    <col min="2" max="2" width="14.421875" style="79" customWidth="1"/>
    <col min="3" max="3" width="13.28125" style="79" customWidth="1"/>
    <col min="4" max="4" width="9.57421875" style="79" customWidth="1"/>
    <col min="5" max="5" width="14.7109375" style="79" customWidth="1"/>
    <col min="6" max="6" width="17.57421875" style="79" customWidth="1"/>
    <col min="7" max="16384" width="9.140625" style="79" customWidth="1"/>
  </cols>
  <sheetData>
    <row r="1" spans="1:6" ht="15">
      <c r="A1" s="152" t="s">
        <v>117</v>
      </c>
      <c r="B1" s="152"/>
      <c r="C1" s="152"/>
      <c r="D1" s="152"/>
      <c r="E1" s="152"/>
      <c r="F1" s="152"/>
    </row>
    <row r="2" spans="1:6" ht="13.5" customHeight="1">
      <c r="A2" s="156" t="s">
        <v>248</v>
      </c>
      <c r="B2" s="157"/>
      <c r="C2" s="157"/>
      <c r="D2" s="157"/>
      <c r="E2" s="157"/>
      <c r="F2" s="157"/>
    </row>
    <row r="3" spans="1:6" ht="13.5" customHeight="1">
      <c r="A3" s="192" t="s">
        <v>15</v>
      </c>
      <c r="B3" s="192"/>
      <c r="C3" s="192"/>
      <c r="D3" s="193"/>
      <c r="E3" s="193"/>
      <c r="F3" s="193"/>
    </row>
    <row r="4" spans="1:5" ht="13.5" customHeight="1" thickBot="1">
      <c r="A4" s="80"/>
      <c r="D4" s="82"/>
      <c r="E4" s="82"/>
    </row>
    <row r="5" spans="1:6" ht="13.5" customHeight="1" thickBot="1">
      <c r="A5" s="83" t="s">
        <v>1</v>
      </c>
      <c r="B5" s="84" t="s">
        <v>12</v>
      </c>
      <c r="C5" s="85" t="s">
        <v>2</v>
      </c>
      <c r="D5" s="87" t="s">
        <v>3</v>
      </c>
      <c r="E5" s="87" t="s">
        <v>4</v>
      </c>
      <c r="F5" s="88" t="s">
        <v>5</v>
      </c>
    </row>
    <row r="6" spans="1:6" ht="13.5" customHeight="1" thickBot="1">
      <c r="A6" s="158" t="s">
        <v>145</v>
      </c>
      <c r="B6" s="159"/>
      <c r="C6" s="194"/>
      <c r="D6" s="195"/>
      <c r="E6" s="196"/>
      <c r="F6" s="92">
        <f>SUM(F7:F19)</f>
        <v>0</v>
      </c>
    </row>
    <row r="7" spans="1:6" ht="13.5" customHeight="1">
      <c r="A7" s="160" t="s">
        <v>146</v>
      </c>
      <c r="B7" s="161" t="s">
        <v>147</v>
      </c>
      <c r="C7" s="162" t="s">
        <v>148</v>
      </c>
      <c r="D7" s="163">
        <v>16</v>
      </c>
      <c r="E7" s="174"/>
      <c r="F7" s="176">
        <f>D7*E7</f>
        <v>0</v>
      </c>
    </row>
    <row r="8" spans="1:6" ht="13.5" customHeight="1">
      <c r="A8" s="160" t="s">
        <v>149</v>
      </c>
      <c r="B8" s="161" t="s">
        <v>147</v>
      </c>
      <c r="C8" s="162" t="s">
        <v>148</v>
      </c>
      <c r="D8" s="163">
        <v>64</v>
      </c>
      <c r="E8" s="174"/>
      <c r="F8" s="176">
        <f>D8*E8</f>
        <v>0</v>
      </c>
    </row>
    <row r="9" spans="1:6" ht="13.5" customHeight="1">
      <c r="A9" s="160" t="s">
        <v>150</v>
      </c>
      <c r="B9" s="161" t="s">
        <v>147</v>
      </c>
      <c r="C9" s="162" t="s">
        <v>148</v>
      </c>
      <c r="D9" s="163">
        <v>35</v>
      </c>
      <c r="E9" s="174"/>
      <c r="F9" s="176">
        <f>D9*E9</f>
        <v>0</v>
      </c>
    </row>
    <row r="10" spans="1:6" ht="13.5" customHeight="1">
      <c r="A10" s="160" t="s">
        <v>151</v>
      </c>
      <c r="B10" s="161" t="s">
        <v>147</v>
      </c>
      <c r="C10" s="162" t="s">
        <v>6</v>
      </c>
      <c r="D10" s="163">
        <v>4</v>
      </c>
      <c r="E10" s="174"/>
      <c r="F10" s="176">
        <f>D10*E10</f>
        <v>0</v>
      </c>
    </row>
    <row r="11" spans="1:6" ht="13.5" customHeight="1">
      <c r="A11" s="160" t="s">
        <v>152</v>
      </c>
      <c r="B11" s="161" t="s">
        <v>147</v>
      </c>
      <c r="C11" s="162" t="s">
        <v>6</v>
      </c>
      <c r="D11" s="163">
        <f>26*3+6</f>
        <v>84</v>
      </c>
      <c r="E11" s="174"/>
      <c r="F11" s="176">
        <f>D11*E11</f>
        <v>0</v>
      </c>
    </row>
    <row r="12" spans="1:6" ht="13.5" customHeight="1">
      <c r="A12" s="160" t="s">
        <v>153</v>
      </c>
      <c r="B12" s="161"/>
      <c r="C12" s="162"/>
      <c r="D12" s="163"/>
      <c r="E12" s="174"/>
      <c r="F12" s="176"/>
    </row>
    <row r="13" spans="1:6" ht="13.5" customHeight="1">
      <c r="A13" s="160" t="s">
        <v>154</v>
      </c>
      <c r="B13" s="164" t="s">
        <v>147</v>
      </c>
      <c r="C13" s="162" t="s">
        <v>155</v>
      </c>
      <c r="D13" s="163">
        <v>16</v>
      </c>
      <c r="E13" s="174"/>
      <c r="F13" s="176">
        <f aca="true" t="shared" si="0" ref="F13:F19">D13*E13</f>
        <v>0</v>
      </c>
    </row>
    <row r="14" spans="1:6" ht="13.5" customHeight="1">
      <c r="A14" s="160" t="s">
        <v>156</v>
      </c>
      <c r="B14" s="164" t="s">
        <v>147</v>
      </c>
      <c r="C14" s="162" t="s">
        <v>155</v>
      </c>
      <c r="D14" s="163">
        <v>120</v>
      </c>
      <c r="E14" s="174"/>
      <c r="F14" s="176">
        <f t="shared" si="0"/>
        <v>0</v>
      </c>
    </row>
    <row r="15" spans="1:6" ht="13.5" customHeight="1">
      <c r="A15" s="160" t="s">
        <v>157</v>
      </c>
      <c r="B15" s="164" t="s">
        <v>147</v>
      </c>
      <c r="C15" s="162" t="s">
        <v>155</v>
      </c>
      <c r="D15" s="163">
        <v>120</v>
      </c>
      <c r="E15" s="174"/>
      <c r="F15" s="176">
        <f t="shared" si="0"/>
        <v>0</v>
      </c>
    </row>
    <row r="16" spans="1:6" ht="13.5" customHeight="1">
      <c r="A16" s="160" t="s">
        <v>158</v>
      </c>
      <c r="B16" s="164" t="s">
        <v>147</v>
      </c>
      <c r="C16" s="162" t="s">
        <v>155</v>
      </c>
      <c r="D16" s="163">
        <v>120</v>
      </c>
      <c r="E16" s="174"/>
      <c r="F16" s="176">
        <f>D16*E16</f>
        <v>0</v>
      </c>
    </row>
    <row r="17" spans="1:6" ht="13.5" customHeight="1">
      <c r="A17" s="160" t="s">
        <v>159</v>
      </c>
      <c r="B17" s="164" t="s">
        <v>147</v>
      </c>
      <c r="C17" s="162" t="s">
        <v>155</v>
      </c>
      <c r="D17" s="163">
        <v>77</v>
      </c>
      <c r="E17" s="174"/>
      <c r="F17" s="176">
        <f t="shared" si="0"/>
        <v>0</v>
      </c>
    </row>
    <row r="18" spans="1:6" ht="13.5" customHeight="1">
      <c r="A18" s="160" t="s">
        <v>160</v>
      </c>
      <c r="B18" s="164" t="s">
        <v>147</v>
      </c>
      <c r="C18" s="162" t="s">
        <v>155</v>
      </c>
      <c r="D18" s="163">
        <v>20</v>
      </c>
      <c r="E18" s="174"/>
      <c r="F18" s="176">
        <f t="shared" si="0"/>
        <v>0</v>
      </c>
    </row>
    <row r="19" spans="1:6" ht="13.5" customHeight="1" thickBot="1">
      <c r="A19" s="165" t="s">
        <v>161</v>
      </c>
      <c r="B19" s="161" t="s">
        <v>162</v>
      </c>
      <c r="C19" s="162" t="s">
        <v>163</v>
      </c>
      <c r="D19" s="163">
        <v>6800</v>
      </c>
      <c r="E19" s="174"/>
      <c r="F19" s="177">
        <f t="shared" si="0"/>
        <v>0</v>
      </c>
    </row>
    <row r="20" spans="1:6" ht="13.5" customHeight="1" thickBot="1">
      <c r="A20" s="166" t="s">
        <v>164</v>
      </c>
      <c r="B20" s="167"/>
      <c r="C20" s="194"/>
      <c r="D20" s="195"/>
      <c r="E20" s="196"/>
      <c r="F20" s="92">
        <f>SUM(F21:F24)</f>
        <v>0</v>
      </c>
    </row>
    <row r="21" spans="1:6" ht="13.5" customHeight="1">
      <c r="A21" s="160" t="s">
        <v>165</v>
      </c>
      <c r="B21" s="159" t="s">
        <v>144</v>
      </c>
      <c r="C21" s="162" t="s">
        <v>166</v>
      </c>
      <c r="D21" s="163">
        <v>360</v>
      </c>
      <c r="E21" s="174"/>
      <c r="F21" s="176">
        <f>D21*E21</f>
        <v>0</v>
      </c>
    </row>
    <row r="22" spans="1:6" ht="13.5" customHeight="1">
      <c r="A22" s="165" t="s">
        <v>167</v>
      </c>
      <c r="B22" s="161" t="s">
        <v>144</v>
      </c>
      <c r="C22" s="162" t="s">
        <v>166</v>
      </c>
      <c r="D22" s="163">
        <v>250</v>
      </c>
      <c r="E22" s="174"/>
      <c r="F22" s="177">
        <f>D22*E22</f>
        <v>0</v>
      </c>
    </row>
    <row r="23" spans="1:6" ht="13.5" customHeight="1">
      <c r="A23" s="165" t="s">
        <v>168</v>
      </c>
      <c r="B23" s="161" t="s">
        <v>144</v>
      </c>
      <c r="C23" s="162" t="s">
        <v>166</v>
      </c>
      <c r="D23" s="163">
        <v>120</v>
      </c>
      <c r="E23" s="174"/>
      <c r="F23" s="177">
        <f>D23*E23</f>
        <v>0</v>
      </c>
    </row>
    <row r="24" spans="1:6" ht="13.5" customHeight="1" thickBot="1">
      <c r="A24" s="168" t="s">
        <v>169</v>
      </c>
      <c r="B24" s="169" t="s">
        <v>162</v>
      </c>
      <c r="C24" s="170" t="s">
        <v>163</v>
      </c>
      <c r="D24" s="171">
        <v>3400</v>
      </c>
      <c r="E24" s="175"/>
      <c r="F24" s="178">
        <f>D24*E24</f>
        <v>0</v>
      </c>
    </row>
    <row r="25" spans="1:6" ht="13.5" customHeight="1" thickBot="1">
      <c r="A25" s="166" t="s">
        <v>170</v>
      </c>
      <c r="B25" s="172"/>
      <c r="C25" s="194"/>
      <c r="D25" s="195"/>
      <c r="E25" s="196"/>
      <c r="F25" s="92">
        <f>SUM(F26:F33)</f>
        <v>0</v>
      </c>
    </row>
    <row r="26" spans="1:6" ht="13.5" customHeight="1">
      <c r="A26" s="160" t="s">
        <v>171</v>
      </c>
      <c r="B26" s="173" t="s">
        <v>144</v>
      </c>
      <c r="C26" s="162" t="s">
        <v>166</v>
      </c>
      <c r="D26" s="163">
        <v>120</v>
      </c>
      <c r="E26" s="174"/>
      <c r="F26" s="176">
        <f aca="true" t="shared" si="1" ref="F26:F33">D26*E26</f>
        <v>0</v>
      </c>
    </row>
    <row r="27" spans="1:6" ht="13.5" customHeight="1">
      <c r="A27" s="165" t="s">
        <v>167</v>
      </c>
      <c r="B27" s="159" t="s">
        <v>144</v>
      </c>
      <c r="C27" s="162" t="s">
        <v>166</v>
      </c>
      <c r="D27" s="163">
        <v>250</v>
      </c>
      <c r="E27" s="174"/>
      <c r="F27" s="177">
        <f t="shared" si="1"/>
        <v>0</v>
      </c>
    </row>
    <row r="28" spans="1:6" ht="13.5" customHeight="1">
      <c r="A28" s="165" t="s">
        <v>168</v>
      </c>
      <c r="B28" s="161" t="s">
        <v>144</v>
      </c>
      <c r="C28" s="162" t="s">
        <v>166</v>
      </c>
      <c r="D28" s="163">
        <v>80</v>
      </c>
      <c r="E28" s="174"/>
      <c r="F28" s="177">
        <f t="shared" si="1"/>
        <v>0</v>
      </c>
    </row>
    <row r="29" spans="1:6" ht="13.5" customHeight="1">
      <c r="A29" s="165" t="s">
        <v>172</v>
      </c>
      <c r="B29" s="161" t="s">
        <v>144</v>
      </c>
      <c r="C29" s="162" t="s">
        <v>166</v>
      </c>
      <c r="D29" s="163">
        <v>32</v>
      </c>
      <c r="E29" s="174"/>
      <c r="F29" s="177">
        <f t="shared" si="1"/>
        <v>0</v>
      </c>
    </row>
    <row r="30" spans="1:6" ht="13.5" customHeight="1">
      <c r="A30" s="165" t="s">
        <v>173</v>
      </c>
      <c r="B30" s="161" t="s">
        <v>144</v>
      </c>
      <c r="C30" s="162" t="s">
        <v>6</v>
      </c>
      <c r="D30" s="163">
        <v>12</v>
      </c>
      <c r="E30" s="174"/>
      <c r="F30" s="177">
        <f t="shared" si="1"/>
        <v>0</v>
      </c>
    </row>
    <row r="31" spans="1:6" ht="13.5" customHeight="1">
      <c r="A31" s="165" t="s">
        <v>174</v>
      </c>
      <c r="B31" s="161" t="s">
        <v>144</v>
      </c>
      <c r="C31" s="162" t="s">
        <v>6</v>
      </c>
      <c r="D31" s="163">
        <v>3</v>
      </c>
      <c r="E31" s="174"/>
      <c r="F31" s="177">
        <f t="shared" si="1"/>
        <v>0</v>
      </c>
    </row>
    <row r="32" spans="1:6" ht="13.5" customHeight="1">
      <c r="A32" s="165" t="s">
        <v>175</v>
      </c>
      <c r="B32" s="161" t="s">
        <v>144</v>
      </c>
      <c r="C32" s="162" t="s">
        <v>176</v>
      </c>
      <c r="D32" s="163">
        <v>1</v>
      </c>
      <c r="E32" s="174"/>
      <c r="F32" s="177">
        <f t="shared" si="1"/>
        <v>0</v>
      </c>
    </row>
    <row r="33" spans="1:6" ht="13.5" customHeight="1" thickBot="1">
      <c r="A33" s="168" t="s">
        <v>177</v>
      </c>
      <c r="B33" s="161" t="s">
        <v>144</v>
      </c>
      <c r="C33" s="170" t="s">
        <v>166</v>
      </c>
      <c r="D33" s="171">
        <v>80</v>
      </c>
      <c r="E33" s="175"/>
      <c r="F33" s="178">
        <f t="shared" si="1"/>
        <v>0</v>
      </c>
    </row>
    <row r="34" spans="1:6" ht="19.5" customHeight="1" thickBot="1">
      <c r="A34" s="115" t="s">
        <v>7</v>
      </c>
      <c r="B34" s="116"/>
      <c r="C34" s="122"/>
      <c r="D34" s="64"/>
      <c r="E34" s="64"/>
      <c r="F34" s="117">
        <f>SUM(F25,F20,F6,)</f>
        <v>0</v>
      </c>
    </row>
  </sheetData>
  <sheetProtection password="CC55" sheet="1" objects="1" scenarios="1"/>
  <mergeCells count="6">
    <mergeCell ref="C34:E34"/>
    <mergeCell ref="A1:F1"/>
    <mergeCell ref="A3:F3"/>
    <mergeCell ref="C6:E6"/>
    <mergeCell ref="C20:E20"/>
    <mergeCell ref="C25:E25"/>
  </mergeCells>
  <printOptions/>
  <pageMargins left="1.11" right="0.75" top="1" bottom="0.5" header="0.4921259845" footer="0.28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F6" sqref="F6:F32"/>
    </sheetView>
  </sheetViews>
  <sheetFormatPr defaultColWidth="9.140625" defaultRowHeight="12.75"/>
  <cols>
    <col min="1" max="1" width="43.28125" style="79" customWidth="1"/>
    <col min="2" max="2" width="13.28125" style="79" customWidth="1"/>
    <col min="3" max="3" width="10.7109375" style="79" customWidth="1"/>
    <col min="4" max="4" width="10.140625" style="79" customWidth="1"/>
    <col min="5" max="5" width="11.7109375" style="79" customWidth="1"/>
    <col min="6" max="6" width="16.421875" style="79" customWidth="1"/>
    <col min="7" max="16384" width="9.140625" style="79" customWidth="1"/>
  </cols>
  <sheetData>
    <row r="1" spans="1:6" ht="15">
      <c r="A1" s="152" t="s">
        <v>117</v>
      </c>
      <c r="B1" s="152"/>
      <c r="C1" s="152"/>
      <c r="D1" s="152"/>
      <c r="E1" s="152"/>
      <c r="F1" s="152"/>
    </row>
    <row r="2" spans="1:6" ht="15">
      <c r="A2" s="156" t="s">
        <v>178</v>
      </c>
      <c r="B2" s="157"/>
      <c r="C2" s="157"/>
      <c r="D2" s="157"/>
      <c r="E2" s="157"/>
      <c r="F2" s="157"/>
    </row>
    <row r="3" spans="1:6" ht="15">
      <c r="A3" s="192" t="s">
        <v>15</v>
      </c>
      <c r="B3" s="192"/>
      <c r="C3" s="192"/>
      <c r="D3" s="193"/>
      <c r="E3" s="193"/>
      <c r="F3" s="193"/>
    </row>
    <row r="4" spans="1:5" ht="13.5" thickBot="1">
      <c r="A4" s="80"/>
      <c r="D4" s="82"/>
      <c r="E4" s="82"/>
    </row>
    <row r="5" spans="1:6" ht="30.75" thickBot="1">
      <c r="A5" s="83" t="s">
        <v>1</v>
      </c>
      <c r="B5" s="84" t="s">
        <v>12</v>
      </c>
      <c r="C5" s="85" t="s">
        <v>2</v>
      </c>
      <c r="D5" s="87" t="s">
        <v>3</v>
      </c>
      <c r="E5" s="87" t="s">
        <v>4</v>
      </c>
      <c r="F5" s="88" t="s">
        <v>5</v>
      </c>
    </row>
    <row r="6" spans="1:6" ht="13.5" customHeight="1" thickBot="1">
      <c r="A6" s="158" t="s">
        <v>145</v>
      </c>
      <c r="B6" s="159"/>
      <c r="C6" s="194"/>
      <c r="D6" s="195"/>
      <c r="E6" s="196"/>
      <c r="F6" s="92">
        <f>SUM(F7:F17)</f>
        <v>0</v>
      </c>
    </row>
    <row r="7" spans="1:6" ht="13.5" customHeight="1">
      <c r="A7" s="160" t="s">
        <v>179</v>
      </c>
      <c r="B7" s="161" t="s">
        <v>147</v>
      </c>
      <c r="C7" s="162" t="s">
        <v>148</v>
      </c>
      <c r="D7" s="163">
        <v>140</v>
      </c>
      <c r="E7" s="174"/>
      <c r="F7" s="176">
        <f>D7*E7</f>
        <v>0</v>
      </c>
    </row>
    <row r="8" spans="1:6" ht="13.5" customHeight="1">
      <c r="A8" s="160" t="s">
        <v>180</v>
      </c>
      <c r="B8" s="161" t="s">
        <v>147</v>
      </c>
      <c r="C8" s="162" t="s">
        <v>181</v>
      </c>
      <c r="D8" s="163">
        <v>140</v>
      </c>
      <c r="E8" s="174"/>
      <c r="F8" s="176">
        <f>D8*E8</f>
        <v>0</v>
      </c>
    </row>
    <row r="9" spans="1:6" ht="13.5" customHeight="1">
      <c r="A9" s="160" t="s">
        <v>182</v>
      </c>
      <c r="B9" s="161" t="s">
        <v>147</v>
      </c>
      <c r="C9" s="162" t="s">
        <v>183</v>
      </c>
      <c r="D9" s="163">
        <v>140</v>
      </c>
      <c r="E9" s="174"/>
      <c r="F9" s="176">
        <f>D9*E9</f>
        <v>0</v>
      </c>
    </row>
    <row r="10" spans="1:6" ht="13.5" customHeight="1">
      <c r="A10" s="160" t="s">
        <v>184</v>
      </c>
      <c r="B10" s="161" t="s">
        <v>147</v>
      </c>
      <c r="C10" s="162" t="s">
        <v>181</v>
      </c>
      <c r="D10" s="163">
        <v>140</v>
      </c>
      <c r="E10" s="174"/>
      <c r="F10" s="176">
        <f>D10*E10</f>
        <v>0</v>
      </c>
    </row>
    <row r="11" spans="1:6" ht="13.5" customHeight="1">
      <c r="A11" s="160" t="s">
        <v>185</v>
      </c>
      <c r="B11" s="161" t="s">
        <v>147</v>
      </c>
      <c r="C11" s="162" t="s">
        <v>148</v>
      </c>
      <c r="D11" s="163">
        <v>40</v>
      </c>
      <c r="E11" s="174"/>
      <c r="F11" s="176">
        <f>D11*E11</f>
        <v>0</v>
      </c>
    </row>
    <row r="12" spans="1:6" ht="13.5" customHeight="1">
      <c r="A12" s="160" t="s">
        <v>153</v>
      </c>
      <c r="B12" s="161"/>
      <c r="C12" s="162"/>
      <c r="D12" s="163"/>
      <c r="E12" s="174"/>
      <c r="F12" s="176"/>
    </row>
    <row r="13" spans="1:6" ht="13.5" customHeight="1">
      <c r="A13" s="160" t="s">
        <v>186</v>
      </c>
      <c r="B13" s="164" t="s">
        <v>147</v>
      </c>
      <c r="C13" s="162" t="s">
        <v>155</v>
      </c>
      <c r="D13" s="163">
        <v>180</v>
      </c>
      <c r="E13" s="174"/>
      <c r="F13" s="176">
        <f>D13*E13</f>
        <v>0</v>
      </c>
    </row>
    <row r="14" spans="1:6" ht="13.5" customHeight="1">
      <c r="A14" s="160" t="s">
        <v>187</v>
      </c>
      <c r="B14" s="164" t="s">
        <v>147</v>
      </c>
      <c r="C14" s="162" t="s">
        <v>155</v>
      </c>
      <c r="D14" s="163">
        <v>180</v>
      </c>
      <c r="E14" s="174"/>
      <c r="F14" s="176">
        <f>D14*E14</f>
        <v>0</v>
      </c>
    </row>
    <row r="15" spans="1:6" ht="13.5" customHeight="1">
      <c r="A15" s="160" t="s">
        <v>188</v>
      </c>
      <c r="B15" s="164" t="s">
        <v>147</v>
      </c>
      <c r="C15" s="162" t="s">
        <v>155</v>
      </c>
      <c r="D15" s="163">
        <v>180</v>
      </c>
      <c r="E15" s="174"/>
      <c r="F15" s="176">
        <f>D15*E15</f>
        <v>0</v>
      </c>
    </row>
    <row r="16" spans="1:6" ht="13.5" customHeight="1">
      <c r="A16" s="160" t="s">
        <v>189</v>
      </c>
      <c r="B16" s="164" t="s">
        <v>147</v>
      </c>
      <c r="C16" s="162" t="s">
        <v>155</v>
      </c>
      <c r="D16" s="163">
        <v>180</v>
      </c>
      <c r="E16" s="174"/>
      <c r="F16" s="176">
        <f>D16*E16</f>
        <v>0</v>
      </c>
    </row>
    <row r="17" spans="1:6" ht="13.5" customHeight="1" thickBot="1">
      <c r="A17" s="165" t="s">
        <v>161</v>
      </c>
      <c r="B17" s="161" t="s">
        <v>162</v>
      </c>
      <c r="C17" s="162" t="s">
        <v>163</v>
      </c>
      <c r="D17" s="163">
        <v>12400</v>
      </c>
      <c r="E17" s="174"/>
      <c r="F17" s="177">
        <f>D17*E17</f>
        <v>0</v>
      </c>
    </row>
    <row r="18" spans="1:6" ht="13.5" customHeight="1" thickBot="1">
      <c r="A18" s="166" t="s">
        <v>190</v>
      </c>
      <c r="B18" s="167"/>
      <c r="C18" s="194"/>
      <c r="D18" s="195"/>
      <c r="E18" s="196"/>
      <c r="F18" s="92">
        <f>SUM(F19:F22)</f>
        <v>0</v>
      </c>
    </row>
    <row r="19" spans="1:6" ht="13.5" customHeight="1">
      <c r="A19" s="160" t="s">
        <v>165</v>
      </c>
      <c r="B19" s="159" t="s">
        <v>144</v>
      </c>
      <c r="C19" s="162" t="s">
        <v>166</v>
      </c>
      <c r="D19" s="163">
        <v>350</v>
      </c>
      <c r="E19" s="174"/>
      <c r="F19" s="176">
        <f>D19*E19</f>
        <v>0</v>
      </c>
    </row>
    <row r="20" spans="1:6" ht="13.5" customHeight="1">
      <c r="A20" s="165" t="s">
        <v>191</v>
      </c>
      <c r="B20" s="161" t="s">
        <v>144</v>
      </c>
      <c r="C20" s="162" t="s">
        <v>166</v>
      </c>
      <c r="D20" s="163">
        <v>250</v>
      </c>
      <c r="E20" s="174"/>
      <c r="F20" s="177">
        <f>D20*E20</f>
        <v>0</v>
      </c>
    </row>
    <row r="21" spans="1:6" ht="13.5" customHeight="1">
      <c r="A21" s="165" t="s">
        <v>168</v>
      </c>
      <c r="B21" s="161" t="s">
        <v>144</v>
      </c>
      <c r="C21" s="162" t="s">
        <v>166</v>
      </c>
      <c r="D21" s="163">
        <v>80</v>
      </c>
      <c r="E21" s="174"/>
      <c r="F21" s="177">
        <f>D21*E21</f>
        <v>0</v>
      </c>
    </row>
    <row r="22" spans="1:6" ht="13.5" customHeight="1" thickBot="1">
      <c r="A22" s="168" t="s">
        <v>169</v>
      </c>
      <c r="B22" s="169" t="s">
        <v>162</v>
      </c>
      <c r="C22" s="170" t="s">
        <v>163</v>
      </c>
      <c r="D22" s="171">
        <v>3200</v>
      </c>
      <c r="E22" s="175"/>
      <c r="F22" s="178">
        <f>D22*E22</f>
        <v>0</v>
      </c>
    </row>
    <row r="23" spans="1:6" ht="13.5" customHeight="1" thickBot="1">
      <c r="A23" s="166" t="s">
        <v>192</v>
      </c>
      <c r="B23" s="172"/>
      <c r="C23" s="194"/>
      <c r="D23" s="195"/>
      <c r="E23" s="196"/>
      <c r="F23" s="92">
        <f>SUM(F24:F31)</f>
        <v>0</v>
      </c>
    </row>
    <row r="24" spans="1:6" ht="13.5" customHeight="1">
      <c r="A24" s="160" t="s">
        <v>171</v>
      </c>
      <c r="B24" s="173" t="s">
        <v>144</v>
      </c>
      <c r="C24" s="162" t="s">
        <v>166</v>
      </c>
      <c r="D24" s="163">
        <v>240</v>
      </c>
      <c r="E24" s="174"/>
      <c r="F24" s="176">
        <f aca="true" t="shared" si="0" ref="F24:F31">D24*E24</f>
        <v>0</v>
      </c>
    </row>
    <row r="25" spans="1:6" ht="13.5" customHeight="1">
      <c r="A25" s="165" t="s">
        <v>191</v>
      </c>
      <c r="B25" s="159" t="s">
        <v>144</v>
      </c>
      <c r="C25" s="162" t="s">
        <v>166</v>
      </c>
      <c r="D25" s="163">
        <v>320</v>
      </c>
      <c r="E25" s="174"/>
      <c r="F25" s="177">
        <f t="shared" si="0"/>
        <v>0</v>
      </c>
    </row>
    <row r="26" spans="1:6" ht="13.5" customHeight="1">
      <c r="A26" s="165" t="s">
        <v>168</v>
      </c>
      <c r="B26" s="161" t="s">
        <v>144</v>
      </c>
      <c r="C26" s="162" t="s">
        <v>166</v>
      </c>
      <c r="D26" s="163">
        <v>80</v>
      </c>
      <c r="E26" s="174"/>
      <c r="F26" s="177">
        <f t="shared" si="0"/>
        <v>0</v>
      </c>
    </row>
    <row r="27" spans="1:6" ht="13.5" customHeight="1">
      <c r="A27" s="165" t="s">
        <v>172</v>
      </c>
      <c r="B27" s="161" t="s">
        <v>144</v>
      </c>
      <c r="C27" s="162" t="s">
        <v>166</v>
      </c>
      <c r="D27" s="163">
        <v>60</v>
      </c>
      <c r="E27" s="174"/>
      <c r="F27" s="177">
        <f t="shared" si="0"/>
        <v>0</v>
      </c>
    </row>
    <row r="28" spans="1:6" ht="13.5" customHeight="1">
      <c r="A28" s="165" t="s">
        <v>173</v>
      </c>
      <c r="B28" s="161" t="s">
        <v>144</v>
      </c>
      <c r="C28" s="162" t="s">
        <v>6</v>
      </c>
      <c r="D28" s="163">
        <v>12</v>
      </c>
      <c r="E28" s="174"/>
      <c r="F28" s="177">
        <f t="shared" si="0"/>
        <v>0</v>
      </c>
    </row>
    <row r="29" spans="1:6" ht="13.5" customHeight="1">
      <c r="A29" s="165" t="s">
        <v>174</v>
      </c>
      <c r="B29" s="161" t="s">
        <v>144</v>
      </c>
      <c r="C29" s="162" t="s">
        <v>6</v>
      </c>
      <c r="D29" s="163">
        <v>3</v>
      </c>
      <c r="E29" s="174"/>
      <c r="F29" s="177">
        <f t="shared" si="0"/>
        <v>0</v>
      </c>
    </row>
    <row r="30" spans="1:6" ht="13.5" customHeight="1">
      <c r="A30" s="165" t="s">
        <v>193</v>
      </c>
      <c r="B30" s="161" t="s">
        <v>144</v>
      </c>
      <c r="C30" s="162" t="s">
        <v>176</v>
      </c>
      <c r="D30" s="163">
        <v>1</v>
      </c>
      <c r="E30" s="174"/>
      <c r="F30" s="177">
        <f t="shared" si="0"/>
        <v>0</v>
      </c>
    </row>
    <row r="31" spans="1:6" ht="13.5" customHeight="1" thickBot="1">
      <c r="A31" s="168" t="s">
        <v>177</v>
      </c>
      <c r="B31" s="161" t="s">
        <v>144</v>
      </c>
      <c r="C31" s="170" t="s">
        <v>166</v>
      </c>
      <c r="D31" s="171">
        <v>120</v>
      </c>
      <c r="E31" s="175"/>
      <c r="F31" s="178">
        <f t="shared" si="0"/>
        <v>0</v>
      </c>
    </row>
    <row r="32" spans="1:6" ht="21" customHeight="1" thickBot="1">
      <c r="A32" s="115" t="s">
        <v>7</v>
      </c>
      <c r="B32" s="116"/>
      <c r="C32" s="122"/>
      <c r="D32" s="64"/>
      <c r="E32" s="64"/>
      <c r="F32" s="117">
        <f>SUM(F23,F18,F6,)</f>
        <v>0</v>
      </c>
    </row>
  </sheetData>
  <sheetProtection password="CC55" sheet="1" objects="1" scenarios="1"/>
  <mergeCells count="6">
    <mergeCell ref="C32:E32"/>
    <mergeCell ref="A1:F1"/>
    <mergeCell ref="A3:F3"/>
    <mergeCell ref="C6:E6"/>
    <mergeCell ref="C18:E18"/>
    <mergeCell ref="C23:E23"/>
  </mergeCells>
  <printOptions/>
  <pageMargins left="1.7" right="0.75" top="1" bottom="0.64" header="0.4921259845" footer="0.492125984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F55"/>
  <sheetViews>
    <sheetView view="pageBreakPreview" zoomScaleSheetLayoutView="100" workbookViewId="0" topLeftCell="A1">
      <selection activeCell="F13" sqref="F13"/>
    </sheetView>
  </sheetViews>
  <sheetFormatPr defaultColWidth="9.140625" defaultRowHeight="12.75"/>
  <cols>
    <col min="1" max="1" width="41.57421875" style="79" customWidth="1"/>
    <col min="2" max="2" width="11.421875" style="79" customWidth="1"/>
    <col min="3" max="3" width="10.28125" style="79" bestFit="1" customWidth="1"/>
    <col min="4" max="5" width="12.7109375" style="82" customWidth="1"/>
    <col min="6" max="6" width="21.00390625" style="79" customWidth="1"/>
    <col min="7" max="7" width="9.140625" style="79" customWidth="1"/>
    <col min="8" max="8" width="14.28125" style="79" customWidth="1"/>
    <col min="9" max="9" width="9.140625" style="79" customWidth="1"/>
    <col min="10" max="10" width="13.28125" style="79" customWidth="1"/>
    <col min="11" max="11" width="12.7109375" style="79" customWidth="1"/>
    <col min="12" max="12" width="13.8515625" style="79" customWidth="1"/>
    <col min="13" max="16384" width="9.140625" style="79" customWidth="1"/>
  </cols>
  <sheetData>
    <row r="1" spans="1:6" ht="15">
      <c r="A1" s="152" t="s">
        <v>81</v>
      </c>
      <c r="B1" s="152"/>
      <c r="C1" s="152"/>
      <c r="D1" s="152"/>
      <c r="E1" s="152"/>
      <c r="F1" s="152"/>
    </row>
    <row r="2" spans="1:6" ht="15">
      <c r="A2" s="152" t="s">
        <v>82</v>
      </c>
      <c r="B2" s="152"/>
      <c r="C2" s="152"/>
      <c r="D2" s="152"/>
      <c r="E2" s="152"/>
      <c r="F2" s="152"/>
    </row>
    <row r="3" spans="1:6" ht="14.25">
      <c r="A3" s="65" t="s">
        <v>15</v>
      </c>
      <c r="B3" s="65"/>
      <c r="C3" s="65"/>
      <c r="D3" s="66"/>
      <c r="E3" s="66"/>
      <c r="F3" s="66"/>
    </row>
    <row r="4" ht="13.5" thickBot="1">
      <c r="A4" s="80"/>
    </row>
    <row r="5" spans="1:6" ht="16.5" thickBot="1">
      <c r="A5" s="83" t="s">
        <v>1</v>
      </c>
      <c r="B5" s="84" t="s">
        <v>12</v>
      </c>
      <c r="C5" s="85" t="s">
        <v>2</v>
      </c>
      <c r="D5" s="87" t="s">
        <v>3</v>
      </c>
      <c r="E5" s="87" t="s">
        <v>4</v>
      </c>
      <c r="F5" s="88" t="s">
        <v>5</v>
      </c>
    </row>
    <row r="6" spans="1:6" s="93" customFormat="1" ht="13.5" thickBot="1">
      <c r="A6" s="67" t="s">
        <v>83</v>
      </c>
      <c r="B6" s="182"/>
      <c r="C6" s="182"/>
      <c r="D6" s="182"/>
      <c r="E6" s="183"/>
      <c r="F6" s="92">
        <f>SUM(F7:F54)</f>
        <v>0</v>
      </c>
    </row>
    <row r="7" spans="1:6" s="93" customFormat="1" ht="12.75">
      <c r="A7" s="179" t="s">
        <v>84</v>
      </c>
      <c r="B7" s="137" t="s">
        <v>198</v>
      </c>
      <c r="C7" s="126" t="s">
        <v>22</v>
      </c>
      <c r="D7" s="127">
        <v>8743</v>
      </c>
      <c r="E7" s="133"/>
      <c r="F7" s="129">
        <f aca="true" t="shared" si="0" ref="F7:F15">E7*D7</f>
        <v>0</v>
      </c>
    </row>
    <row r="8" spans="1:6" s="93" customFormat="1" ht="12.75">
      <c r="A8" s="99" t="s">
        <v>85</v>
      </c>
      <c r="B8" s="108" t="s">
        <v>198</v>
      </c>
      <c r="C8" s="109" t="s">
        <v>22</v>
      </c>
      <c r="D8" s="130">
        <v>1244</v>
      </c>
      <c r="E8" s="121"/>
      <c r="F8" s="98">
        <f t="shared" si="0"/>
        <v>0</v>
      </c>
    </row>
    <row r="9" spans="1:6" s="93" customFormat="1" ht="12.75">
      <c r="A9" s="99" t="s">
        <v>230</v>
      </c>
      <c r="B9" s="108" t="s">
        <v>199</v>
      </c>
      <c r="C9" s="109" t="s">
        <v>22</v>
      </c>
      <c r="D9" s="130">
        <v>9987</v>
      </c>
      <c r="E9" s="121"/>
      <c r="F9" s="98">
        <f t="shared" si="0"/>
        <v>0</v>
      </c>
    </row>
    <row r="10" spans="1:6" s="93" customFormat="1" ht="12.75">
      <c r="A10" s="99" t="s">
        <v>86</v>
      </c>
      <c r="B10" s="108" t="s">
        <v>198</v>
      </c>
      <c r="C10" s="109" t="s">
        <v>22</v>
      </c>
      <c r="D10" s="130">
        <v>9987</v>
      </c>
      <c r="E10" s="121"/>
      <c r="F10" s="98">
        <f t="shared" si="0"/>
        <v>0</v>
      </c>
    </row>
    <row r="11" spans="1:6" s="93" customFormat="1" ht="12.75">
      <c r="A11" s="99" t="s">
        <v>87</v>
      </c>
      <c r="B11" s="134" t="s">
        <v>198</v>
      </c>
      <c r="C11" s="109" t="s">
        <v>8</v>
      </c>
      <c r="D11" s="130">
        <v>12435</v>
      </c>
      <c r="E11" s="121"/>
      <c r="F11" s="98">
        <f t="shared" si="0"/>
        <v>0</v>
      </c>
    </row>
    <row r="12" spans="1:6" s="93" customFormat="1" ht="12.75">
      <c r="A12" s="99" t="s">
        <v>88</v>
      </c>
      <c r="B12" s="138" t="s">
        <v>207</v>
      </c>
      <c r="C12" s="109" t="s">
        <v>8</v>
      </c>
      <c r="D12" s="130">
        <v>12435</v>
      </c>
      <c r="E12" s="121"/>
      <c r="F12" s="98">
        <f t="shared" si="0"/>
        <v>0</v>
      </c>
    </row>
    <row r="13" spans="1:6" s="93" customFormat="1" ht="12.75">
      <c r="A13" s="99" t="s">
        <v>89</v>
      </c>
      <c r="B13" s="140" t="s">
        <v>198</v>
      </c>
      <c r="C13" s="109" t="s">
        <v>90</v>
      </c>
      <c r="D13" s="130">
        <v>186.5</v>
      </c>
      <c r="E13" s="121"/>
      <c r="F13" s="98">
        <f t="shared" si="0"/>
        <v>0</v>
      </c>
    </row>
    <row r="14" spans="1:6" s="93" customFormat="1" ht="12.75">
      <c r="A14" s="99" t="s">
        <v>228</v>
      </c>
      <c r="B14" s="108" t="s">
        <v>200</v>
      </c>
      <c r="C14" s="109" t="s">
        <v>22</v>
      </c>
      <c r="D14" s="130">
        <v>9987</v>
      </c>
      <c r="E14" s="121"/>
      <c r="F14" s="98">
        <f t="shared" si="0"/>
        <v>0</v>
      </c>
    </row>
    <row r="15" spans="1:6" s="93" customFormat="1" ht="12.75">
      <c r="A15" s="99" t="s">
        <v>229</v>
      </c>
      <c r="B15" s="108" t="s">
        <v>200</v>
      </c>
      <c r="C15" s="109" t="s">
        <v>22</v>
      </c>
      <c r="D15" s="130">
        <v>4000</v>
      </c>
      <c r="E15" s="121"/>
      <c r="F15" s="98">
        <f t="shared" si="0"/>
        <v>0</v>
      </c>
    </row>
    <row r="16" spans="1:6" s="93" customFormat="1" ht="12.75">
      <c r="A16" s="99"/>
      <c r="B16" s="108"/>
      <c r="C16" s="109"/>
      <c r="D16" s="130"/>
      <c r="E16" s="102"/>
      <c r="F16" s="98"/>
    </row>
    <row r="17" spans="1:6" s="93" customFormat="1" ht="12.75">
      <c r="A17" s="143"/>
      <c r="B17" s="108"/>
      <c r="C17" s="109"/>
      <c r="D17" s="130"/>
      <c r="E17" s="102"/>
      <c r="F17" s="98"/>
    </row>
    <row r="18" spans="1:6" s="93" customFormat="1" ht="12.75">
      <c r="A18" s="99"/>
      <c r="B18" s="108"/>
      <c r="C18" s="109"/>
      <c r="D18" s="130"/>
      <c r="E18" s="102"/>
      <c r="F18" s="98"/>
    </row>
    <row r="19" spans="1:6" s="93" customFormat="1" ht="12.75">
      <c r="A19" s="99"/>
      <c r="B19" s="108"/>
      <c r="C19" s="109"/>
      <c r="D19" s="130"/>
      <c r="E19" s="102"/>
      <c r="F19" s="98"/>
    </row>
    <row r="20" spans="1:6" s="93" customFormat="1" ht="12.75">
      <c r="A20" s="99"/>
      <c r="B20" s="108"/>
      <c r="C20" s="109"/>
      <c r="D20" s="130"/>
      <c r="E20" s="102"/>
      <c r="F20" s="98"/>
    </row>
    <row r="21" spans="1:6" s="93" customFormat="1" ht="12.75">
      <c r="A21" s="99"/>
      <c r="B21" s="108"/>
      <c r="C21" s="109"/>
      <c r="D21" s="130"/>
      <c r="E21" s="102"/>
      <c r="F21" s="98"/>
    </row>
    <row r="22" spans="1:6" s="93" customFormat="1" ht="12.75">
      <c r="A22" s="99"/>
      <c r="B22" s="108"/>
      <c r="C22" s="109"/>
      <c r="D22" s="130"/>
      <c r="E22" s="102"/>
      <c r="F22" s="98"/>
    </row>
    <row r="23" spans="1:6" s="93" customFormat="1" ht="12.75">
      <c r="A23" s="99"/>
      <c r="B23" s="108"/>
      <c r="C23" s="109"/>
      <c r="D23" s="130"/>
      <c r="E23" s="102"/>
      <c r="F23" s="98"/>
    </row>
    <row r="24" spans="1:6" s="93" customFormat="1" ht="12.75">
      <c r="A24" s="99"/>
      <c r="B24" s="108"/>
      <c r="C24" s="109"/>
      <c r="D24" s="130"/>
      <c r="E24" s="102"/>
      <c r="F24" s="98"/>
    </row>
    <row r="25" spans="1:6" s="93" customFormat="1" ht="12.75">
      <c r="A25" s="99"/>
      <c r="B25" s="108"/>
      <c r="C25" s="109"/>
      <c r="D25" s="130"/>
      <c r="E25" s="102"/>
      <c r="F25" s="98"/>
    </row>
    <row r="26" spans="1:6" s="93" customFormat="1" ht="12.75">
      <c r="A26" s="99"/>
      <c r="B26" s="108"/>
      <c r="C26" s="109"/>
      <c r="D26" s="130"/>
      <c r="E26" s="102"/>
      <c r="F26" s="98"/>
    </row>
    <row r="27" spans="1:6" s="93" customFormat="1" ht="12.75">
      <c r="A27" s="99"/>
      <c r="B27" s="108"/>
      <c r="C27" s="109"/>
      <c r="D27" s="130"/>
      <c r="E27" s="102"/>
      <c r="F27" s="98"/>
    </row>
    <row r="28" spans="1:6" s="93" customFormat="1" ht="12.75">
      <c r="A28" s="99"/>
      <c r="B28" s="108"/>
      <c r="C28" s="109"/>
      <c r="D28" s="130"/>
      <c r="E28" s="102"/>
      <c r="F28" s="98"/>
    </row>
    <row r="29" spans="1:6" s="93" customFormat="1" ht="12.75">
      <c r="A29" s="99"/>
      <c r="B29" s="108"/>
      <c r="C29" s="109"/>
      <c r="D29" s="130"/>
      <c r="E29" s="102"/>
      <c r="F29" s="98"/>
    </row>
    <row r="30" spans="1:6" s="93" customFormat="1" ht="12.75">
      <c r="A30" s="99"/>
      <c r="B30" s="108"/>
      <c r="C30" s="109"/>
      <c r="D30" s="130"/>
      <c r="E30" s="102"/>
      <c r="F30" s="98"/>
    </row>
    <row r="31" spans="1:6" s="93" customFormat="1" ht="12.75">
      <c r="A31" s="99"/>
      <c r="B31" s="108"/>
      <c r="C31" s="109"/>
      <c r="D31" s="130"/>
      <c r="E31" s="102"/>
      <c r="F31" s="98"/>
    </row>
    <row r="32" spans="1:6" s="93" customFormat="1" ht="12.75">
      <c r="A32" s="99"/>
      <c r="B32" s="108"/>
      <c r="C32" s="109"/>
      <c r="D32" s="130"/>
      <c r="E32" s="102"/>
      <c r="F32" s="98"/>
    </row>
    <row r="33" spans="1:6" s="93" customFormat="1" ht="12.75">
      <c r="A33" s="99"/>
      <c r="B33" s="108"/>
      <c r="C33" s="109"/>
      <c r="D33" s="130"/>
      <c r="E33" s="102"/>
      <c r="F33" s="98"/>
    </row>
    <row r="34" spans="1:6" s="93" customFormat="1" ht="12.75">
      <c r="A34" s="99"/>
      <c r="B34" s="108"/>
      <c r="C34" s="109"/>
      <c r="D34" s="130"/>
      <c r="E34" s="102"/>
      <c r="F34" s="98"/>
    </row>
    <row r="35" spans="1:6" s="93" customFormat="1" ht="12.75">
      <c r="A35" s="99"/>
      <c r="B35" s="108"/>
      <c r="C35" s="109"/>
      <c r="D35" s="130"/>
      <c r="E35" s="102"/>
      <c r="F35" s="98"/>
    </row>
    <row r="36" spans="1:6" s="93" customFormat="1" ht="12.75">
      <c r="A36" s="99"/>
      <c r="B36" s="108"/>
      <c r="C36" s="109"/>
      <c r="D36" s="130"/>
      <c r="E36" s="102"/>
      <c r="F36" s="98"/>
    </row>
    <row r="37" spans="1:6" s="93" customFormat="1" ht="12.75">
      <c r="A37" s="99"/>
      <c r="B37" s="108"/>
      <c r="C37" s="109"/>
      <c r="D37" s="130"/>
      <c r="E37" s="102"/>
      <c r="F37" s="98"/>
    </row>
    <row r="38" spans="1:6" s="93" customFormat="1" ht="12.75">
      <c r="A38" s="99"/>
      <c r="B38" s="108"/>
      <c r="C38" s="109"/>
      <c r="D38" s="130"/>
      <c r="E38" s="102"/>
      <c r="F38" s="98"/>
    </row>
    <row r="39" spans="1:6" s="93" customFormat="1" ht="12.75">
      <c r="A39" s="99"/>
      <c r="B39" s="108"/>
      <c r="C39" s="109"/>
      <c r="D39" s="130"/>
      <c r="E39" s="102"/>
      <c r="F39" s="98"/>
    </row>
    <row r="40" spans="1:6" s="93" customFormat="1" ht="12.75">
      <c r="A40" s="99"/>
      <c r="B40" s="108"/>
      <c r="C40" s="109"/>
      <c r="D40" s="130"/>
      <c r="E40" s="102"/>
      <c r="F40" s="98"/>
    </row>
    <row r="41" spans="1:6" s="93" customFormat="1" ht="12.75">
      <c r="A41" s="99"/>
      <c r="B41" s="108"/>
      <c r="C41" s="109"/>
      <c r="D41" s="130"/>
      <c r="E41" s="102"/>
      <c r="F41" s="98"/>
    </row>
    <row r="42" spans="1:6" s="93" customFormat="1" ht="12.75">
      <c r="A42" s="99"/>
      <c r="B42" s="108"/>
      <c r="C42" s="109"/>
      <c r="D42" s="130"/>
      <c r="E42" s="102"/>
      <c r="F42" s="98"/>
    </row>
    <row r="43" spans="1:6" s="93" customFormat="1" ht="12.75">
      <c r="A43" s="99"/>
      <c r="B43" s="108"/>
      <c r="C43" s="109"/>
      <c r="D43" s="130"/>
      <c r="E43" s="102"/>
      <c r="F43" s="98"/>
    </row>
    <row r="44" spans="1:6" s="93" customFormat="1" ht="12.75">
      <c r="A44" s="99"/>
      <c r="B44" s="108"/>
      <c r="C44" s="109"/>
      <c r="D44" s="130"/>
      <c r="E44" s="102"/>
      <c r="F44" s="98"/>
    </row>
    <row r="45" spans="1:6" s="93" customFormat="1" ht="12.75">
      <c r="A45" s="99"/>
      <c r="B45" s="108"/>
      <c r="C45" s="109"/>
      <c r="D45" s="130"/>
      <c r="E45" s="102"/>
      <c r="F45" s="98"/>
    </row>
    <row r="46" spans="1:6" s="93" customFormat="1" ht="12.75">
      <c r="A46" s="99"/>
      <c r="B46" s="108"/>
      <c r="C46" s="109"/>
      <c r="D46" s="130"/>
      <c r="E46" s="102"/>
      <c r="F46" s="98"/>
    </row>
    <row r="47" spans="1:6" s="93" customFormat="1" ht="12.75">
      <c r="A47" s="99"/>
      <c r="B47" s="108"/>
      <c r="C47" s="109"/>
      <c r="D47" s="130"/>
      <c r="E47" s="102"/>
      <c r="F47" s="98"/>
    </row>
    <row r="48" spans="1:6" s="93" customFormat="1" ht="12.75">
      <c r="A48" s="99"/>
      <c r="B48" s="108"/>
      <c r="C48" s="109"/>
      <c r="D48" s="130"/>
      <c r="E48" s="102"/>
      <c r="F48" s="98"/>
    </row>
    <row r="49" spans="1:6" s="93" customFormat="1" ht="12.75">
      <c r="A49" s="99"/>
      <c r="B49" s="108"/>
      <c r="C49" s="109"/>
      <c r="D49" s="130"/>
      <c r="E49" s="102"/>
      <c r="F49" s="98"/>
    </row>
    <row r="50" spans="1:6" s="93" customFormat="1" ht="12.75">
      <c r="A50" s="99"/>
      <c r="B50" s="108"/>
      <c r="C50" s="109"/>
      <c r="D50" s="130"/>
      <c r="E50" s="102"/>
      <c r="F50" s="98"/>
    </row>
    <row r="51" spans="1:6" s="93" customFormat="1" ht="12.75">
      <c r="A51" s="99"/>
      <c r="B51" s="108"/>
      <c r="C51" s="109"/>
      <c r="D51" s="130"/>
      <c r="E51" s="102"/>
      <c r="F51" s="98"/>
    </row>
    <row r="52" spans="1:6" s="93" customFormat="1" ht="12.75">
      <c r="A52" s="99"/>
      <c r="B52" s="108"/>
      <c r="C52" s="109"/>
      <c r="D52" s="130"/>
      <c r="E52" s="102"/>
      <c r="F52" s="98"/>
    </row>
    <row r="53" spans="1:6" s="93" customFormat="1" ht="12.75">
      <c r="A53" s="99"/>
      <c r="B53" s="108"/>
      <c r="C53" s="109"/>
      <c r="D53" s="130"/>
      <c r="E53" s="102"/>
      <c r="F53" s="98"/>
    </row>
    <row r="54" spans="1:6" s="93" customFormat="1" ht="13.5" thickBot="1">
      <c r="A54" s="110"/>
      <c r="B54" s="111"/>
      <c r="C54" s="112"/>
      <c r="D54" s="180"/>
      <c r="E54" s="113"/>
      <c r="F54" s="114"/>
    </row>
    <row r="55" spans="1:6" s="93" customFormat="1" ht="18.75" thickBot="1">
      <c r="A55" s="115" t="s">
        <v>7</v>
      </c>
      <c r="B55" s="116"/>
      <c r="C55" s="122"/>
      <c r="D55" s="64"/>
      <c r="E55" s="64"/>
      <c r="F55" s="117">
        <f>F6</f>
        <v>0</v>
      </c>
    </row>
  </sheetData>
  <sheetProtection password="CC55" sheet="1" objects="1" scenarios="1"/>
  <mergeCells count="5">
    <mergeCell ref="A1:F1"/>
    <mergeCell ref="C55:E55"/>
    <mergeCell ref="A3:F3"/>
    <mergeCell ref="A2:F2"/>
    <mergeCell ref="A6:E6"/>
  </mergeCells>
  <printOptions/>
  <pageMargins left="0.56" right="0.3937007874015748" top="0.984251968503937" bottom="0.984251968503937" header="0.5118110236220472" footer="0.5118110236220472"/>
  <pageSetup fitToHeight="1" fitToWidth="1" horizontalDpi="360" verticalDpi="360" orientation="portrait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F56"/>
  <sheetViews>
    <sheetView view="pageBreakPreview" zoomScaleSheetLayoutView="100" workbookViewId="0" topLeftCell="A10">
      <selection activeCell="E32" sqref="E32"/>
    </sheetView>
  </sheetViews>
  <sheetFormatPr defaultColWidth="9.140625" defaultRowHeight="12.75"/>
  <cols>
    <col min="1" max="1" width="41.57421875" style="79" customWidth="1"/>
    <col min="2" max="2" width="11.57421875" style="79" customWidth="1"/>
    <col min="3" max="3" width="10.28125" style="79" bestFit="1" customWidth="1"/>
    <col min="4" max="4" width="12.7109375" style="81" customWidth="1"/>
    <col min="5" max="5" width="12.7109375" style="82" customWidth="1"/>
    <col min="6" max="6" width="21.00390625" style="79" customWidth="1"/>
    <col min="7" max="7" width="9.140625" style="79" customWidth="1"/>
    <col min="8" max="8" width="14.28125" style="79" customWidth="1"/>
    <col min="9" max="9" width="9.140625" style="79" customWidth="1"/>
    <col min="10" max="10" width="13.28125" style="79" customWidth="1"/>
    <col min="11" max="11" width="12.7109375" style="79" customWidth="1"/>
    <col min="12" max="12" width="13.8515625" style="79" customWidth="1"/>
    <col min="13" max="16384" width="9.140625" style="79" customWidth="1"/>
  </cols>
  <sheetData>
    <row r="1" spans="1:6" ht="15">
      <c r="A1" s="152" t="s">
        <v>81</v>
      </c>
      <c r="B1" s="152"/>
      <c r="C1" s="152"/>
      <c r="D1" s="152"/>
      <c r="E1" s="152"/>
      <c r="F1" s="152"/>
    </row>
    <row r="2" spans="1:6" ht="15">
      <c r="A2" s="152" t="s">
        <v>223</v>
      </c>
      <c r="B2" s="152"/>
      <c r="C2" s="152"/>
      <c r="D2" s="152"/>
      <c r="E2" s="152"/>
      <c r="F2" s="152"/>
    </row>
    <row r="3" spans="1:6" ht="14.25">
      <c r="A3" s="65" t="s">
        <v>15</v>
      </c>
      <c r="B3" s="65"/>
      <c r="C3" s="65"/>
      <c r="D3" s="66"/>
      <c r="E3" s="66"/>
      <c r="F3" s="66"/>
    </row>
    <row r="4" ht="13.5" thickBot="1">
      <c r="A4" s="80"/>
    </row>
    <row r="5" spans="1:6" ht="16.5" thickBot="1">
      <c r="A5" s="83" t="s">
        <v>1</v>
      </c>
      <c r="B5" s="84" t="s">
        <v>12</v>
      </c>
      <c r="C5" s="85" t="s">
        <v>2</v>
      </c>
      <c r="D5" s="86" t="s">
        <v>3</v>
      </c>
      <c r="E5" s="87" t="s">
        <v>4</v>
      </c>
      <c r="F5" s="88" t="s">
        <v>5</v>
      </c>
    </row>
    <row r="6" spans="1:6" s="93" customFormat="1" ht="13.5" thickBot="1">
      <c r="A6" s="67" t="s">
        <v>91</v>
      </c>
      <c r="B6" s="182"/>
      <c r="C6" s="182"/>
      <c r="D6" s="182"/>
      <c r="E6" s="183"/>
      <c r="F6" s="92">
        <f>SUM(F7:F54)</f>
        <v>0</v>
      </c>
    </row>
    <row r="7" spans="1:6" s="93" customFormat="1" ht="12.75">
      <c r="A7" s="179" t="s">
        <v>92</v>
      </c>
      <c r="B7" s="137" t="s">
        <v>201</v>
      </c>
      <c r="C7" s="126" t="s">
        <v>22</v>
      </c>
      <c r="D7" s="128">
        <v>194</v>
      </c>
      <c r="E7" s="133"/>
      <c r="F7" s="98">
        <f aca="true" t="shared" si="0" ref="F7:F39">E7*D7</f>
        <v>0</v>
      </c>
    </row>
    <row r="8" spans="1:6" s="93" customFormat="1" ht="12.75">
      <c r="A8" s="99" t="s">
        <v>93</v>
      </c>
      <c r="B8" s="108" t="s">
        <v>201</v>
      </c>
      <c r="C8" s="109" t="s">
        <v>13</v>
      </c>
      <c r="D8" s="102">
        <v>31</v>
      </c>
      <c r="E8" s="121"/>
      <c r="F8" s="98">
        <f t="shared" si="0"/>
        <v>0</v>
      </c>
    </row>
    <row r="9" spans="1:6" s="93" customFormat="1" ht="12.75">
      <c r="A9" s="99" t="s">
        <v>94</v>
      </c>
      <c r="B9" s="108" t="s">
        <v>200</v>
      </c>
      <c r="C9" s="109" t="s">
        <v>22</v>
      </c>
      <c r="D9" s="102">
        <v>5</v>
      </c>
      <c r="E9" s="121"/>
      <c r="F9" s="98">
        <f t="shared" si="0"/>
        <v>0</v>
      </c>
    </row>
    <row r="10" spans="1:6" s="93" customFormat="1" ht="25.5">
      <c r="A10" s="99" t="s">
        <v>95</v>
      </c>
      <c r="B10" s="108" t="s">
        <v>200</v>
      </c>
      <c r="C10" s="109" t="s">
        <v>22</v>
      </c>
      <c r="D10" s="102">
        <v>24.5</v>
      </c>
      <c r="E10" s="121"/>
      <c r="F10" s="98">
        <f t="shared" si="0"/>
        <v>0</v>
      </c>
    </row>
    <row r="11" spans="1:6" s="93" customFormat="1" ht="12.75">
      <c r="A11" s="99" t="s">
        <v>96</v>
      </c>
      <c r="B11" s="108" t="s">
        <v>201</v>
      </c>
      <c r="C11" s="109" t="s">
        <v>22</v>
      </c>
      <c r="D11" s="102">
        <v>25.5</v>
      </c>
      <c r="E11" s="121"/>
      <c r="F11" s="98">
        <f t="shared" si="0"/>
        <v>0</v>
      </c>
    </row>
    <row r="12" spans="1:6" s="93" customFormat="1" ht="12.75">
      <c r="A12" s="99" t="s">
        <v>70</v>
      </c>
      <c r="B12" s="108" t="s">
        <v>200</v>
      </c>
      <c r="C12" s="109" t="s">
        <v>22</v>
      </c>
      <c r="D12" s="102">
        <v>25.5</v>
      </c>
      <c r="E12" s="121"/>
      <c r="F12" s="98">
        <f t="shared" si="0"/>
        <v>0</v>
      </c>
    </row>
    <row r="13" spans="1:6" s="93" customFormat="1" ht="12.75">
      <c r="A13" s="99" t="s">
        <v>77</v>
      </c>
      <c r="B13" s="108" t="s">
        <v>200</v>
      </c>
      <c r="C13" s="109" t="s">
        <v>22</v>
      </c>
      <c r="D13" s="102">
        <v>8.5</v>
      </c>
      <c r="E13" s="121"/>
      <c r="F13" s="98">
        <f t="shared" si="0"/>
        <v>0</v>
      </c>
    </row>
    <row r="14" spans="1:6" s="93" customFormat="1" ht="12.75">
      <c r="A14" s="99" t="s">
        <v>97</v>
      </c>
      <c r="B14" s="108" t="s">
        <v>200</v>
      </c>
      <c r="C14" s="109" t="s">
        <v>22</v>
      </c>
      <c r="D14" s="102">
        <v>3</v>
      </c>
      <c r="E14" s="121"/>
      <c r="F14" s="98">
        <f t="shared" si="0"/>
        <v>0</v>
      </c>
    </row>
    <row r="15" spans="1:6" s="93" customFormat="1" ht="12.75">
      <c r="A15" s="99" t="s">
        <v>109</v>
      </c>
      <c r="B15" s="108" t="s">
        <v>200</v>
      </c>
      <c r="C15" s="109" t="s">
        <v>22</v>
      </c>
      <c r="D15" s="102">
        <v>2.8</v>
      </c>
      <c r="E15" s="121"/>
      <c r="F15" s="98">
        <f t="shared" si="0"/>
        <v>0</v>
      </c>
    </row>
    <row r="16" spans="1:6" s="93" customFormat="1" ht="12.75">
      <c r="A16" s="99" t="s">
        <v>108</v>
      </c>
      <c r="B16" s="108" t="s">
        <v>200</v>
      </c>
      <c r="C16" s="109" t="s">
        <v>22</v>
      </c>
      <c r="D16" s="102">
        <v>2.8</v>
      </c>
      <c r="E16" s="121"/>
      <c r="F16" s="98">
        <f t="shared" si="0"/>
        <v>0</v>
      </c>
    </row>
    <row r="17" spans="1:6" s="93" customFormat="1" ht="12.75">
      <c r="A17" s="99" t="s">
        <v>98</v>
      </c>
      <c r="B17" s="108" t="s">
        <v>200</v>
      </c>
      <c r="C17" s="109" t="s">
        <v>8</v>
      </c>
      <c r="D17" s="102">
        <v>419</v>
      </c>
      <c r="E17" s="121"/>
      <c r="F17" s="98">
        <f t="shared" si="0"/>
        <v>0</v>
      </c>
    </row>
    <row r="18" spans="1:6" s="93" customFormat="1" ht="12.75">
      <c r="A18" s="99" t="s">
        <v>99</v>
      </c>
      <c r="B18" s="108" t="s">
        <v>198</v>
      </c>
      <c r="C18" s="109" t="s">
        <v>8</v>
      </c>
      <c r="D18" s="102">
        <v>419</v>
      </c>
      <c r="E18" s="121"/>
      <c r="F18" s="98">
        <f t="shared" si="0"/>
        <v>0</v>
      </c>
    </row>
    <row r="19" spans="1:6" s="93" customFormat="1" ht="12.75">
      <c r="A19" s="99" t="s">
        <v>100</v>
      </c>
      <c r="B19" s="108" t="s">
        <v>200</v>
      </c>
      <c r="C19" s="109" t="s">
        <v>13</v>
      </c>
      <c r="D19" s="102">
        <v>31</v>
      </c>
      <c r="E19" s="121"/>
      <c r="F19" s="98">
        <f t="shared" si="0"/>
        <v>0</v>
      </c>
    </row>
    <row r="20" spans="1:6" s="93" customFormat="1" ht="12.75">
      <c r="A20" s="99" t="s">
        <v>101</v>
      </c>
      <c r="B20" s="108" t="s">
        <v>198</v>
      </c>
      <c r="C20" s="109" t="s">
        <v>8</v>
      </c>
      <c r="D20" s="102">
        <v>419</v>
      </c>
      <c r="E20" s="121"/>
      <c r="F20" s="98">
        <f t="shared" si="0"/>
        <v>0</v>
      </c>
    </row>
    <row r="21" spans="1:6" s="93" customFormat="1" ht="12.75">
      <c r="A21" s="99" t="s">
        <v>89</v>
      </c>
      <c r="B21" s="108" t="s">
        <v>198</v>
      </c>
      <c r="C21" s="109" t="s">
        <v>90</v>
      </c>
      <c r="D21" s="102">
        <v>6.3</v>
      </c>
      <c r="E21" s="121"/>
      <c r="F21" s="98">
        <f t="shared" si="0"/>
        <v>0</v>
      </c>
    </row>
    <row r="22" spans="1:6" s="93" customFormat="1" ht="12.75">
      <c r="A22" s="99" t="s">
        <v>102</v>
      </c>
      <c r="B22" s="108" t="s">
        <v>202</v>
      </c>
      <c r="C22" s="109" t="s">
        <v>13</v>
      </c>
      <c r="D22" s="102">
        <v>31</v>
      </c>
      <c r="E22" s="121"/>
      <c r="F22" s="98">
        <f t="shared" si="0"/>
        <v>0</v>
      </c>
    </row>
    <row r="23" spans="1:6" s="93" customFormat="1" ht="12.75">
      <c r="A23" s="99" t="s">
        <v>107</v>
      </c>
      <c r="B23" s="108" t="s">
        <v>202</v>
      </c>
      <c r="C23" s="109" t="s">
        <v>13</v>
      </c>
      <c r="D23" s="102">
        <v>31</v>
      </c>
      <c r="E23" s="121"/>
      <c r="F23" s="98">
        <f t="shared" si="0"/>
        <v>0</v>
      </c>
    </row>
    <row r="24" spans="1:6" s="93" customFormat="1" ht="12.75">
      <c r="A24" s="99" t="s">
        <v>106</v>
      </c>
      <c r="B24" s="108" t="s">
        <v>202</v>
      </c>
      <c r="C24" s="109" t="s">
        <v>13</v>
      </c>
      <c r="D24" s="102">
        <v>31</v>
      </c>
      <c r="E24" s="121"/>
      <c r="F24" s="98">
        <f t="shared" si="0"/>
        <v>0</v>
      </c>
    </row>
    <row r="25" spans="1:6" s="93" customFormat="1" ht="12.75">
      <c r="A25" s="99" t="s">
        <v>103</v>
      </c>
      <c r="B25" s="108" t="s">
        <v>202</v>
      </c>
      <c r="C25" s="109" t="s">
        <v>6</v>
      </c>
      <c r="D25" s="102">
        <v>1</v>
      </c>
      <c r="E25" s="121"/>
      <c r="F25" s="98">
        <f t="shared" si="0"/>
        <v>0</v>
      </c>
    </row>
    <row r="26" spans="1:6" s="93" customFormat="1" ht="12.75">
      <c r="A26" s="99" t="s">
        <v>104</v>
      </c>
      <c r="B26" s="108" t="s">
        <v>202</v>
      </c>
      <c r="C26" s="109" t="s">
        <v>6</v>
      </c>
      <c r="D26" s="102">
        <v>1</v>
      </c>
      <c r="E26" s="121"/>
      <c r="F26" s="98">
        <f t="shared" si="0"/>
        <v>0</v>
      </c>
    </row>
    <row r="27" spans="1:6" s="93" customFormat="1" ht="12.75">
      <c r="A27" s="99" t="s">
        <v>111</v>
      </c>
      <c r="B27" s="108" t="s">
        <v>202</v>
      </c>
      <c r="C27" s="109" t="s">
        <v>6</v>
      </c>
      <c r="D27" s="102">
        <v>5</v>
      </c>
      <c r="E27" s="121"/>
      <c r="F27" s="98">
        <f t="shared" si="0"/>
        <v>0</v>
      </c>
    </row>
    <row r="28" spans="1:6" s="93" customFormat="1" ht="12.75">
      <c r="A28" s="99" t="s">
        <v>105</v>
      </c>
      <c r="B28" s="108" t="s">
        <v>202</v>
      </c>
      <c r="C28" s="109" t="s">
        <v>6</v>
      </c>
      <c r="D28" s="102">
        <v>5</v>
      </c>
      <c r="E28" s="121"/>
      <c r="F28" s="98">
        <f t="shared" si="0"/>
        <v>0</v>
      </c>
    </row>
    <row r="29" spans="1:6" s="93" customFormat="1" ht="12.75">
      <c r="A29" s="99" t="s">
        <v>110</v>
      </c>
      <c r="B29" s="108" t="s">
        <v>202</v>
      </c>
      <c r="C29" s="109" t="s">
        <v>6</v>
      </c>
      <c r="D29" s="102">
        <v>4</v>
      </c>
      <c r="E29" s="121"/>
      <c r="F29" s="98">
        <f t="shared" si="0"/>
        <v>0</v>
      </c>
    </row>
    <row r="30" spans="1:6" s="93" customFormat="1" ht="12.75">
      <c r="A30" s="99" t="s">
        <v>112</v>
      </c>
      <c r="B30" s="108" t="s">
        <v>202</v>
      </c>
      <c r="C30" s="109" t="s">
        <v>6</v>
      </c>
      <c r="D30" s="102">
        <v>4</v>
      </c>
      <c r="E30" s="121"/>
      <c r="F30" s="98">
        <f t="shared" si="0"/>
        <v>0</v>
      </c>
    </row>
    <row r="31" spans="1:6" s="93" customFormat="1" ht="12.75">
      <c r="A31" s="99" t="s">
        <v>113</v>
      </c>
      <c r="B31" s="108" t="s">
        <v>202</v>
      </c>
      <c r="C31" s="109" t="s">
        <v>6</v>
      </c>
      <c r="D31" s="102">
        <v>1</v>
      </c>
      <c r="E31" s="121"/>
      <c r="F31" s="98">
        <f t="shared" si="0"/>
        <v>0</v>
      </c>
    </row>
    <row r="32" spans="1:6" s="93" customFormat="1" ht="12.75">
      <c r="A32" s="99" t="s">
        <v>114</v>
      </c>
      <c r="B32" s="108" t="s">
        <v>202</v>
      </c>
      <c r="C32" s="109" t="s">
        <v>6</v>
      </c>
      <c r="D32" s="102">
        <v>1</v>
      </c>
      <c r="E32" s="121"/>
      <c r="F32" s="98">
        <f t="shared" si="0"/>
        <v>0</v>
      </c>
    </row>
    <row r="33" spans="1:6" s="93" customFormat="1" ht="25.5">
      <c r="A33" s="99" t="s">
        <v>115</v>
      </c>
      <c r="B33" s="108" t="s">
        <v>202</v>
      </c>
      <c r="C33" s="109" t="s">
        <v>8</v>
      </c>
      <c r="D33" s="102">
        <v>201.1</v>
      </c>
      <c r="E33" s="121"/>
      <c r="F33" s="98">
        <f t="shared" si="0"/>
        <v>0</v>
      </c>
    </row>
    <row r="34" spans="1:6" s="93" customFormat="1" ht="12.75">
      <c r="A34" s="99" t="s">
        <v>116</v>
      </c>
      <c r="B34" s="108" t="s">
        <v>202</v>
      </c>
      <c r="C34" s="109" t="s">
        <v>8</v>
      </c>
      <c r="D34" s="102">
        <v>196</v>
      </c>
      <c r="E34" s="121"/>
      <c r="F34" s="98">
        <f t="shared" si="0"/>
        <v>0</v>
      </c>
    </row>
    <row r="35" spans="1:6" s="93" customFormat="1" ht="12.75">
      <c r="A35" s="99" t="s">
        <v>118</v>
      </c>
      <c r="B35" s="108" t="s">
        <v>202</v>
      </c>
      <c r="C35" s="109" t="s">
        <v>8</v>
      </c>
      <c r="D35" s="102">
        <v>196</v>
      </c>
      <c r="E35" s="121"/>
      <c r="F35" s="98">
        <f t="shared" si="0"/>
        <v>0</v>
      </c>
    </row>
    <row r="36" spans="1:6" s="93" customFormat="1" ht="12.75">
      <c r="A36" s="99" t="s">
        <v>119</v>
      </c>
      <c r="B36" s="108" t="s">
        <v>202</v>
      </c>
      <c r="C36" s="109" t="s">
        <v>6</v>
      </c>
      <c r="D36" s="102">
        <v>977</v>
      </c>
      <c r="E36" s="121"/>
      <c r="F36" s="98">
        <f t="shared" si="0"/>
        <v>0</v>
      </c>
    </row>
    <row r="37" spans="1:6" s="93" customFormat="1" ht="12.75">
      <c r="A37" s="99" t="s">
        <v>120</v>
      </c>
      <c r="B37" s="108" t="s">
        <v>202</v>
      </c>
      <c r="C37" s="109" t="s">
        <v>22</v>
      </c>
      <c r="D37" s="102">
        <v>2.55</v>
      </c>
      <c r="E37" s="121"/>
      <c r="F37" s="98">
        <f t="shared" si="0"/>
        <v>0</v>
      </c>
    </row>
    <row r="38" spans="1:6" s="93" customFormat="1" ht="12.75">
      <c r="A38" s="99" t="s">
        <v>121</v>
      </c>
      <c r="B38" s="108" t="s">
        <v>202</v>
      </c>
      <c r="C38" s="109" t="s">
        <v>13</v>
      </c>
      <c r="D38" s="102">
        <v>8.5</v>
      </c>
      <c r="E38" s="121"/>
      <c r="F38" s="98">
        <f t="shared" si="0"/>
        <v>0</v>
      </c>
    </row>
    <row r="39" spans="1:6" s="93" customFormat="1" ht="12.75">
      <c r="A39" s="99" t="s">
        <v>122</v>
      </c>
      <c r="B39" s="108" t="s">
        <v>202</v>
      </c>
      <c r="C39" s="109" t="s">
        <v>13</v>
      </c>
      <c r="D39" s="102">
        <v>8.5</v>
      </c>
      <c r="E39" s="121"/>
      <c r="F39" s="98">
        <f t="shared" si="0"/>
        <v>0</v>
      </c>
    </row>
    <row r="40" spans="1:6" s="93" customFormat="1" ht="12.75">
      <c r="A40" s="99"/>
      <c r="B40" s="108"/>
      <c r="C40" s="109"/>
      <c r="D40" s="102"/>
      <c r="E40" s="102"/>
      <c r="F40" s="98"/>
    </row>
    <row r="41" spans="1:6" s="93" customFormat="1" ht="12.75">
      <c r="A41" s="99"/>
      <c r="B41" s="108"/>
      <c r="C41" s="109"/>
      <c r="D41" s="102"/>
      <c r="E41" s="102"/>
      <c r="F41" s="98"/>
    </row>
    <row r="42" spans="1:6" s="93" customFormat="1" ht="12.75">
      <c r="A42" s="99"/>
      <c r="B42" s="108"/>
      <c r="C42" s="109"/>
      <c r="D42" s="102"/>
      <c r="E42" s="102"/>
      <c r="F42" s="98"/>
    </row>
    <row r="43" spans="1:6" s="93" customFormat="1" ht="12.75">
      <c r="A43" s="99"/>
      <c r="B43" s="108"/>
      <c r="C43" s="109"/>
      <c r="D43" s="102"/>
      <c r="E43" s="102"/>
      <c r="F43" s="98"/>
    </row>
    <row r="44" spans="1:6" s="93" customFormat="1" ht="12.75">
      <c r="A44" s="99"/>
      <c r="B44" s="108"/>
      <c r="C44" s="109"/>
      <c r="D44" s="102"/>
      <c r="E44" s="102"/>
      <c r="F44" s="98"/>
    </row>
    <row r="45" spans="1:6" s="93" customFormat="1" ht="12.75">
      <c r="A45" s="99"/>
      <c r="B45" s="108"/>
      <c r="C45" s="109"/>
      <c r="D45" s="102"/>
      <c r="E45" s="102"/>
      <c r="F45" s="98"/>
    </row>
    <row r="46" spans="1:6" s="93" customFormat="1" ht="12.75">
      <c r="A46" s="99"/>
      <c r="B46" s="108"/>
      <c r="C46" s="109"/>
      <c r="D46" s="102"/>
      <c r="E46" s="102"/>
      <c r="F46" s="98"/>
    </row>
    <row r="47" spans="1:6" s="93" customFormat="1" ht="12.75">
      <c r="A47" s="99"/>
      <c r="B47" s="108"/>
      <c r="C47" s="109"/>
      <c r="D47" s="102"/>
      <c r="E47" s="102"/>
      <c r="F47" s="98"/>
    </row>
    <row r="48" spans="1:6" s="93" customFormat="1" ht="12.75">
      <c r="A48" s="99"/>
      <c r="B48" s="108"/>
      <c r="C48" s="109"/>
      <c r="D48" s="102"/>
      <c r="E48" s="102"/>
      <c r="F48" s="98"/>
    </row>
    <row r="49" spans="1:6" s="93" customFormat="1" ht="12.75">
      <c r="A49" s="99"/>
      <c r="B49" s="108"/>
      <c r="C49" s="109"/>
      <c r="D49" s="102"/>
      <c r="E49" s="102"/>
      <c r="F49" s="98"/>
    </row>
    <row r="50" spans="1:6" s="93" customFormat="1" ht="12.75">
      <c r="A50" s="99"/>
      <c r="B50" s="108"/>
      <c r="C50" s="109"/>
      <c r="D50" s="102"/>
      <c r="E50" s="102"/>
      <c r="F50" s="98"/>
    </row>
    <row r="51" spans="1:6" s="93" customFormat="1" ht="12.75">
      <c r="A51" s="99"/>
      <c r="B51" s="108"/>
      <c r="C51" s="109"/>
      <c r="D51" s="102"/>
      <c r="E51" s="102"/>
      <c r="F51" s="98"/>
    </row>
    <row r="52" spans="1:6" s="93" customFormat="1" ht="12.75">
      <c r="A52" s="99"/>
      <c r="B52" s="108"/>
      <c r="C52" s="109"/>
      <c r="D52" s="102"/>
      <c r="E52" s="102"/>
      <c r="F52" s="98"/>
    </row>
    <row r="53" spans="1:6" s="93" customFormat="1" ht="12.75">
      <c r="A53" s="99"/>
      <c r="B53" s="108"/>
      <c r="C53" s="109"/>
      <c r="D53" s="102"/>
      <c r="E53" s="102"/>
      <c r="F53" s="98"/>
    </row>
    <row r="54" spans="1:6" s="93" customFormat="1" ht="13.5" thickBot="1">
      <c r="A54" s="110"/>
      <c r="B54" s="111"/>
      <c r="C54" s="112"/>
      <c r="D54" s="113"/>
      <c r="E54" s="113"/>
      <c r="F54" s="114"/>
    </row>
    <row r="55" spans="1:6" s="93" customFormat="1" ht="18.75" thickBot="1">
      <c r="A55" s="115" t="s">
        <v>7</v>
      </c>
      <c r="B55" s="116"/>
      <c r="C55" s="122"/>
      <c r="D55" s="64"/>
      <c r="E55" s="64"/>
      <c r="F55" s="117">
        <f>F6</f>
        <v>0</v>
      </c>
    </row>
    <row r="56" ht="12.75">
      <c r="F56" s="118"/>
    </row>
  </sheetData>
  <sheetProtection password="CC55" sheet="1" objects="1" scenarios="1"/>
  <mergeCells count="5">
    <mergeCell ref="A1:F1"/>
    <mergeCell ref="C55:E55"/>
    <mergeCell ref="A3:F3"/>
    <mergeCell ref="A2:F2"/>
    <mergeCell ref="A6:E6"/>
  </mergeCells>
  <printOptions/>
  <pageMargins left="0.56" right="0.3937007874015748" top="0.984251968503937" bottom="0.984251968503937" header="0.5118110236220472" footer="0.5118110236220472"/>
  <pageSetup fitToHeight="1" fitToWidth="1" horizontalDpi="360" verticalDpi="36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F59"/>
  <sheetViews>
    <sheetView view="pageBreakPreview" zoomScaleSheetLayoutView="100" workbookViewId="0" topLeftCell="A1">
      <selection activeCell="E7" sqref="E7"/>
    </sheetView>
  </sheetViews>
  <sheetFormatPr defaultColWidth="9.140625" defaultRowHeight="12.75"/>
  <cols>
    <col min="1" max="1" width="41.57421875" style="79" customWidth="1"/>
    <col min="2" max="2" width="11.57421875" style="79" customWidth="1"/>
    <col min="3" max="3" width="10.28125" style="79" bestFit="1" customWidth="1"/>
    <col min="4" max="4" width="12.7109375" style="81" customWidth="1"/>
    <col min="5" max="5" width="12.7109375" style="82" customWidth="1"/>
    <col min="6" max="6" width="21.00390625" style="79" customWidth="1"/>
    <col min="7" max="7" width="9.140625" style="79" customWidth="1"/>
    <col min="8" max="8" width="14.28125" style="79" customWidth="1"/>
    <col min="9" max="9" width="9.140625" style="79" customWidth="1"/>
    <col min="10" max="10" width="13.28125" style="79" customWidth="1"/>
    <col min="11" max="11" width="12.7109375" style="79" customWidth="1"/>
    <col min="12" max="12" width="13.8515625" style="79" customWidth="1"/>
    <col min="13" max="16384" width="9.140625" style="79" customWidth="1"/>
  </cols>
  <sheetData>
    <row r="1" spans="1:6" ht="15">
      <c r="A1" s="152" t="s">
        <v>135</v>
      </c>
      <c r="B1" s="152"/>
      <c r="C1" s="152"/>
      <c r="D1" s="152"/>
      <c r="E1" s="152"/>
      <c r="F1" s="152"/>
    </row>
    <row r="2" spans="1:6" ht="15">
      <c r="A2" s="152"/>
      <c r="B2" s="152"/>
      <c r="C2" s="152"/>
      <c r="D2" s="152"/>
      <c r="E2" s="152"/>
      <c r="F2" s="152"/>
    </row>
    <row r="3" spans="1:6" ht="14.25">
      <c r="A3" s="65" t="s">
        <v>15</v>
      </c>
      <c r="B3" s="65"/>
      <c r="C3" s="65"/>
      <c r="D3" s="66"/>
      <c r="E3" s="66"/>
      <c r="F3" s="66"/>
    </row>
    <row r="4" ht="13.5" thickBot="1">
      <c r="A4" s="80"/>
    </row>
    <row r="5" spans="1:6" ht="16.5" thickBot="1">
      <c r="A5" s="83" t="s">
        <v>1</v>
      </c>
      <c r="B5" s="84" t="s">
        <v>12</v>
      </c>
      <c r="C5" s="85" t="s">
        <v>2</v>
      </c>
      <c r="D5" s="86" t="s">
        <v>3</v>
      </c>
      <c r="E5" s="87" t="s">
        <v>4</v>
      </c>
      <c r="F5" s="88" t="s">
        <v>5</v>
      </c>
    </row>
    <row r="6" spans="1:6" s="93" customFormat="1" ht="13.5" thickBot="1">
      <c r="A6" s="67" t="s">
        <v>136</v>
      </c>
      <c r="B6" s="182"/>
      <c r="C6" s="182"/>
      <c r="D6" s="182"/>
      <c r="E6" s="183"/>
      <c r="F6" s="92">
        <f>SUM(F7:F55)</f>
        <v>0</v>
      </c>
    </row>
    <row r="7" spans="1:6" s="93" customFormat="1" ht="12.75">
      <c r="A7" s="94" t="s">
        <v>137</v>
      </c>
      <c r="B7" s="95" t="s">
        <v>209</v>
      </c>
      <c r="C7" s="96" t="s">
        <v>6</v>
      </c>
      <c r="D7" s="97">
        <v>3</v>
      </c>
      <c r="E7" s="120"/>
      <c r="F7" s="98">
        <f>E7*D7</f>
        <v>0</v>
      </c>
    </row>
    <row r="8" spans="1:6" s="93" customFormat="1" ht="12.75">
      <c r="A8" s="99" t="s">
        <v>138</v>
      </c>
      <c r="B8" s="100" t="s">
        <v>209</v>
      </c>
      <c r="C8" s="101" t="s">
        <v>6</v>
      </c>
      <c r="D8" s="102">
        <v>1</v>
      </c>
      <c r="E8" s="121"/>
      <c r="F8" s="98">
        <f>E8*D8</f>
        <v>0</v>
      </c>
    </row>
    <row r="9" spans="1:6" s="93" customFormat="1" ht="12.75">
      <c r="A9" s="99" t="s">
        <v>139</v>
      </c>
      <c r="B9" s="100" t="s">
        <v>209</v>
      </c>
      <c r="C9" s="101" t="s">
        <v>6</v>
      </c>
      <c r="D9" s="102">
        <v>1</v>
      </c>
      <c r="E9" s="121"/>
      <c r="F9" s="98">
        <f>E9*D9</f>
        <v>0</v>
      </c>
    </row>
    <row r="10" spans="1:6" s="93" customFormat="1" ht="38.25">
      <c r="A10" s="99" t="s">
        <v>203</v>
      </c>
      <c r="B10" s="100" t="s">
        <v>209</v>
      </c>
      <c r="C10" s="101" t="s">
        <v>141</v>
      </c>
      <c r="D10" s="102">
        <v>1</v>
      </c>
      <c r="E10" s="121"/>
      <c r="F10" s="98">
        <f>E10*D10</f>
        <v>0</v>
      </c>
    </row>
    <row r="11" spans="1:6" s="93" customFormat="1" ht="12.75">
      <c r="A11" s="99" t="s">
        <v>243</v>
      </c>
      <c r="B11" s="100" t="s">
        <v>244</v>
      </c>
      <c r="C11" s="101" t="s">
        <v>6</v>
      </c>
      <c r="D11" s="102">
        <v>1</v>
      </c>
      <c r="E11" s="121"/>
      <c r="F11" s="98">
        <f>E11*D11</f>
        <v>0</v>
      </c>
    </row>
    <row r="12" spans="1:6" s="93" customFormat="1" ht="12.75">
      <c r="A12" s="103"/>
      <c r="B12" s="104"/>
      <c r="C12" s="105"/>
      <c r="D12" s="106"/>
      <c r="E12" s="106"/>
      <c r="F12" s="107"/>
    </row>
    <row r="13" spans="1:6" s="93" customFormat="1" ht="12.75">
      <c r="A13" s="99"/>
      <c r="B13" s="108"/>
      <c r="C13" s="109"/>
      <c r="D13" s="102"/>
      <c r="E13" s="102"/>
      <c r="F13" s="98"/>
    </row>
    <row r="14" spans="1:6" s="93" customFormat="1" ht="12.75">
      <c r="A14" s="99"/>
      <c r="B14" s="108"/>
      <c r="C14" s="109"/>
      <c r="D14" s="102"/>
      <c r="E14" s="102"/>
      <c r="F14" s="98"/>
    </row>
    <row r="15" spans="1:6" s="93" customFormat="1" ht="12.75">
      <c r="A15" s="99"/>
      <c r="B15" s="108"/>
      <c r="C15" s="109"/>
      <c r="D15" s="102"/>
      <c r="E15" s="102"/>
      <c r="F15" s="98"/>
    </row>
    <row r="16" spans="1:6" s="93" customFormat="1" ht="12.75">
      <c r="A16" s="99"/>
      <c r="B16" s="108"/>
      <c r="C16" s="109"/>
      <c r="D16" s="102"/>
      <c r="E16" s="102"/>
      <c r="F16" s="98"/>
    </row>
    <row r="17" spans="1:6" s="93" customFormat="1" ht="12.75">
      <c r="A17" s="99"/>
      <c r="B17" s="108"/>
      <c r="C17" s="109"/>
      <c r="D17" s="102"/>
      <c r="E17" s="102"/>
      <c r="F17" s="98"/>
    </row>
    <row r="18" spans="1:6" s="93" customFormat="1" ht="12.75">
      <c r="A18" s="99"/>
      <c r="B18" s="108"/>
      <c r="C18" s="109"/>
      <c r="D18" s="102"/>
      <c r="E18" s="102"/>
      <c r="F18" s="98"/>
    </row>
    <row r="19" spans="1:6" s="93" customFormat="1" ht="12.75">
      <c r="A19" s="99"/>
      <c r="B19" s="108"/>
      <c r="C19" s="109"/>
      <c r="D19" s="102"/>
      <c r="E19" s="102"/>
      <c r="F19" s="98"/>
    </row>
    <row r="20" spans="1:6" s="93" customFormat="1" ht="12.75">
      <c r="A20" s="99"/>
      <c r="B20" s="108"/>
      <c r="C20" s="109"/>
      <c r="D20" s="102"/>
      <c r="E20" s="102"/>
      <c r="F20" s="98"/>
    </row>
    <row r="21" spans="1:6" s="93" customFormat="1" ht="12.75">
      <c r="A21" s="99"/>
      <c r="B21" s="108"/>
      <c r="C21" s="109"/>
      <c r="D21" s="102"/>
      <c r="E21" s="102"/>
      <c r="F21" s="98"/>
    </row>
    <row r="22" spans="1:6" s="93" customFormat="1" ht="12.75">
      <c r="A22" s="99"/>
      <c r="B22" s="108"/>
      <c r="C22" s="109"/>
      <c r="D22" s="102"/>
      <c r="E22" s="102"/>
      <c r="F22" s="98"/>
    </row>
    <row r="23" spans="1:6" s="93" customFormat="1" ht="12.75">
      <c r="A23" s="99"/>
      <c r="B23" s="108"/>
      <c r="C23" s="109"/>
      <c r="D23" s="102"/>
      <c r="E23" s="102"/>
      <c r="F23" s="98"/>
    </row>
    <row r="24" spans="1:6" s="93" customFormat="1" ht="12.75">
      <c r="A24" s="99"/>
      <c r="B24" s="108"/>
      <c r="C24" s="109"/>
      <c r="D24" s="102"/>
      <c r="E24" s="102"/>
      <c r="F24" s="98"/>
    </row>
    <row r="25" spans="1:6" s="93" customFormat="1" ht="12.75">
      <c r="A25" s="99"/>
      <c r="B25" s="108"/>
      <c r="C25" s="109"/>
      <c r="D25" s="102"/>
      <c r="E25" s="102"/>
      <c r="F25" s="98"/>
    </row>
    <row r="26" spans="1:6" s="93" customFormat="1" ht="12.75">
      <c r="A26" s="99"/>
      <c r="B26" s="108"/>
      <c r="C26" s="109"/>
      <c r="D26" s="102"/>
      <c r="E26" s="102"/>
      <c r="F26" s="98"/>
    </row>
    <row r="27" spans="1:6" s="93" customFormat="1" ht="12.75">
      <c r="A27" s="99"/>
      <c r="B27" s="108"/>
      <c r="C27" s="109"/>
      <c r="D27" s="102"/>
      <c r="E27" s="102"/>
      <c r="F27" s="98"/>
    </row>
    <row r="28" spans="1:6" s="93" customFormat="1" ht="12.75">
      <c r="A28" s="99"/>
      <c r="B28" s="108"/>
      <c r="C28" s="109"/>
      <c r="D28" s="102"/>
      <c r="E28" s="102"/>
      <c r="F28" s="98"/>
    </row>
    <row r="29" spans="1:6" s="93" customFormat="1" ht="12.75">
      <c r="A29" s="99"/>
      <c r="B29" s="108"/>
      <c r="C29" s="109"/>
      <c r="D29" s="102"/>
      <c r="E29" s="102"/>
      <c r="F29" s="98"/>
    </row>
    <row r="30" spans="1:6" s="93" customFormat="1" ht="12.75">
      <c r="A30" s="99"/>
      <c r="B30" s="108"/>
      <c r="C30" s="109"/>
      <c r="D30" s="102"/>
      <c r="E30" s="102"/>
      <c r="F30" s="98"/>
    </row>
    <row r="31" spans="1:6" s="93" customFormat="1" ht="12.75">
      <c r="A31" s="99"/>
      <c r="B31" s="108"/>
      <c r="C31" s="109"/>
      <c r="D31" s="102"/>
      <c r="E31" s="102"/>
      <c r="F31" s="98"/>
    </row>
    <row r="32" spans="1:6" s="93" customFormat="1" ht="12.75">
      <c r="A32" s="99"/>
      <c r="B32" s="108"/>
      <c r="C32" s="109"/>
      <c r="D32" s="102"/>
      <c r="E32" s="102"/>
      <c r="F32" s="98"/>
    </row>
    <row r="33" spans="1:6" s="93" customFormat="1" ht="12.75">
      <c r="A33" s="99"/>
      <c r="B33" s="108"/>
      <c r="C33" s="109"/>
      <c r="D33" s="102"/>
      <c r="E33" s="102"/>
      <c r="F33" s="98"/>
    </row>
    <row r="34" spans="1:6" s="93" customFormat="1" ht="12.75">
      <c r="A34" s="99"/>
      <c r="B34" s="108"/>
      <c r="C34" s="109"/>
      <c r="D34" s="102"/>
      <c r="E34" s="102"/>
      <c r="F34" s="98"/>
    </row>
    <row r="35" spans="1:6" s="93" customFormat="1" ht="12.75">
      <c r="A35" s="99"/>
      <c r="B35" s="108"/>
      <c r="C35" s="109"/>
      <c r="D35" s="102"/>
      <c r="E35" s="102"/>
      <c r="F35" s="98"/>
    </row>
    <row r="36" spans="1:6" s="93" customFormat="1" ht="12.75">
      <c r="A36" s="99"/>
      <c r="B36" s="108"/>
      <c r="C36" s="109"/>
      <c r="D36" s="102"/>
      <c r="E36" s="102"/>
      <c r="F36" s="98"/>
    </row>
    <row r="37" spans="1:6" s="93" customFormat="1" ht="12.75">
      <c r="A37" s="99"/>
      <c r="B37" s="108"/>
      <c r="C37" s="109"/>
      <c r="D37" s="102"/>
      <c r="E37" s="102"/>
      <c r="F37" s="98"/>
    </row>
    <row r="38" spans="1:6" s="93" customFormat="1" ht="12.75">
      <c r="A38" s="99"/>
      <c r="B38" s="108"/>
      <c r="C38" s="109"/>
      <c r="D38" s="102"/>
      <c r="E38" s="102"/>
      <c r="F38" s="98"/>
    </row>
    <row r="39" spans="1:6" s="93" customFormat="1" ht="12.75">
      <c r="A39" s="99"/>
      <c r="B39" s="108"/>
      <c r="C39" s="109"/>
      <c r="D39" s="102"/>
      <c r="E39" s="102"/>
      <c r="F39" s="98"/>
    </row>
    <row r="40" spans="1:6" s="93" customFormat="1" ht="12.75">
      <c r="A40" s="99"/>
      <c r="B40" s="108"/>
      <c r="C40" s="109"/>
      <c r="D40" s="102"/>
      <c r="E40" s="102"/>
      <c r="F40" s="98"/>
    </row>
    <row r="41" spans="1:6" s="93" customFormat="1" ht="12.75">
      <c r="A41" s="99"/>
      <c r="B41" s="108"/>
      <c r="C41" s="109"/>
      <c r="D41" s="102"/>
      <c r="E41" s="102"/>
      <c r="F41" s="98"/>
    </row>
    <row r="42" spans="1:6" s="93" customFormat="1" ht="12.75">
      <c r="A42" s="99"/>
      <c r="B42" s="108"/>
      <c r="C42" s="109"/>
      <c r="D42" s="102"/>
      <c r="E42" s="102"/>
      <c r="F42" s="98"/>
    </row>
    <row r="43" spans="1:6" s="93" customFormat="1" ht="12.75">
      <c r="A43" s="99"/>
      <c r="B43" s="108"/>
      <c r="C43" s="109"/>
      <c r="D43" s="102"/>
      <c r="E43" s="102"/>
      <c r="F43" s="98"/>
    </row>
    <row r="44" spans="1:6" s="93" customFormat="1" ht="12.75">
      <c r="A44" s="99"/>
      <c r="B44" s="108"/>
      <c r="C44" s="109"/>
      <c r="D44" s="102"/>
      <c r="E44" s="102"/>
      <c r="F44" s="98"/>
    </row>
    <row r="45" spans="1:6" s="93" customFormat="1" ht="12.75">
      <c r="A45" s="99"/>
      <c r="B45" s="108"/>
      <c r="C45" s="109"/>
      <c r="D45" s="102"/>
      <c r="E45" s="102"/>
      <c r="F45" s="98"/>
    </row>
    <row r="46" spans="1:6" s="93" customFormat="1" ht="12.75">
      <c r="A46" s="99"/>
      <c r="B46" s="108"/>
      <c r="C46" s="109"/>
      <c r="D46" s="102"/>
      <c r="E46" s="102"/>
      <c r="F46" s="98"/>
    </row>
    <row r="47" spans="1:6" s="93" customFormat="1" ht="12.75">
      <c r="A47" s="99"/>
      <c r="B47" s="108"/>
      <c r="C47" s="109"/>
      <c r="D47" s="102"/>
      <c r="E47" s="102"/>
      <c r="F47" s="98"/>
    </row>
    <row r="48" spans="1:6" s="93" customFormat="1" ht="12.75">
      <c r="A48" s="99"/>
      <c r="B48" s="108"/>
      <c r="C48" s="109"/>
      <c r="D48" s="102"/>
      <c r="E48" s="102"/>
      <c r="F48" s="98"/>
    </row>
    <row r="49" spans="1:6" s="93" customFormat="1" ht="12.75">
      <c r="A49" s="99"/>
      <c r="B49" s="108"/>
      <c r="C49" s="109"/>
      <c r="D49" s="102"/>
      <c r="E49" s="102"/>
      <c r="F49" s="98"/>
    </row>
    <row r="50" spans="1:6" s="93" customFormat="1" ht="12.75">
      <c r="A50" s="99"/>
      <c r="B50" s="108"/>
      <c r="C50" s="109"/>
      <c r="D50" s="102"/>
      <c r="E50" s="102"/>
      <c r="F50" s="98"/>
    </row>
    <row r="51" spans="1:6" s="93" customFormat="1" ht="12.75">
      <c r="A51" s="99"/>
      <c r="B51" s="108"/>
      <c r="C51" s="109"/>
      <c r="D51" s="102"/>
      <c r="E51" s="102"/>
      <c r="F51" s="98"/>
    </row>
    <row r="52" spans="1:6" s="93" customFormat="1" ht="12.75">
      <c r="A52" s="99"/>
      <c r="B52" s="108"/>
      <c r="C52" s="109"/>
      <c r="D52" s="102"/>
      <c r="E52" s="102"/>
      <c r="F52" s="98"/>
    </row>
    <row r="53" spans="1:6" s="93" customFormat="1" ht="12.75">
      <c r="A53" s="99"/>
      <c r="B53" s="108"/>
      <c r="C53" s="109"/>
      <c r="D53" s="102"/>
      <c r="E53" s="102"/>
      <c r="F53" s="98"/>
    </row>
    <row r="54" spans="1:6" s="93" customFormat="1" ht="12.75">
      <c r="A54" s="99"/>
      <c r="B54" s="108"/>
      <c r="C54" s="109"/>
      <c r="D54" s="102"/>
      <c r="E54" s="102"/>
      <c r="F54" s="98"/>
    </row>
    <row r="55" spans="1:6" s="93" customFormat="1" ht="13.5" thickBot="1">
      <c r="A55" s="110"/>
      <c r="B55" s="111"/>
      <c r="C55" s="112"/>
      <c r="D55" s="113"/>
      <c r="E55" s="113"/>
      <c r="F55" s="114"/>
    </row>
    <row r="56" spans="1:6" s="93" customFormat="1" ht="18.75" thickBot="1">
      <c r="A56" s="115" t="s">
        <v>0</v>
      </c>
      <c r="B56" s="116"/>
      <c r="C56" s="122"/>
      <c r="D56" s="64"/>
      <c r="E56" s="64"/>
      <c r="F56" s="117">
        <f>F6</f>
        <v>0</v>
      </c>
    </row>
    <row r="57" ht="12.75">
      <c r="F57" s="118"/>
    </row>
    <row r="59" ht="12.75">
      <c r="A59" s="119"/>
    </row>
  </sheetData>
  <sheetProtection password="CC55" sheet="1" objects="1" scenarios="1"/>
  <mergeCells count="5">
    <mergeCell ref="A1:F1"/>
    <mergeCell ref="C56:E56"/>
    <mergeCell ref="A3:F3"/>
    <mergeCell ref="A2:F2"/>
    <mergeCell ref="A6:E6"/>
  </mergeCells>
  <printOptions/>
  <pageMargins left="0.56" right="0.3937007874015748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F57"/>
  <sheetViews>
    <sheetView tabSelected="1" view="pageBreakPreview" zoomScaleSheetLayoutView="100" workbookViewId="0" topLeftCell="A1">
      <selection activeCell="E8" sqref="E8"/>
    </sheetView>
  </sheetViews>
  <sheetFormatPr defaultColWidth="9.140625" defaultRowHeight="12.75"/>
  <cols>
    <col min="1" max="1" width="42.8515625" style="0" customWidth="1"/>
    <col min="2" max="2" width="11.28125" style="0" bestFit="1" customWidth="1"/>
    <col min="3" max="3" width="10.28125" style="0" bestFit="1" customWidth="1"/>
    <col min="4" max="5" width="12.7109375" style="1" customWidth="1"/>
    <col min="6" max="6" width="21.00390625" style="0" bestFit="1" customWidth="1"/>
    <col min="8" max="8" width="14.28125" style="0" customWidth="1"/>
    <col min="10" max="10" width="13.28125" style="0" customWidth="1"/>
    <col min="11" max="11" width="12.7109375" style="0" customWidth="1"/>
    <col min="12" max="12" width="13.8515625" style="0" customWidth="1"/>
  </cols>
  <sheetData>
    <row r="1" spans="1:6" ht="15">
      <c r="A1" s="189" t="s">
        <v>117</v>
      </c>
      <c r="B1" s="189"/>
      <c r="C1" s="189"/>
      <c r="D1" s="189"/>
      <c r="E1" s="189"/>
      <c r="F1" s="189"/>
    </row>
    <row r="2" spans="1:6" ht="15">
      <c r="A2" s="189" t="s">
        <v>238</v>
      </c>
      <c r="B2" s="189"/>
      <c r="C2" s="189"/>
      <c r="D2" s="189"/>
      <c r="E2" s="189"/>
      <c r="F2" s="189"/>
    </row>
    <row r="3" spans="1:6" ht="15">
      <c r="A3" s="189" t="s">
        <v>239</v>
      </c>
      <c r="B3" s="189"/>
      <c r="C3" s="189"/>
      <c r="D3" s="189"/>
      <c r="E3" s="189"/>
      <c r="F3" s="189"/>
    </row>
    <row r="4" spans="1:6" ht="14.25">
      <c r="A4" s="190" t="s">
        <v>15</v>
      </c>
      <c r="B4" s="190"/>
      <c r="C4" s="190"/>
      <c r="D4" s="191"/>
      <c r="E4" s="191"/>
      <c r="F4" s="191"/>
    </row>
    <row r="5" ht="13.5" thickBot="1">
      <c r="A5" s="20"/>
    </row>
    <row r="6" spans="1:6" ht="16.5" thickBot="1">
      <c r="A6" s="5" t="s">
        <v>1</v>
      </c>
      <c r="B6" s="17" t="s">
        <v>12</v>
      </c>
      <c r="C6" s="6" t="s">
        <v>2</v>
      </c>
      <c r="D6" s="7" t="s">
        <v>3</v>
      </c>
      <c r="E6" s="7" t="s">
        <v>4</v>
      </c>
      <c r="F6" s="8" t="s">
        <v>5</v>
      </c>
    </row>
    <row r="7" spans="1:6" s="40" customFormat="1" ht="13.5" thickBot="1">
      <c r="A7" s="31" t="s">
        <v>20</v>
      </c>
      <c r="B7" s="32"/>
      <c r="C7" s="32"/>
      <c r="D7" s="32"/>
      <c r="E7" s="33"/>
      <c r="F7" s="34">
        <f>SUM(F8:F16)</f>
        <v>0</v>
      </c>
    </row>
    <row r="8" spans="1:6" s="40" customFormat="1" ht="12.75">
      <c r="A8" s="28" t="s">
        <v>23</v>
      </c>
      <c r="B8" s="41" t="s">
        <v>21</v>
      </c>
      <c r="C8" s="29" t="s">
        <v>22</v>
      </c>
      <c r="D8" s="43">
        <v>14370</v>
      </c>
      <c r="E8" s="121"/>
      <c r="F8" s="44">
        <f aca="true" t="shared" si="0" ref="F8:F25">E8*D8</f>
        <v>0</v>
      </c>
    </row>
    <row r="9" spans="1:6" s="40" customFormat="1" ht="12.75">
      <c r="A9" s="28" t="s">
        <v>24</v>
      </c>
      <c r="B9" s="41" t="s">
        <v>21</v>
      </c>
      <c r="C9" s="29" t="s">
        <v>22</v>
      </c>
      <c r="D9" s="43">
        <v>14370</v>
      </c>
      <c r="E9" s="121"/>
      <c r="F9" s="44">
        <f t="shared" si="0"/>
        <v>0</v>
      </c>
    </row>
    <row r="10" spans="1:6" s="40" customFormat="1" ht="12.75">
      <c r="A10" s="28" t="s">
        <v>25</v>
      </c>
      <c r="B10" s="41" t="s">
        <v>21</v>
      </c>
      <c r="C10" s="29" t="s">
        <v>22</v>
      </c>
      <c r="D10" s="43">
        <v>11517</v>
      </c>
      <c r="E10" s="121"/>
      <c r="F10" s="44">
        <f t="shared" si="0"/>
        <v>0</v>
      </c>
    </row>
    <row r="11" spans="1:6" s="40" customFormat="1" ht="12.75">
      <c r="A11" s="28" t="s">
        <v>225</v>
      </c>
      <c r="B11" s="41" t="s">
        <v>37</v>
      </c>
      <c r="C11" s="29" t="s">
        <v>22</v>
      </c>
      <c r="D11" s="43">
        <v>11517</v>
      </c>
      <c r="E11" s="121"/>
      <c r="F11" s="44">
        <f t="shared" si="0"/>
        <v>0</v>
      </c>
    </row>
    <row r="12" spans="1:6" s="40" customFormat="1" ht="12.75">
      <c r="A12" s="28" t="s">
        <v>26</v>
      </c>
      <c r="B12" s="45" t="s">
        <v>36</v>
      </c>
      <c r="C12" s="29" t="s">
        <v>27</v>
      </c>
      <c r="D12" s="43">
        <v>12669</v>
      </c>
      <c r="E12" s="121"/>
      <c r="F12" s="44">
        <f t="shared" si="0"/>
        <v>0</v>
      </c>
    </row>
    <row r="13" spans="1:6" s="40" customFormat="1" ht="12.75">
      <c r="A13" s="28" t="s">
        <v>29</v>
      </c>
      <c r="B13" s="41" t="s">
        <v>21</v>
      </c>
      <c r="C13" s="29" t="s">
        <v>28</v>
      </c>
      <c r="D13" s="43">
        <v>2000</v>
      </c>
      <c r="E13" s="121"/>
      <c r="F13" s="44">
        <f t="shared" si="0"/>
        <v>0</v>
      </c>
    </row>
    <row r="14" spans="1:6" s="40" customFormat="1" ht="12.75">
      <c r="A14" s="28" t="s">
        <v>30</v>
      </c>
      <c r="B14" s="45" t="s">
        <v>38</v>
      </c>
      <c r="C14" s="29" t="s">
        <v>22</v>
      </c>
      <c r="D14" s="43">
        <v>14950</v>
      </c>
      <c r="E14" s="121"/>
      <c r="F14" s="44">
        <f t="shared" si="0"/>
        <v>0</v>
      </c>
    </row>
    <row r="15" spans="1:6" s="40" customFormat="1" ht="12.75">
      <c r="A15" s="28" t="s">
        <v>31</v>
      </c>
      <c r="B15" s="45" t="s">
        <v>39</v>
      </c>
      <c r="C15" s="29" t="s">
        <v>8</v>
      </c>
      <c r="D15" s="43">
        <v>9900</v>
      </c>
      <c r="E15" s="121"/>
      <c r="F15" s="44">
        <f t="shared" si="0"/>
        <v>0</v>
      </c>
    </row>
    <row r="16" spans="1:6" s="40" customFormat="1" ht="25.5">
      <c r="A16" s="28" t="s">
        <v>32</v>
      </c>
      <c r="B16" s="41" t="s">
        <v>21</v>
      </c>
      <c r="C16" s="29" t="s">
        <v>13</v>
      </c>
      <c r="D16" s="43">
        <v>175</v>
      </c>
      <c r="E16" s="121"/>
      <c r="F16" s="44">
        <f t="shared" si="0"/>
        <v>0</v>
      </c>
    </row>
    <row r="17" spans="1:6" s="40" customFormat="1" ht="12.75">
      <c r="A17" s="35" t="s">
        <v>245</v>
      </c>
      <c r="B17" s="41" t="s">
        <v>21</v>
      </c>
      <c r="C17" s="36" t="s">
        <v>6</v>
      </c>
      <c r="D17" s="47">
        <v>1</v>
      </c>
      <c r="E17" s="123"/>
      <c r="F17" s="52">
        <f t="shared" si="0"/>
        <v>0</v>
      </c>
    </row>
    <row r="18" spans="1:6" s="40" customFormat="1" ht="13.5" thickBot="1">
      <c r="A18" s="35"/>
      <c r="B18" s="46"/>
      <c r="C18" s="36"/>
      <c r="D18" s="47"/>
      <c r="E18" s="48"/>
      <c r="F18" s="49"/>
    </row>
    <row r="19" spans="1:6" s="40" customFormat="1" ht="13.5" thickBot="1">
      <c r="A19" s="184" t="s">
        <v>226</v>
      </c>
      <c r="B19" s="185"/>
      <c r="C19" s="185"/>
      <c r="D19" s="185"/>
      <c r="E19" s="186"/>
      <c r="F19" s="34">
        <f>SUM(F20:F25)</f>
        <v>0</v>
      </c>
    </row>
    <row r="20" spans="1:6" s="40" customFormat="1" ht="12.75">
      <c r="A20" s="37" t="s">
        <v>33</v>
      </c>
      <c r="B20" s="45" t="s">
        <v>198</v>
      </c>
      <c r="C20" s="38" t="s">
        <v>22</v>
      </c>
      <c r="D20" s="51">
        <v>27899.5</v>
      </c>
      <c r="E20" s="120"/>
      <c r="F20" s="42">
        <f t="shared" si="0"/>
        <v>0</v>
      </c>
    </row>
    <row r="21" spans="1:6" s="40" customFormat="1" ht="12.75">
      <c r="A21" s="28" t="s">
        <v>227</v>
      </c>
      <c r="B21" s="45" t="s">
        <v>199</v>
      </c>
      <c r="C21" s="29" t="s">
        <v>22</v>
      </c>
      <c r="D21" s="43">
        <v>27899.5</v>
      </c>
      <c r="E21" s="121"/>
      <c r="F21" s="44">
        <f t="shared" si="0"/>
        <v>0</v>
      </c>
    </row>
    <row r="22" spans="1:6" s="40" customFormat="1" ht="12.75">
      <c r="A22" s="28" t="s">
        <v>228</v>
      </c>
      <c r="B22" s="45" t="s">
        <v>200</v>
      </c>
      <c r="C22" s="29" t="s">
        <v>22</v>
      </c>
      <c r="D22" s="43">
        <v>27899.5</v>
      </c>
      <c r="E22" s="121"/>
      <c r="F22" s="44">
        <f t="shared" si="0"/>
        <v>0</v>
      </c>
    </row>
    <row r="23" spans="1:6" s="40" customFormat="1" ht="12.75">
      <c r="A23" s="28" t="s">
        <v>229</v>
      </c>
      <c r="B23" s="45" t="s">
        <v>200</v>
      </c>
      <c r="C23" s="29" t="s">
        <v>22</v>
      </c>
      <c r="D23" s="43">
        <v>8370</v>
      </c>
      <c r="E23" s="121"/>
      <c r="F23" s="44">
        <f t="shared" si="0"/>
        <v>0</v>
      </c>
    </row>
    <row r="24" spans="1:6" s="40" customFormat="1" ht="12.75">
      <c r="A24" s="28" t="s">
        <v>34</v>
      </c>
      <c r="B24" s="50" t="s">
        <v>200</v>
      </c>
      <c r="C24" s="29" t="s">
        <v>22</v>
      </c>
      <c r="D24" s="43">
        <v>27899.5</v>
      </c>
      <c r="E24" s="121"/>
      <c r="F24" s="44">
        <f t="shared" si="0"/>
        <v>0</v>
      </c>
    </row>
    <row r="25" spans="1:6" s="40" customFormat="1" ht="12.75">
      <c r="A25" s="28" t="s">
        <v>35</v>
      </c>
      <c r="B25" s="45" t="s">
        <v>200</v>
      </c>
      <c r="C25" s="29" t="s">
        <v>8</v>
      </c>
      <c r="D25" s="43">
        <v>9031</v>
      </c>
      <c r="E25" s="121"/>
      <c r="F25" s="44">
        <f t="shared" si="0"/>
        <v>0</v>
      </c>
    </row>
    <row r="26" spans="1:6" s="40" customFormat="1" ht="12.75">
      <c r="A26" s="35"/>
      <c r="B26" s="46"/>
      <c r="C26" s="36"/>
      <c r="D26" s="47"/>
      <c r="E26" s="48"/>
      <c r="F26" s="49"/>
    </row>
    <row r="27" spans="1:6" s="40" customFormat="1" ht="12.75">
      <c r="A27" s="35"/>
      <c r="B27" s="46"/>
      <c r="C27" s="36"/>
      <c r="D27" s="47"/>
      <c r="E27" s="48"/>
      <c r="F27" s="49"/>
    </row>
    <row r="28" spans="1:6" s="40" customFormat="1" ht="12.75">
      <c r="A28" s="35"/>
      <c r="B28" s="46"/>
      <c r="C28" s="36"/>
      <c r="D28" s="47"/>
      <c r="E28" s="48"/>
      <c r="F28" s="49"/>
    </row>
    <row r="29" spans="1:6" s="40" customFormat="1" ht="12.75">
      <c r="A29" s="35"/>
      <c r="B29" s="46"/>
      <c r="C29" s="36"/>
      <c r="D29" s="47"/>
      <c r="E29" s="48"/>
      <c r="F29" s="49"/>
    </row>
    <row r="30" spans="1:6" s="40" customFormat="1" ht="12.75">
      <c r="A30" s="35"/>
      <c r="B30" s="46"/>
      <c r="C30" s="36"/>
      <c r="D30" s="47"/>
      <c r="E30" s="48"/>
      <c r="F30" s="49"/>
    </row>
    <row r="31" spans="1:6" s="40" customFormat="1" ht="12.75">
      <c r="A31" s="35"/>
      <c r="B31" s="46"/>
      <c r="C31" s="36"/>
      <c r="D31" s="47"/>
      <c r="E31" s="48"/>
      <c r="F31" s="49"/>
    </row>
    <row r="32" spans="1:6" s="40" customFormat="1" ht="12.75">
      <c r="A32" s="35"/>
      <c r="B32" s="46"/>
      <c r="C32" s="36"/>
      <c r="D32" s="47"/>
      <c r="E32" s="48"/>
      <c r="F32" s="49"/>
    </row>
    <row r="33" spans="1:6" s="40" customFormat="1" ht="12.75">
      <c r="A33" s="35"/>
      <c r="B33" s="46"/>
      <c r="C33" s="36"/>
      <c r="D33" s="47"/>
      <c r="E33" s="48"/>
      <c r="F33" s="49"/>
    </row>
    <row r="34" spans="1:6" s="40" customFormat="1" ht="12.75">
      <c r="A34" s="35"/>
      <c r="B34" s="46"/>
      <c r="C34" s="36"/>
      <c r="D34" s="47"/>
      <c r="E34" s="48"/>
      <c r="F34" s="49"/>
    </row>
    <row r="35" spans="1:6" s="40" customFormat="1" ht="12.75">
      <c r="A35" s="35"/>
      <c r="B35" s="46"/>
      <c r="C35" s="36"/>
      <c r="D35" s="47"/>
      <c r="E35" s="48"/>
      <c r="F35" s="49"/>
    </row>
    <row r="36" spans="1:6" s="40" customFormat="1" ht="12.75">
      <c r="A36" s="35"/>
      <c r="B36" s="46"/>
      <c r="C36" s="36"/>
      <c r="D36" s="47"/>
      <c r="E36" s="48"/>
      <c r="F36" s="49"/>
    </row>
    <row r="37" spans="1:6" s="40" customFormat="1" ht="12.75">
      <c r="A37" s="35"/>
      <c r="B37" s="46"/>
      <c r="C37" s="36"/>
      <c r="D37" s="47"/>
      <c r="E37" s="48"/>
      <c r="F37" s="49"/>
    </row>
    <row r="38" spans="1:6" s="40" customFormat="1" ht="12.75">
      <c r="A38" s="35"/>
      <c r="B38" s="46"/>
      <c r="C38" s="36"/>
      <c r="D38" s="47"/>
      <c r="E38" s="48"/>
      <c r="F38" s="49"/>
    </row>
    <row r="39" spans="1:6" s="40" customFormat="1" ht="12.75">
      <c r="A39" s="35"/>
      <c r="B39" s="46"/>
      <c r="C39" s="36"/>
      <c r="D39" s="47"/>
      <c r="E39" s="48"/>
      <c r="F39" s="49"/>
    </row>
    <row r="40" spans="1:6" s="40" customFormat="1" ht="12.75">
      <c r="A40" s="35"/>
      <c r="B40" s="46"/>
      <c r="C40" s="36"/>
      <c r="D40" s="47"/>
      <c r="E40" s="48"/>
      <c r="F40" s="49"/>
    </row>
    <row r="41" spans="1:6" s="40" customFormat="1" ht="12.75">
      <c r="A41" s="35"/>
      <c r="B41" s="46"/>
      <c r="C41" s="36"/>
      <c r="D41" s="47"/>
      <c r="E41" s="48"/>
      <c r="F41" s="49"/>
    </row>
    <row r="42" spans="1:6" s="40" customFormat="1" ht="12.75">
      <c r="A42" s="35"/>
      <c r="B42" s="46"/>
      <c r="C42" s="36"/>
      <c r="D42" s="47"/>
      <c r="E42" s="48"/>
      <c r="F42" s="49"/>
    </row>
    <row r="43" spans="1:6" s="40" customFormat="1" ht="12.75">
      <c r="A43" s="35"/>
      <c r="B43" s="46"/>
      <c r="C43" s="36"/>
      <c r="D43" s="47"/>
      <c r="E43" s="48"/>
      <c r="F43" s="49"/>
    </row>
    <row r="44" spans="1:6" s="40" customFormat="1" ht="12.75">
      <c r="A44" s="35"/>
      <c r="B44" s="46"/>
      <c r="C44" s="36"/>
      <c r="D44" s="47"/>
      <c r="E44" s="48"/>
      <c r="F44" s="49"/>
    </row>
    <row r="45" spans="1:6" s="40" customFormat="1" ht="12.75">
      <c r="A45" s="35"/>
      <c r="B45" s="46"/>
      <c r="C45" s="36"/>
      <c r="D45" s="47"/>
      <c r="E45" s="48"/>
      <c r="F45" s="49"/>
    </row>
    <row r="46" spans="1:6" s="40" customFormat="1" ht="12.75">
      <c r="A46" s="35"/>
      <c r="B46" s="46"/>
      <c r="C46" s="36"/>
      <c r="D46" s="47"/>
      <c r="E46" s="48"/>
      <c r="F46" s="49"/>
    </row>
    <row r="47" spans="1:6" s="40" customFormat="1" ht="12.75">
      <c r="A47" s="35"/>
      <c r="B47" s="46"/>
      <c r="C47" s="36"/>
      <c r="D47" s="47"/>
      <c r="E47" s="48"/>
      <c r="F47" s="49"/>
    </row>
    <row r="48" spans="1:6" s="40" customFormat="1" ht="12.75">
      <c r="A48" s="35"/>
      <c r="B48" s="46"/>
      <c r="C48" s="36"/>
      <c r="D48" s="47"/>
      <c r="E48" s="48"/>
      <c r="F48" s="49"/>
    </row>
    <row r="49" spans="1:6" s="40" customFormat="1" ht="12.75">
      <c r="A49" s="35"/>
      <c r="B49" s="46"/>
      <c r="C49" s="36"/>
      <c r="D49" s="47"/>
      <c r="E49" s="48"/>
      <c r="F49" s="49"/>
    </row>
    <row r="50" spans="1:6" s="40" customFormat="1" ht="12.75">
      <c r="A50" s="35"/>
      <c r="B50" s="46"/>
      <c r="C50" s="36"/>
      <c r="D50" s="47"/>
      <c r="E50" s="48"/>
      <c r="F50" s="49"/>
    </row>
    <row r="51" spans="1:6" s="40" customFormat="1" ht="12.75">
      <c r="A51" s="35"/>
      <c r="B51" s="46"/>
      <c r="C51" s="36"/>
      <c r="D51" s="47"/>
      <c r="E51" s="48"/>
      <c r="F51" s="49"/>
    </row>
    <row r="52" spans="1:6" s="40" customFormat="1" ht="12.75">
      <c r="A52" s="35"/>
      <c r="B52" s="46"/>
      <c r="C52" s="36"/>
      <c r="D52" s="47"/>
      <c r="E52" s="48"/>
      <c r="F52" s="49"/>
    </row>
    <row r="53" spans="1:6" s="40" customFormat="1" ht="12.75">
      <c r="A53" s="35"/>
      <c r="B53" s="46"/>
      <c r="C53" s="36"/>
      <c r="D53" s="47"/>
      <c r="E53" s="48"/>
      <c r="F53" s="49"/>
    </row>
    <row r="54" spans="1:6" ht="13.5" thickBot="1">
      <c r="A54" s="28"/>
      <c r="B54" s="25"/>
      <c r="C54" s="29"/>
      <c r="D54" s="26"/>
      <c r="E54" s="27"/>
      <c r="F54" s="39"/>
    </row>
    <row r="55" spans="1:6" ht="18.75" thickBot="1">
      <c r="A55" s="9" t="s">
        <v>7</v>
      </c>
      <c r="B55" s="15"/>
      <c r="C55" s="187"/>
      <c r="D55" s="188"/>
      <c r="E55" s="188"/>
      <c r="F55" s="53">
        <f>F19+F7</f>
        <v>0</v>
      </c>
    </row>
    <row r="56" ht="12.75">
      <c r="F56" s="30"/>
    </row>
    <row r="57" ht="12.75">
      <c r="A57" s="60"/>
    </row>
  </sheetData>
  <sheetProtection password="CC55" sheet="1" objects="1" scenarios="1"/>
  <mergeCells count="6">
    <mergeCell ref="A19:E19"/>
    <mergeCell ref="C55:E55"/>
    <mergeCell ref="A1:F1"/>
    <mergeCell ref="A2:F2"/>
    <mergeCell ref="A3:F3"/>
    <mergeCell ref="A4:F4"/>
  </mergeCells>
  <printOptions/>
  <pageMargins left="0.75" right="0.75" top="1" bottom="1" header="0.4921259845" footer="0.4921259845"/>
  <pageSetup fitToHeight="1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F58"/>
  <sheetViews>
    <sheetView view="pageBreakPreview" zoomScaleSheetLayoutView="100" workbookViewId="0" topLeftCell="A1">
      <selection activeCell="C11" sqref="C11"/>
    </sheetView>
  </sheetViews>
  <sheetFormatPr defaultColWidth="9.140625" defaultRowHeight="12.75"/>
  <cols>
    <col min="1" max="1" width="42.57421875" style="79" customWidth="1"/>
    <col min="2" max="2" width="11.421875" style="79" customWidth="1"/>
    <col min="3" max="3" width="10.28125" style="79" bestFit="1" customWidth="1"/>
    <col min="4" max="5" width="12.7109375" style="82" customWidth="1"/>
    <col min="6" max="6" width="21.00390625" style="79" customWidth="1"/>
    <col min="7" max="7" width="9.140625" style="79" customWidth="1"/>
    <col min="8" max="8" width="14.28125" style="79" customWidth="1"/>
    <col min="9" max="9" width="9.140625" style="79" customWidth="1"/>
    <col min="10" max="10" width="13.28125" style="79" customWidth="1"/>
    <col min="11" max="11" width="12.7109375" style="79" customWidth="1"/>
    <col min="12" max="12" width="13.8515625" style="79" customWidth="1"/>
    <col min="13" max="16384" width="9.140625" style="79" customWidth="1"/>
  </cols>
  <sheetData>
    <row r="1" spans="1:6" ht="15">
      <c r="A1" s="152" t="s">
        <v>117</v>
      </c>
      <c r="B1" s="152"/>
      <c r="C1" s="152"/>
      <c r="D1" s="152"/>
      <c r="E1" s="152"/>
      <c r="F1" s="152"/>
    </row>
    <row r="2" spans="1:6" ht="15">
      <c r="A2" s="152" t="s">
        <v>235</v>
      </c>
      <c r="B2" s="152"/>
      <c r="C2" s="152"/>
      <c r="D2" s="152"/>
      <c r="E2" s="152"/>
      <c r="F2" s="152"/>
    </row>
    <row r="3" spans="1:6" ht="15">
      <c r="A3" s="78"/>
      <c r="B3" s="78"/>
      <c r="C3" s="78"/>
      <c r="D3" s="78"/>
      <c r="E3" s="78"/>
      <c r="F3" s="78"/>
    </row>
    <row r="4" spans="1:6" ht="14.25">
      <c r="A4" s="65" t="s">
        <v>15</v>
      </c>
      <c r="B4" s="65"/>
      <c r="C4" s="65"/>
      <c r="D4" s="66"/>
      <c r="E4" s="66"/>
      <c r="F4" s="66"/>
    </row>
    <row r="5" ht="13.5" thickBot="1">
      <c r="A5" s="80"/>
    </row>
    <row r="6" spans="1:6" ht="16.5" thickBot="1">
      <c r="A6" s="83" t="s">
        <v>1</v>
      </c>
      <c r="B6" s="84" t="s">
        <v>12</v>
      </c>
      <c r="C6" s="85" t="s">
        <v>2</v>
      </c>
      <c r="D6" s="87" t="s">
        <v>3</v>
      </c>
      <c r="E6" s="87" t="s">
        <v>4</v>
      </c>
      <c r="F6" s="88" t="s">
        <v>5</v>
      </c>
    </row>
    <row r="7" spans="1:6" s="93" customFormat="1" ht="13.5" thickBot="1">
      <c r="A7" s="89" t="s">
        <v>40</v>
      </c>
      <c r="B7" s="90"/>
      <c r="C7" s="90"/>
      <c r="D7" s="90"/>
      <c r="E7" s="91"/>
      <c r="F7" s="92">
        <f>SUM(F8:F21)</f>
        <v>0</v>
      </c>
    </row>
    <row r="8" spans="1:6" s="93" customFormat="1" ht="12.75">
      <c r="A8" s="124" t="s">
        <v>41</v>
      </c>
      <c r="B8" s="125" t="s">
        <v>197</v>
      </c>
      <c r="C8" s="126" t="s">
        <v>22</v>
      </c>
      <c r="D8" s="127">
        <v>1500</v>
      </c>
      <c r="E8" s="133"/>
      <c r="F8" s="129">
        <f>E8*D8</f>
        <v>0</v>
      </c>
    </row>
    <row r="9" spans="1:6" s="93" customFormat="1" ht="12.75">
      <c r="A9" s="99" t="s">
        <v>42</v>
      </c>
      <c r="B9" s="108" t="s">
        <v>200</v>
      </c>
      <c r="C9" s="109" t="s">
        <v>22</v>
      </c>
      <c r="D9" s="130">
        <v>1500</v>
      </c>
      <c r="E9" s="121"/>
      <c r="F9" s="98">
        <f>E9*D9</f>
        <v>0</v>
      </c>
    </row>
    <row r="10" spans="1:6" s="93" customFormat="1" ht="25.5">
      <c r="A10" s="99" t="s">
        <v>43</v>
      </c>
      <c r="B10" s="108" t="s">
        <v>197</v>
      </c>
      <c r="C10" s="109" t="s">
        <v>22</v>
      </c>
      <c r="D10" s="130">
        <v>1500</v>
      </c>
      <c r="E10" s="121"/>
      <c r="F10" s="98">
        <f>E10*D10</f>
        <v>0</v>
      </c>
    </row>
    <row r="11" spans="1:6" s="93" customFormat="1" ht="12.75">
      <c r="A11" s="99" t="s">
        <v>44</v>
      </c>
      <c r="B11" s="108" t="s">
        <v>196</v>
      </c>
      <c r="C11" s="109" t="s">
        <v>27</v>
      </c>
      <c r="D11" s="130">
        <v>1650</v>
      </c>
      <c r="E11" s="121"/>
      <c r="F11" s="98">
        <f>E11*D11</f>
        <v>0</v>
      </c>
    </row>
    <row r="12" spans="1:6" s="93" customFormat="1" ht="12.75">
      <c r="A12" s="99"/>
      <c r="B12" s="108"/>
      <c r="C12" s="109"/>
      <c r="D12" s="130"/>
      <c r="E12" s="102"/>
      <c r="F12" s="98"/>
    </row>
    <row r="13" spans="1:6" s="93" customFormat="1" ht="12.75">
      <c r="A13" s="99"/>
      <c r="B13" s="108"/>
      <c r="C13" s="109"/>
      <c r="D13" s="130"/>
      <c r="E13" s="102"/>
      <c r="F13" s="98"/>
    </row>
    <row r="14" spans="1:6" s="93" customFormat="1" ht="12.75">
      <c r="A14" s="99"/>
      <c r="B14" s="108"/>
      <c r="C14" s="109"/>
      <c r="D14" s="130"/>
      <c r="E14" s="102"/>
      <c r="F14" s="98"/>
    </row>
    <row r="15" spans="1:6" s="93" customFormat="1" ht="12.75">
      <c r="A15" s="99"/>
      <c r="B15" s="108"/>
      <c r="C15" s="109"/>
      <c r="D15" s="130"/>
      <c r="E15" s="102"/>
      <c r="F15" s="98"/>
    </row>
    <row r="16" spans="1:6" s="93" customFormat="1" ht="12.75">
      <c r="A16" s="99"/>
      <c r="B16" s="108"/>
      <c r="C16" s="109"/>
      <c r="D16" s="130"/>
      <c r="E16" s="102"/>
      <c r="F16" s="98"/>
    </row>
    <row r="17" spans="1:6" s="93" customFormat="1" ht="12.75">
      <c r="A17" s="99"/>
      <c r="B17" s="108"/>
      <c r="C17" s="109"/>
      <c r="D17" s="130"/>
      <c r="E17" s="102"/>
      <c r="F17" s="98"/>
    </row>
    <row r="18" spans="1:6" s="93" customFormat="1" ht="12.75">
      <c r="A18" s="99"/>
      <c r="B18" s="108"/>
      <c r="C18" s="109"/>
      <c r="D18" s="130"/>
      <c r="E18" s="102"/>
      <c r="F18" s="98"/>
    </row>
    <row r="19" spans="1:6" s="93" customFormat="1" ht="12.75">
      <c r="A19" s="99"/>
      <c r="B19" s="108"/>
      <c r="C19" s="109"/>
      <c r="D19" s="130"/>
      <c r="E19" s="102"/>
      <c r="F19" s="98"/>
    </row>
    <row r="20" spans="1:6" s="93" customFormat="1" ht="12.75">
      <c r="A20" s="99"/>
      <c r="B20" s="108"/>
      <c r="C20" s="109"/>
      <c r="D20" s="130"/>
      <c r="E20" s="102"/>
      <c r="F20" s="98"/>
    </row>
    <row r="21" spans="1:6" s="93" customFormat="1" ht="12.75">
      <c r="A21" s="99"/>
      <c r="B21" s="108"/>
      <c r="C21" s="109"/>
      <c r="D21" s="130"/>
      <c r="E21" s="102"/>
      <c r="F21" s="98"/>
    </row>
    <row r="22" spans="1:6" s="93" customFormat="1" ht="12.75">
      <c r="A22" s="99"/>
      <c r="B22" s="108"/>
      <c r="C22" s="109"/>
      <c r="D22" s="130"/>
      <c r="E22" s="102"/>
      <c r="F22" s="98"/>
    </row>
    <row r="23" spans="1:6" s="93" customFormat="1" ht="12.75">
      <c r="A23" s="99"/>
      <c r="B23" s="108"/>
      <c r="C23" s="109"/>
      <c r="D23" s="130"/>
      <c r="E23" s="102"/>
      <c r="F23" s="98"/>
    </row>
    <row r="24" spans="1:6" s="93" customFormat="1" ht="12.75">
      <c r="A24" s="99"/>
      <c r="B24" s="108"/>
      <c r="C24" s="109"/>
      <c r="D24" s="130"/>
      <c r="E24" s="102"/>
      <c r="F24" s="98"/>
    </row>
    <row r="25" spans="1:6" s="93" customFormat="1" ht="12.75">
      <c r="A25" s="99"/>
      <c r="B25" s="108"/>
      <c r="C25" s="109"/>
      <c r="D25" s="130"/>
      <c r="E25" s="102"/>
      <c r="F25" s="98"/>
    </row>
    <row r="26" spans="1:6" s="93" customFormat="1" ht="12.75">
      <c r="A26" s="99"/>
      <c r="B26" s="108"/>
      <c r="C26" s="109"/>
      <c r="D26" s="130"/>
      <c r="E26" s="102"/>
      <c r="F26" s="98"/>
    </row>
    <row r="27" spans="1:6" s="93" customFormat="1" ht="12.75">
      <c r="A27" s="99"/>
      <c r="B27" s="108"/>
      <c r="C27" s="109"/>
      <c r="D27" s="130"/>
      <c r="E27" s="102"/>
      <c r="F27" s="98"/>
    </row>
    <row r="28" spans="1:6" s="93" customFormat="1" ht="12.75">
      <c r="A28" s="99"/>
      <c r="B28" s="108"/>
      <c r="C28" s="109"/>
      <c r="D28" s="130"/>
      <c r="E28" s="102"/>
      <c r="F28" s="98"/>
    </row>
    <row r="29" spans="1:6" s="93" customFormat="1" ht="12.75">
      <c r="A29" s="99"/>
      <c r="B29" s="108"/>
      <c r="C29" s="109"/>
      <c r="D29" s="130"/>
      <c r="E29" s="102"/>
      <c r="F29" s="98"/>
    </row>
    <row r="30" spans="1:6" s="93" customFormat="1" ht="12.75">
      <c r="A30" s="99"/>
      <c r="B30" s="108"/>
      <c r="C30" s="109"/>
      <c r="D30" s="130"/>
      <c r="E30" s="102"/>
      <c r="F30" s="98"/>
    </row>
    <row r="31" spans="1:6" s="93" customFormat="1" ht="12.75">
      <c r="A31" s="99"/>
      <c r="B31" s="108"/>
      <c r="C31" s="109"/>
      <c r="D31" s="130"/>
      <c r="E31" s="102"/>
      <c r="F31" s="98"/>
    </row>
    <row r="32" spans="1:6" s="93" customFormat="1" ht="12.75">
      <c r="A32" s="99"/>
      <c r="B32" s="108"/>
      <c r="C32" s="109"/>
      <c r="D32" s="130"/>
      <c r="E32" s="102"/>
      <c r="F32" s="98"/>
    </row>
    <row r="33" spans="1:6" s="93" customFormat="1" ht="12.75">
      <c r="A33" s="99"/>
      <c r="B33" s="108"/>
      <c r="C33" s="109"/>
      <c r="D33" s="130"/>
      <c r="E33" s="102"/>
      <c r="F33" s="98"/>
    </row>
    <row r="34" spans="1:6" s="93" customFormat="1" ht="12.75">
      <c r="A34" s="99"/>
      <c r="B34" s="108"/>
      <c r="C34" s="109"/>
      <c r="D34" s="130"/>
      <c r="E34" s="102"/>
      <c r="F34" s="98"/>
    </row>
    <row r="35" spans="1:6" s="93" customFormat="1" ht="12.75">
      <c r="A35" s="99"/>
      <c r="B35" s="108"/>
      <c r="C35" s="109"/>
      <c r="D35" s="130"/>
      <c r="E35" s="102"/>
      <c r="F35" s="98"/>
    </row>
    <row r="36" spans="1:6" s="93" customFormat="1" ht="12.75">
      <c r="A36" s="99"/>
      <c r="B36" s="108"/>
      <c r="C36" s="109"/>
      <c r="D36" s="130"/>
      <c r="E36" s="102"/>
      <c r="F36" s="98"/>
    </row>
    <row r="37" spans="1:6" s="93" customFormat="1" ht="12.75">
      <c r="A37" s="99"/>
      <c r="B37" s="108"/>
      <c r="C37" s="109"/>
      <c r="D37" s="130"/>
      <c r="E37" s="102"/>
      <c r="F37" s="98"/>
    </row>
    <row r="38" spans="1:6" s="93" customFormat="1" ht="12.75">
      <c r="A38" s="99"/>
      <c r="B38" s="108"/>
      <c r="C38" s="109"/>
      <c r="D38" s="130"/>
      <c r="E38" s="102"/>
      <c r="F38" s="98"/>
    </row>
    <row r="39" spans="1:6" s="93" customFormat="1" ht="12.75">
      <c r="A39" s="99"/>
      <c r="B39" s="108"/>
      <c r="C39" s="109"/>
      <c r="D39" s="130"/>
      <c r="E39" s="102"/>
      <c r="F39" s="98"/>
    </row>
    <row r="40" spans="1:6" s="93" customFormat="1" ht="12.75">
      <c r="A40" s="99"/>
      <c r="B40" s="108"/>
      <c r="C40" s="109"/>
      <c r="D40" s="130"/>
      <c r="E40" s="102"/>
      <c r="F40" s="98"/>
    </row>
    <row r="41" spans="1:6" s="93" customFormat="1" ht="12.75">
      <c r="A41" s="99"/>
      <c r="B41" s="108"/>
      <c r="C41" s="109"/>
      <c r="D41" s="130"/>
      <c r="E41" s="102"/>
      <c r="F41" s="98"/>
    </row>
    <row r="42" spans="1:6" s="93" customFormat="1" ht="12.75">
      <c r="A42" s="99"/>
      <c r="B42" s="108"/>
      <c r="C42" s="109"/>
      <c r="D42" s="130"/>
      <c r="E42" s="102"/>
      <c r="F42" s="98"/>
    </row>
    <row r="43" spans="1:6" s="93" customFormat="1" ht="12.75">
      <c r="A43" s="99"/>
      <c r="B43" s="108"/>
      <c r="C43" s="109"/>
      <c r="D43" s="130"/>
      <c r="E43" s="102"/>
      <c r="F43" s="98"/>
    </row>
    <row r="44" spans="1:6" s="93" customFormat="1" ht="12.75">
      <c r="A44" s="99"/>
      <c r="B44" s="108"/>
      <c r="C44" s="109"/>
      <c r="D44" s="130"/>
      <c r="E44" s="102"/>
      <c r="F44" s="98"/>
    </row>
    <row r="45" spans="1:6" s="93" customFormat="1" ht="12.75">
      <c r="A45" s="99"/>
      <c r="B45" s="108"/>
      <c r="C45" s="109"/>
      <c r="D45" s="130"/>
      <c r="E45" s="102"/>
      <c r="F45" s="98"/>
    </row>
    <row r="46" spans="1:6" s="93" customFormat="1" ht="12.75">
      <c r="A46" s="99"/>
      <c r="B46" s="108"/>
      <c r="C46" s="109"/>
      <c r="D46" s="130"/>
      <c r="E46" s="102"/>
      <c r="F46" s="98"/>
    </row>
    <row r="47" spans="1:6" s="93" customFormat="1" ht="12.75">
      <c r="A47" s="99"/>
      <c r="B47" s="108"/>
      <c r="C47" s="109"/>
      <c r="D47" s="130"/>
      <c r="E47" s="102"/>
      <c r="F47" s="98"/>
    </row>
    <row r="48" spans="1:6" s="93" customFormat="1" ht="12.75">
      <c r="A48" s="99"/>
      <c r="B48" s="108"/>
      <c r="C48" s="109"/>
      <c r="D48" s="130"/>
      <c r="E48" s="102"/>
      <c r="F48" s="98"/>
    </row>
    <row r="49" spans="1:6" s="93" customFormat="1" ht="12.75">
      <c r="A49" s="99"/>
      <c r="B49" s="108"/>
      <c r="C49" s="109"/>
      <c r="D49" s="130"/>
      <c r="E49" s="102"/>
      <c r="F49" s="98"/>
    </row>
    <row r="50" spans="1:6" s="93" customFormat="1" ht="12.75">
      <c r="A50" s="99"/>
      <c r="B50" s="108"/>
      <c r="C50" s="109"/>
      <c r="D50" s="130"/>
      <c r="E50" s="102"/>
      <c r="F50" s="98"/>
    </row>
    <row r="51" spans="1:6" s="93" customFormat="1" ht="12.75">
      <c r="A51" s="99"/>
      <c r="B51" s="108"/>
      <c r="C51" s="109"/>
      <c r="D51" s="130"/>
      <c r="E51" s="102"/>
      <c r="F51" s="98"/>
    </row>
    <row r="52" spans="1:6" s="93" customFormat="1" ht="12.75">
      <c r="A52" s="99"/>
      <c r="B52" s="108"/>
      <c r="C52" s="109"/>
      <c r="D52" s="130"/>
      <c r="E52" s="102"/>
      <c r="F52" s="98"/>
    </row>
    <row r="53" spans="1:6" s="93" customFormat="1" ht="12.75">
      <c r="A53" s="99"/>
      <c r="B53" s="108"/>
      <c r="C53" s="109"/>
      <c r="D53" s="130"/>
      <c r="E53" s="102"/>
      <c r="F53" s="98"/>
    </row>
    <row r="54" spans="1:6" s="93" customFormat="1" ht="12.75">
      <c r="A54" s="99"/>
      <c r="B54" s="108"/>
      <c r="C54" s="109"/>
      <c r="D54" s="130"/>
      <c r="E54" s="102"/>
      <c r="F54" s="98"/>
    </row>
    <row r="55" spans="1:6" s="93" customFormat="1" ht="13.5" thickBot="1">
      <c r="A55" s="99"/>
      <c r="B55" s="108"/>
      <c r="C55" s="109"/>
      <c r="D55" s="130"/>
      <c r="E55" s="102"/>
      <c r="F55" s="98"/>
    </row>
    <row r="56" spans="1:6" s="93" customFormat="1" ht="18.75" thickBot="1">
      <c r="A56" s="115" t="s">
        <v>7</v>
      </c>
      <c r="B56" s="116"/>
      <c r="C56" s="122"/>
      <c r="D56" s="64"/>
      <c r="E56" s="64"/>
      <c r="F56" s="117">
        <f>F7</f>
        <v>0</v>
      </c>
    </row>
    <row r="57" spans="1:6" ht="12.75">
      <c r="A57" s="131"/>
      <c r="F57" s="118"/>
    </row>
    <row r="58" ht="12.75">
      <c r="A58" s="132"/>
    </row>
  </sheetData>
  <sheetProtection password="CC55" sheet="1" objects="1" scenarios="1"/>
  <mergeCells count="4">
    <mergeCell ref="A4:F4"/>
    <mergeCell ref="A2:F2"/>
    <mergeCell ref="A1:F1"/>
    <mergeCell ref="C56:E56"/>
  </mergeCells>
  <printOptions/>
  <pageMargins left="0.56" right="0.3937007874015748" top="0.984251968503937" bottom="0.984251968503937" header="0.5118110236220472" footer="0.5118110236220472"/>
  <pageSetup fitToHeight="1" fitToWidth="1" horizontalDpi="360" verticalDpi="36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F56"/>
  <sheetViews>
    <sheetView view="pageBreakPreview" zoomScaleSheetLayoutView="100" workbookViewId="0" topLeftCell="A1">
      <selection activeCell="E11" sqref="E11"/>
    </sheetView>
  </sheetViews>
  <sheetFormatPr defaultColWidth="9.140625" defaultRowHeight="12.75"/>
  <cols>
    <col min="1" max="1" width="41.57421875" style="79" customWidth="1"/>
    <col min="2" max="2" width="11.421875" style="79" customWidth="1"/>
    <col min="3" max="3" width="10.28125" style="79" bestFit="1" customWidth="1"/>
    <col min="4" max="5" width="12.7109375" style="82" customWidth="1"/>
    <col min="6" max="6" width="21.00390625" style="79" customWidth="1"/>
    <col min="7" max="7" width="9.140625" style="79" customWidth="1"/>
    <col min="8" max="8" width="14.28125" style="79" customWidth="1"/>
    <col min="9" max="9" width="9.140625" style="79" customWidth="1"/>
    <col min="10" max="10" width="13.28125" style="79" customWidth="1"/>
    <col min="11" max="11" width="12.7109375" style="79" customWidth="1"/>
    <col min="12" max="12" width="13.8515625" style="79" customWidth="1"/>
    <col min="13" max="16384" width="9.140625" style="79" customWidth="1"/>
  </cols>
  <sheetData>
    <row r="1" spans="1:6" ht="15">
      <c r="A1" s="152" t="s">
        <v>117</v>
      </c>
      <c r="B1" s="152"/>
      <c r="C1" s="152"/>
      <c r="D1" s="152"/>
      <c r="E1" s="152"/>
      <c r="F1" s="152"/>
    </row>
    <row r="2" spans="1:6" ht="15">
      <c r="A2" s="152" t="s">
        <v>45</v>
      </c>
      <c r="B2" s="152"/>
      <c r="C2" s="152"/>
      <c r="D2" s="152"/>
      <c r="E2" s="152"/>
      <c r="F2" s="152"/>
    </row>
    <row r="3" spans="1:6" ht="14.25">
      <c r="A3" s="65" t="s">
        <v>15</v>
      </c>
      <c r="B3" s="65"/>
      <c r="C3" s="65"/>
      <c r="D3" s="66"/>
      <c r="E3" s="66"/>
      <c r="F3" s="66"/>
    </row>
    <row r="4" ht="13.5" thickBot="1">
      <c r="A4" s="80"/>
    </row>
    <row r="5" spans="1:6" ht="16.5" thickBot="1">
      <c r="A5" s="83" t="s">
        <v>1</v>
      </c>
      <c r="B5" s="84" t="s">
        <v>12</v>
      </c>
      <c r="C5" s="85" t="s">
        <v>2</v>
      </c>
      <c r="D5" s="87" t="s">
        <v>3</v>
      </c>
      <c r="E5" s="87" t="s">
        <v>4</v>
      </c>
      <c r="F5" s="88" t="s">
        <v>5</v>
      </c>
    </row>
    <row r="6" spans="1:6" s="93" customFormat="1" ht="13.5" thickBot="1">
      <c r="A6" s="89" t="s">
        <v>46</v>
      </c>
      <c r="B6" s="90"/>
      <c r="C6" s="90"/>
      <c r="D6" s="90"/>
      <c r="E6" s="91"/>
      <c r="F6" s="92">
        <f>SUM(F7:F20)</f>
        <v>0</v>
      </c>
    </row>
    <row r="7" spans="1:6" s="93" customFormat="1" ht="25.5">
      <c r="A7" s="99" t="s">
        <v>217</v>
      </c>
      <c r="B7" s="108" t="s">
        <v>214</v>
      </c>
      <c r="C7" s="109" t="s">
        <v>6</v>
      </c>
      <c r="D7" s="130">
        <v>1</v>
      </c>
      <c r="E7" s="121"/>
      <c r="F7" s="98">
        <f aca="true" t="shared" si="0" ref="F7:F13">E7*D7</f>
        <v>0</v>
      </c>
    </row>
    <row r="8" spans="1:6" s="93" customFormat="1" ht="25.5">
      <c r="A8" s="99" t="s">
        <v>218</v>
      </c>
      <c r="B8" s="108" t="s">
        <v>212</v>
      </c>
      <c r="C8" s="109" t="s">
        <v>13</v>
      </c>
      <c r="D8" s="130">
        <v>170</v>
      </c>
      <c r="E8" s="121"/>
      <c r="F8" s="98">
        <f t="shared" si="0"/>
        <v>0</v>
      </c>
    </row>
    <row r="9" spans="1:6" s="93" customFormat="1" ht="25.5">
      <c r="A9" s="99" t="s">
        <v>220</v>
      </c>
      <c r="B9" s="108" t="s">
        <v>215</v>
      </c>
      <c r="C9" s="109" t="s">
        <v>6</v>
      </c>
      <c r="D9" s="130">
        <v>1</v>
      </c>
      <c r="E9" s="121"/>
      <c r="F9" s="98">
        <f t="shared" si="0"/>
        <v>0</v>
      </c>
    </row>
    <row r="10" spans="1:6" s="93" customFormat="1" ht="25.5">
      <c r="A10" s="99" t="s">
        <v>221</v>
      </c>
      <c r="B10" s="134" t="s">
        <v>215</v>
      </c>
      <c r="C10" s="109" t="s">
        <v>6</v>
      </c>
      <c r="D10" s="130">
        <v>1</v>
      </c>
      <c r="E10" s="121"/>
      <c r="F10" s="98">
        <f t="shared" si="0"/>
        <v>0</v>
      </c>
    </row>
    <row r="11" spans="1:6" s="93" customFormat="1" ht="25.5">
      <c r="A11" s="99" t="s">
        <v>219</v>
      </c>
      <c r="B11" s="135" t="s">
        <v>206</v>
      </c>
      <c r="C11" s="109" t="s">
        <v>6</v>
      </c>
      <c r="D11" s="130">
        <v>1</v>
      </c>
      <c r="E11" s="121"/>
      <c r="F11" s="98">
        <f t="shared" si="0"/>
        <v>0</v>
      </c>
    </row>
    <row r="12" spans="1:6" s="93" customFormat="1" ht="30.75" customHeight="1">
      <c r="A12" s="99" t="s">
        <v>216</v>
      </c>
      <c r="B12" s="108" t="s">
        <v>196</v>
      </c>
      <c r="C12" s="109" t="s">
        <v>27</v>
      </c>
      <c r="D12" s="130">
        <v>50</v>
      </c>
      <c r="E12" s="121"/>
      <c r="F12" s="98">
        <f t="shared" si="0"/>
        <v>0</v>
      </c>
    </row>
    <row r="13" spans="1:6" s="93" customFormat="1" ht="29.25" customHeight="1">
      <c r="A13" s="99" t="s">
        <v>222</v>
      </c>
      <c r="B13" s="136" t="s">
        <v>37</v>
      </c>
      <c r="C13" s="109" t="s">
        <v>27</v>
      </c>
      <c r="D13" s="130">
        <v>50</v>
      </c>
      <c r="E13" s="121"/>
      <c r="F13" s="98">
        <f t="shared" si="0"/>
        <v>0</v>
      </c>
    </row>
    <row r="14" spans="1:6" s="93" customFormat="1" ht="12.75">
      <c r="A14" s="99"/>
      <c r="B14" s="108"/>
      <c r="C14" s="109"/>
      <c r="D14" s="130"/>
      <c r="E14" s="102"/>
      <c r="F14" s="98"/>
    </row>
    <row r="15" spans="1:6" s="93" customFormat="1" ht="12.75">
      <c r="A15" s="99"/>
      <c r="B15" s="108"/>
      <c r="C15" s="109"/>
      <c r="D15" s="130"/>
      <c r="E15" s="102"/>
      <c r="F15" s="98"/>
    </row>
    <row r="16" spans="1:6" s="93" customFormat="1" ht="12.75">
      <c r="A16" s="99"/>
      <c r="B16" s="108"/>
      <c r="C16" s="109"/>
      <c r="D16" s="130"/>
      <c r="E16" s="102"/>
      <c r="F16" s="98"/>
    </row>
    <row r="17" spans="1:6" s="93" customFormat="1" ht="12.75">
      <c r="A17" s="99"/>
      <c r="B17" s="108"/>
      <c r="C17" s="109"/>
      <c r="D17" s="130"/>
      <c r="E17" s="102"/>
      <c r="F17" s="98"/>
    </row>
    <row r="18" spans="1:6" s="93" customFormat="1" ht="12.75">
      <c r="A18" s="99"/>
      <c r="B18" s="108"/>
      <c r="C18" s="109"/>
      <c r="D18" s="130"/>
      <c r="E18" s="102"/>
      <c r="F18" s="98"/>
    </row>
    <row r="19" spans="1:6" s="93" customFormat="1" ht="12.75">
      <c r="A19" s="99"/>
      <c r="B19" s="108"/>
      <c r="C19" s="109"/>
      <c r="D19" s="130"/>
      <c r="E19" s="102"/>
      <c r="F19" s="98"/>
    </row>
    <row r="20" spans="1:6" s="93" customFormat="1" ht="12.75">
      <c r="A20" s="99"/>
      <c r="B20" s="108"/>
      <c r="C20" s="109"/>
      <c r="D20" s="130"/>
      <c r="E20" s="102"/>
      <c r="F20" s="98"/>
    </row>
    <row r="21" spans="1:6" s="93" customFormat="1" ht="12.75">
      <c r="A21" s="99"/>
      <c r="B21" s="108"/>
      <c r="C21" s="109"/>
      <c r="D21" s="130"/>
      <c r="E21" s="102"/>
      <c r="F21" s="98"/>
    </row>
    <row r="22" spans="1:6" s="93" customFormat="1" ht="12.75">
      <c r="A22" s="99"/>
      <c r="B22" s="108"/>
      <c r="C22" s="109"/>
      <c r="D22" s="130"/>
      <c r="E22" s="102"/>
      <c r="F22" s="98"/>
    </row>
    <row r="23" spans="1:6" s="93" customFormat="1" ht="12.75">
      <c r="A23" s="99"/>
      <c r="B23" s="108"/>
      <c r="C23" s="109"/>
      <c r="D23" s="130"/>
      <c r="E23" s="102"/>
      <c r="F23" s="98"/>
    </row>
    <row r="24" spans="1:6" s="93" customFormat="1" ht="12.75">
      <c r="A24" s="99"/>
      <c r="B24" s="108"/>
      <c r="C24" s="109"/>
      <c r="D24" s="130"/>
      <c r="E24" s="102"/>
      <c r="F24" s="98"/>
    </row>
    <row r="25" spans="1:6" s="93" customFormat="1" ht="12.75">
      <c r="A25" s="99"/>
      <c r="B25" s="108"/>
      <c r="C25" s="109"/>
      <c r="D25" s="130"/>
      <c r="E25" s="102"/>
      <c r="F25" s="98"/>
    </row>
    <row r="26" spans="1:6" s="93" customFormat="1" ht="12.75">
      <c r="A26" s="99"/>
      <c r="B26" s="108"/>
      <c r="C26" s="109"/>
      <c r="D26" s="130"/>
      <c r="E26" s="102"/>
      <c r="F26" s="98"/>
    </row>
    <row r="27" spans="1:6" s="93" customFormat="1" ht="12.75">
      <c r="A27" s="99"/>
      <c r="B27" s="108"/>
      <c r="C27" s="109"/>
      <c r="D27" s="130"/>
      <c r="E27" s="102"/>
      <c r="F27" s="98"/>
    </row>
    <row r="28" spans="1:6" s="93" customFormat="1" ht="12.75">
      <c r="A28" s="99"/>
      <c r="B28" s="108"/>
      <c r="C28" s="109"/>
      <c r="D28" s="130"/>
      <c r="E28" s="102"/>
      <c r="F28" s="98"/>
    </row>
    <row r="29" spans="1:6" s="93" customFormat="1" ht="12.75">
      <c r="A29" s="99"/>
      <c r="B29" s="108"/>
      <c r="C29" s="109"/>
      <c r="D29" s="130"/>
      <c r="E29" s="102"/>
      <c r="F29" s="98"/>
    </row>
    <row r="30" spans="1:6" s="93" customFormat="1" ht="12.75">
      <c r="A30" s="99"/>
      <c r="B30" s="108"/>
      <c r="C30" s="109"/>
      <c r="D30" s="130"/>
      <c r="E30" s="102"/>
      <c r="F30" s="98"/>
    </row>
    <row r="31" spans="1:6" s="93" customFormat="1" ht="12.75">
      <c r="A31" s="99"/>
      <c r="B31" s="108"/>
      <c r="C31" s="109"/>
      <c r="D31" s="130"/>
      <c r="E31" s="102"/>
      <c r="F31" s="98"/>
    </row>
    <row r="32" spans="1:6" s="93" customFormat="1" ht="12.75">
      <c r="A32" s="99"/>
      <c r="B32" s="108"/>
      <c r="C32" s="109"/>
      <c r="D32" s="130"/>
      <c r="E32" s="102"/>
      <c r="F32" s="98"/>
    </row>
    <row r="33" spans="1:6" s="93" customFormat="1" ht="12.75">
      <c r="A33" s="99"/>
      <c r="B33" s="108"/>
      <c r="C33" s="109"/>
      <c r="D33" s="130"/>
      <c r="E33" s="102"/>
      <c r="F33" s="98"/>
    </row>
    <row r="34" spans="1:6" s="93" customFormat="1" ht="12.75">
      <c r="A34" s="99"/>
      <c r="B34" s="108"/>
      <c r="C34" s="109"/>
      <c r="D34" s="130"/>
      <c r="E34" s="102"/>
      <c r="F34" s="98"/>
    </row>
    <row r="35" spans="1:6" s="93" customFormat="1" ht="12.75">
      <c r="A35" s="99"/>
      <c r="B35" s="108"/>
      <c r="C35" s="109"/>
      <c r="D35" s="130"/>
      <c r="E35" s="102"/>
      <c r="F35" s="98"/>
    </row>
    <row r="36" spans="1:6" s="93" customFormat="1" ht="12.75">
      <c r="A36" s="99"/>
      <c r="B36" s="108"/>
      <c r="C36" s="109"/>
      <c r="D36" s="130"/>
      <c r="E36" s="102"/>
      <c r="F36" s="98"/>
    </row>
    <row r="37" spans="1:6" s="93" customFormat="1" ht="12.75">
      <c r="A37" s="99"/>
      <c r="B37" s="108"/>
      <c r="C37" s="109"/>
      <c r="D37" s="130"/>
      <c r="E37" s="102"/>
      <c r="F37" s="98"/>
    </row>
    <row r="38" spans="1:6" s="93" customFormat="1" ht="12.75">
      <c r="A38" s="99"/>
      <c r="B38" s="108"/>
      <c r="C38" s="109"/>
      <c r="D38" s="130"/>
      <c r="E38" s="102"/>
      <c r="F38" s="98"/>
    </row>
    <row r="39" spans="1:6" s="93" customFormat="1" ht="12.75">
      <c r="A39" s="99"/>
      <c r="B39" s="108"/>
      <c r="C39" s="109"/>
      <c r="D39" s="130"/>
      <c r="E39" s="102"/>
      <c r="F39" s="98"/>
    </row>
    <row r="40" spans="1:6" s="93" customFormat="1" ht="12.75">
      <c r="A40" s="99"/>
      <c r="B40" s="108"/>
      <c r="C40" s="109"/>
      <c r="D40" s="130"/>
      <c r="E40" s="102"/>
      <c r="F40" s="98"/>
    </row>
    <row r="41" spans="1:6" s="93" customFormat="1" ht="12.75">
      <c r="A41" s="99"/>
      <c r="B41" s="108"/>
      <c r="C41" s="109"/>
      <c r="D41" s="130"/>
      <c r="E41" s="102"/>
      <c r="F41" s="98"/>
    </row>
    <row r="42" spans="1:6" s="93" customFormat="1" ht="12.75">
      <c r="A42" s="99"/>
      <c r="B42" s="108"/>
      <c r="C42" s="109"/>
      <c r="D42" s="130"/>
      <c r="E42" s="102"/>
      <c r="F42" s="98"/>
    </row>
    <row r="43" spans="1:6" s="93" customFormat="1" ht="12.75">
      <c r="A43" s="99"/>
      <c r="B43" s="108"/>
      <c r="C43" s="109"/>
      <c r="D43" s="130"/>
      <c r="E43" s="102"/>
      <c r="F43" s="98"/>
    </row>
    <row r="44" spans="1:6" s="93" customFormat="1" ht="12.75">
      <c r="A44" s="99"/>
      <c r="B44" s="108"/>
      <c r="C44" s="109"/>
      <c r="D44" s="130"/>
      <c r="E44" s="102"/>
      <c r="F44" s="98"/>
    </row>
    <row r="45" spans="1:6" s="93" customFormat="1" ht="12.75">
      <c r="A45" s="99"/>
      <c r="B45" s="108"/>
      <c r="C45" s="109"/>
      <c r="D45" s="130"/>
      <c r="E45" s="102"/>
      <c r="F45" s="98"/>
    </row>
    <row r="46" spans="1:6" s="93" customFormat="1" ht="12.75">
      <c r="A46" s="99"/>
      <c r="B46" s="108"/>
      <c r="C46" s="109"/>
      <c r="D46" s="130"/>
      <c r="E46" s="102"/>
      <c r="F46" s="98"/>
    </row>
    <row r="47" spans="1:6" s="93" customFormat="1" ht="12.75">
      <c r="A47" s="99"/>
      <c r="B47" s="108"/>
      <c r="C47" s="109"/>
      <c r="D47" s="130"/>
      <c r="E47" s="102"/>
      <c r="F47" s="98"/>
    </row>
    <row r="48" spans="1:6" s="93" customFormat="1" ht="12.75">
      <c r="A48" s="99"/>
      <c r="B48" s="108"/>
      <c r="C48" s="109"/>
      <c r="D48" s="130"/>
      <c r="E48" s="102"/>
      <c r="F48" s="98"/>
    </row>
    <row r="49" spans="1:6" s="93" customFormat="1" ht="12.75">
      <c r="A49" s="99"/>
      <c r="B49" s="108"/>
      <c r="C49" s="109"/>
      <c r="D49" s="130"/>
      <c r="E49" s="102"/>
      <c r="F49" s="98"/>
    </row>
    <row r="50" spans="1:6" s="93" customFormat="1" ht="12.75">
      <c r="A50" s="99"/>
      <c r="B50" s="108"/>
      <c r="C50" s="109"/>
      <c r="D50" s="130"/>
      <c r="E50" s="102"/>
      <c r="F50" s="98"/>
    </row>
    <row r="51" spans="1:6" s="93" customFormat="1" ht="12.75">
      <c r="A51" s="99"/>
      <c r="B51" s="108"/>
      <c r="C51" s="109"/>
      <c r="D51" s="130"/>
      <c r="E51" s="102"/>
      <c r="F51" s="98"/>
    </row>
    <row r="52" spans="1:6" s="93" customFormat="1" ht="12.75">
      <c r="A52" s="99"/>
      <c r="B52" s="108"/>
      <c r="C52" s="109"/>
      <c r="D52" s="130"/>
      <c r="E52" s="102"/>
      <c r="F52" s="98"/>
    </row>
    <row r="53" spans="1:6" s="93" customFormat="1" ht="12.75">
      <c r="A53" s="99"/>
      <c r="B53" s="108"/>
      <c r="C53" s="109"/>
      <c r="D53" s="130"/>
      <c r="E53" s="102"/>
      <c r="F53" s="98"/>
    </row>
    <row r="54" spans="1:6" s="93" customFormat="1" ht="13.5" thickBot="1">
      <c r="A54" s="99"/>
      <c r="B54" s="108"/>
      <c r="C54" s="109"/>
      <c r="D54" s="130"/>
      <c r="E54" s="102"/>
      <c r="F54" s="98"/>
    </row>
    <row r="55" spans="1:6" s="93" customFormat="1" ht="18.75" thickBot="1">
      <c r="A55" s="115" t="s">
        <v>7</v>
      </c>
      <c r="B55" s="116"/>
      <c r="C55" s="122"/>
      <c r="D55" s="64"/>
      <c r="E55" s="64"/>
      <c r="F55" s="117">
        <f>F6</f>
        <v>0</v>
      </c>
    </row>
    <row r="56" ht="12.75">
      <c r="F56" s="118"/>
    </row>
  </sheetData>
  <sheetProtection password="CC55" sheet="1" objects="1" scenarios="1"/>
  <mergeCells count="4">
    <mergeCell ref="A3:F3"/>
    <mergeCell ref="A2:F2"/>
    <mergeCell ref="A1:F1"/>
    <mergeCell ref="C55:E55"/>
  </mergeCells>
  <printOptions/>
  <pageMargins left="0.56" right="0.3937007874015748" top="0.984251968503937" bottom="0.984251968503937" header="0.5118110236220472" footer="0.5118110236220472"/>
  <pageSetup fitToHeight="1" fitToWidth="1" horizontalDpi="360" verticalDpi="36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F56"/>
  <sheetViews>
    <sheetView view="pageBreakPreview" zoomScaleSheetLayoutView="100" workbookViewId="0" topLeftCell="A1">
      <selection activeCell="E7" sqref="E7:E10"/>
    </sheetView>
  </sheetViews>
  <sheetFormatPr defaultColWidth="9.140625" defaultRowHeight="12.75"/>
  <cols>
    <col min="1" max="1" width="41.57421875" style="79" customWidth="1"/>
    <col min="2" max="2" width="11.421875" style="79" customWidth="1"/>
    <col min="3" max="3" width="10.28125" style="79" bestFit="1" customWidth="1"/>
    <col min="4" max="5" width="12.7109375" style="82" customWidth="1"/>
    <col min="6" max="6" width="21.00390625" style="79" customWidth="1"/>
    <col min="7" max="7" width="9.140625" style="79" customWidth="1"/>
    <col min="8" max="8" width="14.28125" style="79" customWidth="1"/>
    <col min="9" max="9" width="9.140625" style="79" customWidth="1"/>
    <col min="10" max="10" width="13.28125" style="79" customWidth="1"/>
    <col min="11" max="11" width="12.7109375" style="79" customWidth="1"/>
    <col min="12" max="12" width="13.8515625" style="79" customWidth="1"/>
    <col min="13" max="16384" width="9.140625" style="79" customWidth="1"/>
  </cols>
  <sheetData>
    <row r="1" spans="1:6" ht="15">
      <c r="A1" s="152" t="s">
        <v>117</v>
      </c>
      <c r="B1" s="152"/>
      <c r="C1" s="152"/>
      <c r="D1" s="152"/>
      <c r="E1" s="152"/>
      <c r="F1" s="152"/>
    </row>
    <row r="2" spans="1:6" ht="15">
      <c r="A2" s="152" t="s">
        <v>47</v>
      </c>
      <c r="B2" s="152"/>
      <c r="C2" s="152"/>
      <c r="D2" s="152"/>
      <c r="E2" s="152"/>
      <c r="F2" s="152"/>
    </row>
    <row r="3" spans="1:6" ht="14.25">
      <c r="A3" s="65" t="s">
        <v>15</v>
      </c>
      <c r="B3" s="65"/>
      <c r="C3" s="65"/>
      <c r="D3" s="66"/>
      <c r="E3" s="66"/>
      <c r="F3" s="66"/>
    </row>
    <row r="4" ht="13.5" thickBot="1">
      <c r="A4" s="80"/>
    </row>
    <row r="5" spans="1:6" ht="16.5" thickBot="1">
      <c r="A5" s="83" t="s">
        <v>1</v>
      </c>
      <c r="B5" s="84" t="s">
        <v>12</v>
      </c>
      <c r="C5" s="85" t="s">
        <v>2</v>
      </c>
      <c r="D5" s="87" t="s">
        <v>3</v>
      </c>
      <c r="E5" s="87" t="s">
        <v>4</v>
      </c>
      <c r="F5" s="88" t="s">
        <v>5</v>
      </c>
    </row>
    <row r="6" spans="1:6" s="93" customFormat="1" ht="13.5" thickBot="1">
      <c r="A6" s="67" t="s">
        <v>48</v>
      </c>
      <c r="B6" s="182"/>
      <c r="C6" s="182"/>
      <c r="D6" s="182"/>
      <c r="E6" s="183"/>
      <c r="F6" s="92">
        <f>SUM(F7:F20)</f>
        <v>0</v>
      </c>
    </row>
    <row r="7" spans="1:6" s="93" customFormat="1" ht="12.75">
      <c r="A7" s="124" t="s">
        <v>49</v>
      </c>
      <c r="B7" s="137" t="s">
        <v>204</v>
      </c>
      <c r="C7" s="126" t="s">
        <v>8</v>
      </c>
      <c r="D7" s="127">
        <v>825</v>
      </c>
      <c r="E7" s="133"/>
      <c r="F7" s="129">
        <f>E7*D7</f>
        <v>0</v>
      </c>
    </row>
    <row r="8" spans="1:6" s="93" customFormat="1" ht="12.75">
      <c r="A8" s="99" t="s">
        <v>50</v>
      </c>
      <c r="B8" s="108" t="s">
        <v>205</v>
      </c>
      <c r="C8" s="109" t="s">
        <v>8</v>
      </c>
      <c r="D8" s="130">
        <v>825</v>
      </c>
      <c r="E8" s="121"/>
      <c r="F8" s="98">
        <f>E8*D8</f>
        <v>0</v>
      </c>
    </row>
    <row r="9" spans="1:6" s="93" customFormat="1" ht="12.75">
      <c r="A9" s="99" t="s">
        <v>51</v>
      </c>
      <c r="B9" s="108" t="s">
        <v>204</v>
      </c>
      <c r="C9" s="109" t="s">
        <v>8</v>
      </c>
      <c r="D9" s="130">
        <v>20</v>
      </c>
      <c r="E9" s="121"/>
      <c r="F9" s="98">
        <f>E9*D9</f>
        <v>0</v>
      </c>
    </row>
    <row r="10" spans="1:6" s="93" customFormat="1" ht="12.75">
      <c r="A10" s="99" t="s">
        <v>52</v>
      </c>
      <c r="B10" s="134" t="s">
        <v>59</v>
      </c>
      <c r="C10" s="109" t="s">
        <v>27</v>
      </c>
      <c r="D10" s="130">
        <v>476</v>
      </c>
      <c r="E10" s="121"/>
      <c r="F10" s="98">
        <f>E10*D10</f>
        <v>0</v>
      </c>
    </row>
    <row r="11" spans="1:6" s="93" customFormat="1" ht="12.75">
      <c r="A11" s="99"/>
      <c r="B11" s="108"/>
      <c r="C11" s="109"/>
      <c r="D11" s="130"/>
      <c r="E11" s="102"/>
      <c r="F11" s="98"/>
    </row>
    <row r="12" spans="1:6" s="93" customFormat="1" ht="12.75">
      <c r="A12" s="99"/>
      <c r="B12" s="108"/>
      <c r="C12" s="109"/>
      <c r="D12" s="130"/>
      <c r="E12" s="102"/>
      <c r="F12" s="98"/>
    </row>
    <row r="13" spans="1:6" s="93" customFormat="1" ht="12.75">
      <c r="A13" s="99"/>
      <c r="B13" s="108"/>
      <c r="C13" s="109"/>
      <c r="D13" s="130"/>
      <c r="E13" s="102"/>
      <c r="F13" s="98"/>
    </row>
    <row r="14" spans="1:6" s="93" customFormat="1" ht="12.75">
      <c r="A14" s="99"/>
      <c r="B14" s="108"/>
      <c r="C14" s="109"/>
      <c r="D14" s="130"/>
      <c r="E14" s="102"/>
      <c r="F14" s="98"/>
    </row>
    <row r="15" spans="1:6" s="93" customFormat="1" ht="12.75">
      <c r="A15" s="99"/>
      <c r="B15" s="108"/>
      <c r="C15" s="109"/>
      <c r="D15" s="130"/>
      <c r="E15" s="102"/>
      <c r="F15" s="98"/>
    </row>
    <row r="16" spans="1:6" s="93" customFormat="1" ht="12.75">
      <c r="A16" s="99"/>
      <c r="B16" s="108"/>
      <c r="C16" s="109"/>
      <c r="D16" s="130"/>
      <c r="E16" s="102"/>
      <c r="F16" s="98"/>
    </row>
    <row r="17" spans="1:6" s="93" customFormat="1" ht="12.75">
      <c r="A17" s="99"/>
      <c r="B17" s="108"/>
      <c r="C17" s="109"/>
      <c r="D17" s="130"/>
      <c r="E17" s="102"/>
      <c r="F17" s="98"/>
    </row>
    <row r="18" spans="1:6" s="93" customFormat="1" ht="12.75">
      <c r="A18" s="99"/>
      <c r="B18" s="108"/>
      <c r="C18" s="109"/>
      <c r="D18" s="130"/>
      <c r="E18" s="102"/>
      <c r="F18" s="98"/>
    </row>
    <row r="19" spans="1:6" s="93" customFormat="1" ht="12.75">
      <c r="A19" s="99"/>
      <c r="B19" s="108"/>
      <c r="C19" s="109"/>
      <c r="D19" s="130"/>
      <c r="E19" s="102"/>
      <c r="F19" s="98"/>
    </row>
    <row r="20" spans="1:6" s="93" customFormat="1" ht="12.75">
      <c r="A20" s="99"/>
      <c r="B20" s="108"/>
      <c r="C20" s="109"/>
      <c r="D20" s="130"/>
      <c r="E20" s="102"/>
      <c r="F20" s="98"/>
    </row>
    <row r="21" spans="1:6" s="93" customFormat="1" ht="12.75">
      <c r="A21" s="99"/>
      <c r="B21" s="108"/>
      <c r="C21" s="109"/>
      <c r="D21" s="130"/>
      <c r="E21" s="102"/>
      <c r="F21" s="98"/>
    </row>
    <row r="22" spans="1:6" s="93" customFormat="1" ht="12.75">
      <c r="A22" s="99"/>
      <c r="B22" s="108"/>
      <c r="C22" s="109"/>
      <c r="D22" s="130"/>
      <c r="E22" s="102"/>
      <c r="F22" s="98"/>
    </row>
    <row r="23" spans="1:6" s="93" customFormat="1" ht="12.75">
      <c r="A23" s="99"/>
      <c r="B23" s="108"/>
      <c r="C23" s="109"/>
      <c r="D23" s="130"/>
      <c r="E23" s="102"/>
      <c r="F23" s="98"/>
    </row>
    <row r="24" spans="1:6" s="93" customFormat="1" ht="12.75">
      <c r="A24" s="99"/>
      <c r="B24" s="108"/>
      <c r="C24" s="109"/>
      <c r="D24" s="130"/>
      <c r="E24" s="102"/>
      <c r="F24" s="98"/>
    </row>
    <row r="25" spans="1:6" s="93" customFormat="1" ht="12.75">
      <c r="A25" s="99"/>
      <c r="B25" s="108"/>
      <c r="C25" s="109"/>
      <c r="D25" s="130"/>
      <c r="E25" s="102"/>
      <c r="F25" s="98"/>
    </row>
    <row r="26" spans="1:6" s="93" customFormat="1" ht="12.75">
      <c r="A26" s="99"/>
      <c r="B26" s="108"/>
      <c r="C26" s="109"/>
      <c r="D26" s="130"/>
      <c r="E26" s="102"/>
      <c r="F26" s="98"/>
    </row>
    <row r="27" spans="1:6" s="93" customFormat="1" ht="12.75">
      <c r="A27" s="99"/>
      <c r="B27" s="108"/>
      <c r="C27" s="109"/>
      <c r="D27" s="130"/>
      <c r="E27" s="102"/>
      <c r="F27" s="98"/>
    </row>
    <row r="28" spans="1:6" s="93" customFormat="1" ht="12.75">
      <c r="A28" s="99"/>
      <c r="B28" s="108"/>
      <c r="C28" s="109"/>
      <c r="D28" s="130"/>
      <c r="E28" s="102"/>
      <c r="F28" s="98"/>
    </row>
    <row r="29" spans="1:6" s="93" customFormat="1" ht="12.75">
      <c r="A29" s="99"/>
      <c r="B29" s="108"/>
      <c r="C29" s="109"/>
      <c r="D29" s="130"/>
      <c r="E29" s="102"/>
      <c r="F29" s="98"/>
    </row>
    <row r="30" spans="1:6" s="93" customFormat="1" ht="12.75">
      <c r="A30" s="99"/>
      <c r="B30" s="108"/>
      <c r="C30" s="109"/>
      <c r="D30" s="130"/>
      <c r="E30" s="102"/>
      <c r="F30" s="98"/>
    </row>
    <row r="31" spans="1:6" s="93" customFormat="1" ht="12.75">
      <c r="A31" s="99"/>
      <c r="B31" s="108"/>
      <c r="C31" s="109"/>
      <c r="D31" s="130"/>
      <c r="E31" s="102"/>
      <c r="F31" s="98"/>
    </row>
    <row r="32" spans="1:6" s="93" customFormat="1" ht="12.75">
      <c r="A32" s="99"/>
      <c r="B32" s="108"/>
      <c r="C32" s="109"/>
      <c r="D32" s="130"/>
      <c r="E32" s="102"/>
      <c r="F32" s="98"/>
    </row>
    <row r="33" spans="1:6" s="93" customFormat="1" ht="12.75">
      <c r="A33" s="99"/>
      <c r="B33" s="108"/>
      <c r="C33" s="109"/>
      <c r="D33" s="130"/>
      <c r="E33" s="102"/>
      <c r="F33" s="98"/>
    </row>
    <row r="34" spans="1:6" s="93" customFormat="1" ht="12.75">
      <c r="A34" s="99"/>
      <c r="B34" s="108"/>
      <c r="C34" s="109"/>
      <c r="D34" s="130"/>
      <c r="E34" s="102"/>
      <c r="F34" s="98"/>
    </row>
    <row r="35" spans="1:6" s="93" customFormat="1" ht="12.75">
      <c r="A35" s="99"/>
      <c r="B35" s="108"/>
      <c r="C35" s="109"/>
      <c r="D35" s="130"/>
      <c r="E35" s="102"/>
      <c r="F35" s="98"/>
    </row>
    <row r="36" spans="1:6" s="93" customFormat="1" ht="12.75">
      <c r="A36" s="99"/>
      <c r="B36" s="108"/>
      <c r="C36" s="109"/>
      <c r="D36" s="130"/>
      <c r="E36" s="102"/>
      <c r="F36" s="98"/>
    </row>
    <row r="37" spans="1:6" s="93" customFormat="1" ht="12.75">
      <c r="A37" s="99"/>
      <c r="B37" s="108"/>
      <c r="C37" s="109"/>
      <c r="D37" s="130"/>
      <c r="E37" s="102"/>
      <c r="F37" s="98"/>
    </row>
    <row r="38" spans="1:6" s="93" customFormat="1" ht="12.75">
      <c r="A38" s="99"/>
      <c r="B38" s="108"/>
      <c r="C38" s="109"/>
      <c r="D38" s="130"/>
      <c r="E38" s="102"/>
      <c r="F38" s="98"/>
    </row>
    <row r="39" spans="1:6" s="93" customFormat="1" ht="12.75">
      <c r="A39" s="99"/>
      <c r="B39" s="108"/>
      <c r="C39" s="109"/>
      <c r="D39" s="130"/>
      <c r="E39" s="102"/>
      <c r="F39" s="98"/>
    </row>
    <row r="40" spans="1:6" s="93" customFormat="1" ht="12.75">
      <c r="A40" s="99"/>
      <c r="B40" s="108"/>
      <c r="C40" s="109"/>
      <c r="D40" s="130"/>
      <c r="E40" s="102"/>
      <c r="F40" s="98"/>
    </row>
    <row r="41" spans="1:6" s="93" customFormat="1" ht="12.75">
      <c r="A41" s="99"/>
      <c r="B41" s="108"/>
      <c r="C41" s="109"/>
      <c r="D41" s="130"/>
      <c r="E41" s="102"/>
      <c r="F41" s="98"/>
    </row>
    <row r="42" spans="1:6" s="93" customFormat="1" ht="12.75">
      <c r="A42" s="99"/>
      <c r="B42" s="108"/>
      <c r="C42" s="109"/>
      <c r="D42" s="130"/>
      <c r="E42" s="102"/>
      <c r="F42" s="98"/>
    </row>
    <row r="43" spans="1:6" s="93" customFormat="1" ht="12.75">
      <c r="A43" s="99"/>
      <c r="B43" s="108"/>
      <c r="C43" s="109"/>
      <c r="D43" s="130"/>
      <c r="E43" s="102"/>
      <c r="F43" s="98"/>
    </row>
    <row r="44" spans="1:6" s="93" customFormat="1" ht="12.75">
      <c r="A44" s="99"/>
      <c r="B44" s="108"/>
      <c r="C44" s="109"/>
      <c r="D44" s="130"/>
      <c r="E44" s="102"/>
      <c r="F44" s="98"/>
    </row>
    <row r="45" spans="1:6" s="93" customFormat="1" ht="12.75">
      <c r="A45" s="99"/>
      <c r="B45" s="108"/>
      <c r="C45" s="109"/>
      <c r="D45" s="130"/>
      <c r="E45" s="102"/>
      <c r="F45" s="98"/>
    </row>
    <row r="46" spans="1:6" s="93" customFormat="1" ht="12.75">
      <c r="A46" s="99"/>
      <c r="B46" s="108"/>
      <c r="C46" s="109"/>
      <c r="D46" s="130"/>
      <c r="E46" s="102"/>
      <c r="F46" s="98"/>
    </row>
    <row r="47" spans="1:6" s="93" customFormat="1" ht="12.75">
      <c r="A47" s="99"/>
      <c r="B47" s="108"/>
      <c r="C47" s="109"/>
      <c r="D47" s="130"/>
      <c r="E47" s="102"/>
      <c r="F47" s="98"/>
    </row>
    <row r="48" spans="1:6" s="93" customFormat="1" ht="12.75">
      <c r="A48" s="99"/>
      <c r="B48" s="108"/>
      <c r="C48" s="109"/>
      <c r="D48" s="130"/>
      <c r="E48" s="102"/>
      <c r="F48" s="98"/>
    </row>
    <row r="49" spans="1:6" s="93" customFormat="1" ht="12.75">
      <c r="A49" s="99"/>
      <c r="B49" s="108"/>
      <c r="C49" s="109"/>
      <c r="D49" s="130"/>
      <c r="E49" s="102"/>
      <c r="F49" s="98"/>
    </row>
    <row r="50" spans="1:6" s="93" customFormat="1" ht="12.75">
      <c r="A50" s="99"/>
      <c r="B50" s="108"/>
      <c r="C50" s="109"/>
      <c r="D50" s="130"/>
      <c r="E50" s="102"/>
      <c r="F50" s="98"/>
    </row>
    <row r="51" spans="1:6" s="93" customFormat="1" ht="12.75">
      <c r="A51" s="99"/>
      <c r="B51" s="108"/>
      <c r="C51" s="109"/>
      <c r="D51" s="130"/>
      <c r="E51" s="102"/>
      <c r="F51" s="98"/>
    </row>
    <row r="52" spans="1:6" s="93" customFormat="1" ht="12.75">
      <c r="A52" s="99"/>
      <c r="B52" s="108"/>
      <c r="C52" s="109"/>
      <c r="D52" s="130"/>
      <c r="E52" s="102"/>
      <c r="F52" s="98"/>
    </row>
    <row r="53" spans="1:6" s="93" customFormat="1" ht="12.75">
      <c r="A53" s="99"/>
      <c r="B53" s="108"/>
      <c r="C53" s="109"/>
      <c r="D53" s="130"/>
      <c r="E53" s="102"/>
      <c r="F53" s="98"/>
    </row>
    <row r="54" spans="1:6" s="93" customFormat="1" ht="13.5" thickBot="1">
      <c r="A54" s="99"/>
      <c r="B54" s="108"/>
      <c r="C54" s="109"/>
      <c r="D54" s="130"/>
      <c r="E54" s="102"/>
      <c r="F54" s="98"/>
    </row>
    <row r="55" spans="1:6" s="93" customFormat="1" ht="18.75" thickBot="1">
      <c r="A55" s="115" t="s">
        <v>7</v>
      </c>
      <c r="B55" s="116"/>
      <c r="C55" s="122"/>
      <c r="D55" s="64"/>
      <c r="E55" s="64"/>
      <c r="F55" s="117">
        <f>F6</f>
        <v>0</v>
      </c>
    </row>
    <row r="56" ht="12.75">
      <c r="F56" s="118"/>
    </row>
  </sheetData>
  <sheetProtection password="CC55" sheet="1" objects="1" scenarios="1"/>
  <mergeCells count="5">
    <mergeCell ref="A1:F1"/>
    <mergeCell ref="C55:E55"/>
    <mergeCell ref="A3:F3"/>
    <mergeCell ref="A2:F2"/>
    <mergeCell ref="A6:E6"/>
  </mergeCells>
  <printOptions/>
  <pageMargins left="0.56" right="0.3937007874015748" top="0.984251968503937" bottom="0.984251968503937" header="0.5118110236220472" footer="0.5118110236220472"/>
  <pageSetup fitToHeight="1" fitToWidth="1" horizontalDpi="360" verticalDpi="36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F56"/>
  <sheetViews>
    <sheetView view="pageBreakPreview" zoomScaleSheetLayoutView="100" workbookViewId="0" topLeftCell="A1">
      <selection activeCell="E7" sqref="E7:E12"/>
    </sheetView>
  </sheetViews>
  <sheetFormatPr defaultColWidth="9.140625" defaultRowHeight="12.75"/>
  <cols>
    <col min="1" max="1" width="41.57421875" style="79" customWidth="1"/>
    <col min="2" max="2" width="11.421875" style="79" customWidth="1"/>
    <col min="3" max="3" width="10.28125" style="79" bestFit="1" customWidth="1"/>
    <col min="4" max="5" width="12.7109375" style="82" customWidth="1"/>
    <col min="6" max="6" width="21.00390625" style="79" customWidth="1"/>
    <col min="7" max="7" width="9.140625" style="79" customWidth="1"/>
    <col min="8" max="8" width="14.28125" style="79" customWidth="1"/>
    <col min="9" max="9" width="9.140625" style="79" customWidth="1"/>
    <col min="10" max="10" width="13.28125" style="79" customWidth="1"/>
    <col min="11" max="11" width="12.7109375" style="79" customWidth="1"/>
    <col min="12" max="12" width="13.8515625" style="79" customWidth="1"/>
    <col min="13" max="16384" width="9.140625" style="79" customWidth="1"/>
  </cols>
  <sheetData>
    <row r="1" spans="1:6" ht="15">
      <c r="A1" s="152" t="s">
        <v>117</v>
      </c>
      <c r="B1" s="152"/>
      <c r="C1" s="152"/>
      <c r="D1" s="152"/>
      <c r="E1" s="152"/>
      <c r="F1" s="152"/>
    </row>
    <row r="2" spans="1:6" ht="15">
      <c r="A2" s="152" t="s">
        <v>53</v>
      </c>
      <c r="B2" s="152"/>
      <c r="C2" s="152"/>
      <c r="D2" s="152"/>
      <c r="E2" s="152"/>
      <c r="F2" s="152"/>
    </row>
    <row r="3" spans="1:6" ht="14.25">
      <c r="A3" s="65" t="s">
        <v>15</v>
      </c>
      <c r="B3" s="65"/>
      <c r="C3" s="65"/>
      <c r="D3" s="66"/>
      <c r="E3" s="66"/>
      <c r="F3" s="66"/>
    </row>
    <row r="4" ht="13.5" thickBot="1">
      <c r="A4" s="80"/>
    </row>
    <row r="5" spans="1:6" ht="16.5" thickBot="1">
      <c r="A5" s="83" t="s">
        <v>1</v>
      </c>
      <c r="B5" s="84" t="s">
        <v>12</v>
      </c>
      <c r="C5" s="85" t="s">
        <v>2</v>
      </c>
      <c r="D5" s="87" t="s">
        <v>3</v>
      </c>
      <c r="E5" s="87" t="s">
        <v>4</v>
      </c>
      <c r="F5" s="88" t="s">
        <v>5</v>
      </c>
    </row>
    <row r="6" spans="1:6" s="93" customFormat="1" ht="13.5" thickBot="1">
      <c r="A6" s="67" t="s">
        <v>54</v>
      </c>
      <c r="B6" s="182"/>
      <c r="C6" s="182"/>
      <c r="D6" s="182"/>
      <c r="E6" s="183"/>
      <c r="F6" s="92">
        <f>SUM(F7:F21)</f>
        <v>0</v>
      </c>
    </row>
    <row r="7" spans="1:6" s="93" customFormat="1" ht="12.75">
      <c r="A7" s="124" t="s">
        <v>66</v>
      </c>
      <c r="B7" s="137" t="s">
        <v>59</v>
      </c>
      <c r="C7" s="126" t="s">
        <v>22</v>
      </c>
      <c r="D7" s="127">
        <v>39</v>
      </c>
      <c r="E7" s="133"/>
      <c r="F7" s="129">
        <f aca="true" t="shared" si="0" ref="F7:F12">E7*D7</f>
        <v>0</v>
      </c>
    </row>
    <row r="8" spans="1:6" s="93" customFormat="1" ht="12.75">
      <c r="A8" s="99" t="s">
        <v>67</v>
      </c>
      <c r="B8" s="108" t="s">
        <v>59</v>
      </c>
      <c r="C8" s="109" t="s">
        <v>27</v>
      </c>
      <c r="D8" s="130">
        <v>21.85</v>
      </c>
      <c r="E8" s="121"/>
      <c r="F8" s="98">
        <f t="shared" si="0"/>
        <v>0</v>
      </c>
    </row>
    <row r="9" spans="1:6" s="93" customFormat="1" ht="25.5">
      <c r="A9" s="99" t="s">
        <v>56</v>
      </c>
      <c r="B9" s="108" t="s">
        <v>59</v>
      </c>
      <c r="C9" s="109" t="s">
        <v>22</v>
      </c>
      <c r="D9" s="130">
        <v>27.5</v>
      </c>
      <c r="E9" s="121"/>
      <c r="F9" s="98">
        <f t="shared" si="0"/>
        <v>0</v>
      </c>
    </row>
    <row r="10" spans="1:6" s="93" customFormat="1" ht="25.5">
      <c r="A10" s="99" t="s">
        <v>55</v>
      </c>
      <c r="B10" s="134" t="s">
        <v>59</v>
      </c>
      <c r="C10" s="109" t="s">
        <v>27</v>
      </c>
      <c r="D10" s="130">
        <f>2.5*27.5</f>
        <v>68.75</v>
      </c>
      <c r="E10" s="121"/>
      <c r="F10" s="98">
        <f t="shared" si="0"/>
        <v>0</v>
      </c>
    </row>
    <row r="11" spans="1:6" s="93" customFormat="1" ht="12.75">
      <c r="A11" s="99" t="s">
        <v>57</v>
      </c>
      <c r="B11" s="138" t="s">
        <v>197</v>
      </c>
      <c r="C11" s="109" t="s">
        <v>22</v>
      </c>
      <c r="D11" s="130">
        <v>11.5</v>
      </c>
      <c r="E11" s="121"/>
      <c r="F11" s="98">
        <f t="shared" si="0"/>
        <v>0</v>
      </c>
    </row>
    <row r="12" spans="1:6" s="93" customFormat="1" ht="12.75">
      <c r="A12" s="99" t="s">
        <v>58</v>
      </c>
      <c r="B12" s="139" t="s">
        <v>196</v>
      </c>
      <c r="C12" s="109" t="s">
        <v>27</v>
      </c>
      <c r="D12" s="130">
        <f>2.5*11.5</f>
        <v>28.75</v>
      </c>
      <c r="E12" s="121"/>
      <c r="F12" s="98">
        <f t="shared" si="0"/>
        <v>0</v>
      </c>
    </row>
    <row r="13" spans="1:6" s="93" customFormat="1" ht="12.75">
      <c r="A13" s="99"/>
      <c r="B13" s="108"/>
      <c r="C13" s="109"/>
      <c r="D13" s="130"/>
      <c r="E13" s="102"/>
      <c r="F13" s="98"/>
    </row>
    <row r="14" spans="1:6" s="93" customFormat="1" ht="12.75">
      <c r="A14" s="99"/>
      <c r="B14" s="108"/>
      <c r="C14" s="109"/>
      <c r="D14" s="130"/>
      <c r="E14" s="102"/>
      <c r="F14" s="98"/>
    </row>
    <row r="15" spans="1:6" s="93" customFormat="1" ht="12.75">
      <c r="A15" s="99"/>
      <c r="B15" s="108"/>
      <c r="C15" s="109"/>
      <c r="D15" s="130"/>
      <c r="E15" s="102"/>
      <c r="F15" s="98"/>
    </row>
    <row r="16" spans="1:6" s="93" customFormat="1" ht="12.75">
      <c r="A16" s="99"/>
      <c r="B16" s="108"/>
      <c r="C16" s="109"/>
      <c r="D16" s="130"/>
      <c r="E16" s="102"/>
      <c r="F16" s="98"/>
    </row>
    <row r="17" spans="1:6" s="93" customFormat="1" ht="12.75">
      <c r="A17" s="99"/>
      <c r="B17" s="108"/>
      <c r="C17" s="109"/>
      <c r="D17" s="130"/>
      <c r="E17" s="102"/>
      <c r="F17" s="98"/>
    </row>
    <row r="18" spans="1:6" s="93" customFormat="1" ht="12.75">
      <c r="A18" s="99"/>
      <c r="B18" s="108"/>
      <c r="C18" s="109"/>
      <c r="D18" s="130"/>
      <c r="E18" s="102"/>
      <c r="F18" s="98"/>
    </row>
    <row r="19" spans="1:6" s="93" customFormat="1" ht="12.75">
      <c r="A19" s="99"/>
      <c r="B19" s="108"/>
      <c r="C19" s="109"/>
      <c r="D19" s="130"/>
      <c r="E19" s="102"/>
      <c r="F19" s="98"/>
    </row>
    <row r="20" spans="1:6" s="93" customFormat="1" ht="12.75">
      <c r="A20" s="99"/>
      <c r="B20" s="108"/>
      <c r="C20" s="109"/>
      <c r="D20" s="130"/>
      <c r="E20" s="102"/>
      <c r="F20" s="98"/>
    </row>
    <row r="21" spans="1:6" s="93" customFormat="1" ht="12.75">
      <c r="A21" s="99"/>
      <c r="B21" s="108"/>
      <c r="C21" s="109"/>
      <c r="D21" s="130"/>
      <c r="E21" s="102"/>
      <c r="F21" s="98"/>
    </row>
    <row r="22" spans="1:6" s="93" customFormat="1" ht="12.75">
      <c r="A22" s="99"/>
      <c r="B22" s="108"/>
      <c r="C22" s="109"/>
      <c r="D22" s="130"/>
      <c r="E22" s="102"/>
      <c r="F22" s="98"/>
    </row>
    <row r="23" spans="1:6" s="93" customFormat="1" ht="12.75">
      <c r="A23" s="99"/>
      <c r="B23" s="108"/>
      <c r="C23" s="109"/>
      <c r="D23" s="130"/>
      <c r="E23" s="102"/>
      <c r="F23" s="98"/>
    </row>
    <row r="24" spans="1:6" s="93" customFormat="1" ht="12.75">
      <c r="A24" s="99"/>
      <c r="B24" s="108"/>
      <c r="C24" s="109"/>
      <c r="D24" s="130"/>
      <c r="E24" s="102"/>
      <c r="F24" s="98"/>
    </row>
    <row r="25" spans="1:6" s="93" customFormat="1" ht="12.75">
      <c r="A25" s="99"/>
      <c r="B25" s="108"/>
      <c r="C25" s="109"/>
      <c r="D25" s="130"/>
      <c r="E25" s="102"/>
      <c r="F25" s="98"/>
    </row>
    <row r="26" spans="1:6" s="93" customFormat="1" ht="12.75">
      <c r="A26" s="99"/>
      <c r="B26" s="108"/>
      <c r="C26" s="109"/>
      <c r="D26" s="130"/>
      <c r="E26" s="102"/>
      <c r="F26" s="98"/>
    </row>
    <row r="27" spans="1:6" s="93" customFormat="1" ht="12.75">
      <c r="A27" s="99"/>
      <c r="B27" s="108"/>
      <c r="C27" s="109"/>
      <c r="D27" s="130"/>
      <c r="E27" s="102"/>
      <c r="F27" s="98"/>
    </row>
    <row r="28" spans="1:6" s="93" customFormat="1" ht="12.75">
      <c r="A28" s="99"/>
      <c r="B28" s="108"/>
      <c r="C28" s="109"/>
      <c r="D28" s="130"/>
      <c r="E28" s="102"/>
      <c r="F28" s="98"/>
    </row>
    <row r="29" spans="1:6" s="93" customFormat="1" ht="12.75">
      <c r="A29" s="99"/>
      <c r="B29" s="108"/>
      <c r="C29" s="109"/>
      <c r="D29" s="130"/>
      <c r="E29" s="102"/>
      <c r="F29" s="98"/>
    </row>
    <row r="30" spans="1:6" s="93" customFormat="1" ht="12.75">
      <c r="A30" s="99"/>
      <c r="B30" s="108"/>
      <c r="C30" s="109"/>
      <c r="D30" s="130"/>
      <c r="E30" s="102"/>
      <c r="F30" s="98"/>
    </row>
    <row r="31" spans="1:6" s="93" customFormat="1" ht="12.75">
      <c r="A31" s="99"/>
      <c r="B31" s="108"/>
      <c r="C31" s="109"/>
      <c r="D31" s="130"/>
      <c r="E31" s="102"/>
      <c r="F31" s="98"/>
    </row>
    <row r="32" spans="1:6" s="93" customFormat="1" ht="12.75">
      <c r="A32" s="99"/>
      <c r="B32" s="108"/>
      <c r="C32" s="109"/>
      <c r="D32" s="130"/>
      <c r="E32" s="102"/>
      <c r="F32" s="98"/>
    </row>
    <row r="33" spans="1:6" s="93" customFormat="1" ht="12.75">
      <c r="A33" s="99"/>
      <c r="B33" s="108"/>
      <c r="C33" s="109"/>
      <c r="D33" s="130"/>
      <c r="E33" s="102"/>
      <c r="F33" s="98"/>
    </row>
    <row r="34" spans="1:6" s="93" customFormat="1" ht="12.75">
      <c r="A34" s="99"/>
      <c r="B34" s="108"/>
      <c r="C34" s="109"/>
      <c r="D34" s="130"/>
      <c r="E34" s="102"/>
      <c r="F34" s="98"/>
    </row>
    <row r="35" spans="1:6" s="93" customFormat="1" ht="12.75">
      <c r="A35" s="99"/>
      <c r="B35" s="108"/>
      <c r="C35" s="109"/>
      <c r="D35" s="130"/>
      <c r="E35" s="102"/>
      <c r="F35" s="98"/>
    </row>
    <row r="36" spans="1:6" s="93" customFormat="1" ht="12.75">
      <c r="A36" s="99"/>
      <c r="B36" s="108"/>
      <c r="C36" s="109"/>
      <c r="D36" s="130"/>
      <c r="E36" s="102"/>
      <c r="F36" s="98"/>
    </row>
    <row r="37" spans="1:6" s="93" customFormat="1" ht="12.75">
      <c r="A37" s="99"/>
      <c r="B37" s="108"/>
      <c r="C37" s="109"/>
      <c r="D37" s="130"/>
      <c r="E37" s="102"/>
      <c r="F37" s="98"/>
    </row>
    <row r="38" spans="1:6" s="93" customFormat="1" ht="12.75">
      <c r="A38" s="99"/>
      <c r="B38" s="108"/>
      <c r="C38" s="109"/>
      <c r="D38" s="130"/>
      <c r="E38" s="102"/>
      <c r="F38" s="98"/>
    </row>
    <row r="39" spans="1:6" s="93" customFormat="1" ht="12.75">
      <c r="A39" s="99"/>
      <c r="B39" s="108"/>
      <c r="C39" s="109"/>
      <c r="D39" s="130"/>
      <c r="E39" s="102"/>
      <c r="F39" s="98"/>
    </row>
    <row r="40" spans="1:6" s="93" customFormat="1" ht="12.75">
      <c r="A40" s="99"/>
      <c r="B40" s="108"/>
      <c r="C40" s="109"/>
      <c r="D40" s="130"/>
      <c r="E40" s="102"/>
      <c r="F40" s="98"/>
    </row>
    <row r="41" spans="1:6" s="93" customFormat="1" ht="12.75">
      <c r="A41" s="99"/>
      <c r="B41" s="108"/>
      <c r="C41" s="109"/>
      <c r="D41" s="130"/>
      <c r="E41" s="102"/>
      <c r="F41" s="98"/>
    </row>
    <row r="42" spans="1:6" s="93" customFormat="1" ht="12.75">
      <c r="A42" s="99"/>
      <c r="B42" s="108"/>
      <c r="C42" s="109"/>
      <c r="D42" s="130"/>
      <c r="E42" s="102"/>
      <c r="F42" s="98"/>
    </row>
    <row r="43" spans="1:6" s="93" customFormat="1" ht="12.75">
      <c r="A43" s="99"/>
      <c r="B43" s="108"/>
      <c r="C43" s="109"/>
      <c r="D43" s="130"/>
      <c r="E43" s="102"/>
      <c r="F43" s="98"/>
    </row>
    <row r="44" spans="1:6" s="93" customFormat="1" ht="12.75">
      <c r="A44" s="99"/>
      <c r="B44" s="108"/>
      <c r="C44" s="109"/>
      <c r="D44" s="130"/>
      <c r="E44" s="102"/>
      <c r="F44" s="98"/>
    </row>
    <row r="45" spans="1:6" s="93" customFormat="1" ht="12.75">
      <c r="A45" s="99"/>
      <c r="B45" s="108"/>
      <c r="C45" s="109"/>
      <c r="D45" s="130"/>
      <c r="E45" s="102"/>
      <c r="F45" s="98"/>
    </row>
    <row r="46" spans="1:6" s="93" customFormat="1" ht="12.75">
      <c r="A46" s="99"/>
      <c r="B46" s="108"/>
      <c r="C46" s="109"/>
      <c r="D46" s="130"/>
      <c r="E46" s="102"/>
      <c r="F46" s="98"/>
    </row>
    <row r="47" spans="1:6" s="93" customFormat="1" ht="12.75">
      <c r="A47" s="99"/>
      <c r="B47" s="108"/>
      <c r="C47" s="109"/>
      <c r="D47" s="130"/>
      <c r="E47" s="102"/>
      <c r="F47" s="98"/>
    </row>
    <row r="48" spans="1:6" s="93" customFormat="1" ht="12.75">
      <c r="A48" s="99"/>
      <c r="B48" s="108"/>
      <c r="C48" s="109"/>
      <c r="D48" s="130"/>
      <c r="E48" s="102"/>
      <c r="F48" s="98"/>
    </row>
    <row r="49" spans="1:6" s="93" customFormat="1" ht="12.75">
      <c r="A49" s="99"/>
      <c r="B49" s="108"/>
      <c r="C49" s="109"/>
      <c r="D49" s="130"/>
      <c r="E49" s="102"/>
      <c r="F49" s="98"/>
    </row>
    <row r="50" spans="1:6" s="93" customFormat="1" ht="12.75">
      <c r="A50" s="99"/>
      <c r="B50" s="108"/>
      <c r="C50" s="109"/>
      <c r="D50" s="130"/>
      <c r="E50" s="102"/>
      <c r="F50" s="98"/>
    </row>
    <row r="51" spans="1:6" s="93" customFormat="1" ht="12.75">
      <c r="A51" s="99"/>
      <c r="B51" s="108"/>
      <c r="C51" s="109"/>
      <c r="D51" s="130"/>
      <c r="E51" s="102"/>
      <c r="F51" s="98"/>
    </row>
    <row r="52" spans="1:6" s="93" customFormat="1" ht="12.75">
      <c r="A52" s="99"/>
      <c r="B52" s="108"/>
      <c r="C52" s="109"/>
      <c r="D52" s="130"/>
      <c r="E52" s="102"/>
      <c r="F52" s="98"/>
    </row>
    <row r="53" spans="1:6" s="93" customFormat="1" ht="12.75">
      <c r="A53" s="99"/>
      <c r="B53" s="108"/>
      <c r="C53" s="109"/>
      <c r="D53" s="130"/>
      <c r="E53" s="102"/>
      <c r="F53" s="98"/>
    </row>
    <row r="54" spans="1:6" s="93" customFormat="1" ht="13.5" thickBot="1">
      <c r="A54" s="99"/>
      <c r="B54" s="108"/>
      <c r="C54" s="109"/>
      <c r="D54" s="130"/>
      <c r="E54" s="102"/>
      <c r="F54" s="98"/>
    </row>
    <row r="55" spans="1:6" s="93" customFormat="1" ht="18.75" thickBot="1">
      <c r="A55" s="115" t="s">
        <v>7</v>
      </c>
      <c r="B55" s="116"/>
      <c r="C55" s="122"/>
      <c r="D55" s="64"/>
      <c r="E55" s="64"/>
      <c r="F55" s="117">
        <f>F6</f>
        <v>0</v>
      </c>
    </row>
    <row r="56" ht="12.75">
      <c r="F56" s="118"/>
    </row>
  </sheetData>
  <sheetProtection password="CC55" sheet="1" objects="1" scenarios="1"/>
  <mergeCells count="5">
    <mergeCell ref="A1:F1"/>
    <mergeCell ref="C55:E55"/>
    <mergeCell ref="A3:F3"/>
    <mergeCell ref="A2:F2"/>
    <mergeCell ref="A6:E6"/>
  </mergeCells>
  <printOptions/>
  <pageMargins left="0.56" right="0.3937007874015748" top="0.984251968503937" bottom="0.984251968503937" header="0.5118110236220472" footer="0.5118110236220472"/>
  <pageSetup fitToHeight="1" fitToWidth="1" horizontalDpi="360" verticalDpi="36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F56"/>
  <sheetViews>
    <sheetView view="pageBreakPreview" zoomScaleSheetLayoutView="100" workbookViewId="0" topLeftCell="A1">
      <selection activeCell="E13" sqref="E13"/>
    </sheetView>
  </sheetViews>
  <sheetFormatPr defaultColWidth="9.140625" defaultRowHeight="12.75"/>
  <cols>
    <col min="1" max="1" width="41.57421875" style="79" customWidth="1"/>
    <col min="2" max="2" width="11.421875" style="79" customWidth="1"/>
    <col min="3" max="3" width="10.28125" style="79" bestFit="1" customWidth="1"/>
    <col min="4" max="5" width="12.7109375" style="82" customWidth="1"/>
    <col min="6" max="6" width="21.140625" style="79" customWidth="1"/>
    <col min="7" max="7" width="9.140625" style="79" customWidth="1"/>
    <col min="8" max="8" width="14.28125" style="79" customWidth="1"/>
    <col min="9" max="9" width="9.140625" style="79" customWidth="1"/>
    <col min="10" max="10" width="13.28125" style="79" customWidth="1"/>
    <col min="11" max="11" width="12.7109375" style="79" customWidth="1"/>
    <col min="12" max="12" width="13.8515625" style="79" customWidth="1"/>
    <col min="13" max="16384" width="9.140625" style="79" customWidth="1"/>
  </cols>
  <sheetData>
    <row r="1" spans="1:6" ht="15">
      <c r="A1" s="152" t="s">
        <v>117</v>
      </c>
      <c r="B1" s="152"/>
      <c r="C1" s="152"/>
      <c r="D1" s="152"/>
      <c r="E1" s="152"/>
      <c r="F1" s="152"/>
    </row>
    <row r="2" spans="1:6" ht="15">
      <c r="A2" s="152" t="s">
        <v>60</v>
      </c>
      <c r="B2" s="152"/>
      <c r="C2" s="152"/>
      <c r="D2" s="152"/>
      <c r="E2" s="152"/>
      <c r="F2" s="152"/>
    </row>
    <row r="3" spans="1:6" ht="14.25">
      <c r="A3" s="65" t="s">
        <v>15</v>
      </c>
      <c r="B3" s="65"/>
      <c r="C3" s="65"/>
      <c r="D3" s="66"/>
      <c r="E3" s="66"/>
      <c r="F3" s="66"/>
    </row>
    <row r="4" ht="13.5" thickBot="1">
      <c r="A4" s="80"/>
    </row>
    <row r="5" spans="1:6" ht="16.5" thickBot="1">
      <c r="A5" s="83" t="s">
        <v>1</v>
      </c>
      <c r="B5" s="84" t="s">
        <v>12</v>
      </c>
      <c r="C5" s="85" t="s">
        <v>2</v>
      </c>
      <c r="D5" s="87" t="s">
        <v>3</v>
      </c>
      <c r="E5" s="87" t="s">
        <v>4</v>
      </c>
      <c r="F5" s="88" t="s">
        <v>5</v>
      </c>
    </row>
    <row r="6" spans="1:6" s="93" customFormat="1" ht="13.5" thickBot="1">
      <c r="A6" s="67" t="s">
        <v>61</v>
      </c>
      <c r="B6" s="182"/>
      <c r="C6" s="182"/>
      <c r="D6" s="182"/>
      <c r="E6" s="183"/>
      <c r="F6" s="92">
        <f>SUM(F7:F22)</f>
        <v>0</v>
      </c>
    </row>
    <row r="7" spans="1:6" s="93" customFormat="1" ht="25.5">
      <c r="A7" s="124" t="s">
        <v>62</v>
      </c>
      <c r="B7" s="137" t="s">
        <v>247</v>
      </c>
      <c r="C7" s="126" t="s">
        <v>28</v>
      </c>
      <c r="D7" s="127">
        <v>2</v>
      </c>
      <c r="E7" s="133"/>
      <c r="F7" s="129">
        <f aca="true" t="shared" si="0" ref="F7:F15">E7*D7</f>
        <v>0</v>
      </c>
    </row>
    <row r="8" spans="1:6" s="93" customFormat="1" ht="12.75">
      <c r="A8" s="99" t="s">
        <v>63</v>
      </c>
      <c r="B8" s="100" t="s">
        <v>208</v>
      </c>
      <c r="C8" s="101" t="s">
        <v>28</v>
      </c>
      <c r="D8" s="130">
        <v>5</v>
      </c>
      <c r="E8" s="121"/>
      <c r="F8" s="98">
        <f t="shared" si="0"/>
        <v>0</v>
      </c>
    </row>
    <row r="9" spans="1:6" s="93" customFormat="1" ht="12.75">
      <c r="A9" s="99" t="s">
        <v>64</v>
      </c>
      <c r="B9" s="100" t="s">
        <v>208</v>
      </c>
      <c r="C9" s="101" t="s">
        <v>13</v>
      </c>
      <c r="D9" s="130">
        <v>115</v>
      </c>
      <c r="E9" s="121"/>
      <c r="F9" s="98">
        <f t="shared" si="0"/>
        <v>0</v>
      </c>
    </row>
    <row r="10" spans="1:6" s="93" customFormat="1" ht="12.75">
      <c r="A10" s="99" t="s">
        <v>65</v>
      </c>
      <c r="B10" s="140" t="s">
        <v>211</v>
      </c>
      <c r="C10" s="109" t="s">
        <v>22</v>
      </c>
      <c r="D10" s="130">
        <v>1</v>
      </c>
      <c r="E10" s="121"/>
      <c r="F10" s="98">
        <f t="shared" si="0"/>
        <v>0</v>
      </c>
    </row>
    <row r="11" spans="1:6" s="93" customFormat="1" ht="12.75">
      <c r="A11" s="99" t="s">
        <v>33</v>
      </c>
      <c r="B11" s="140" t="s">
        <v>198</v>
      </c>
      <c r="C11" s="109" t="s">
        <v>22</v>
      </c>
      <c r="D11" s="130">
        <v>5.5</v>
      </c>
      <c r="E11" s="121"/>
      <c r="F11" s="98">
        <f t="shared" si="0"/>
        <v>0</v>
      </c>
    </row>
    <row r="12" spans="1:6" s="93" customFormat="1" ht="12.75">
      <c r="A12" s="99" t="s">
        <v>227</v>
      </c>
      <c r="B12" s="108" t="s">
        <v>199</v>
      </c>
      <c r="C12" s="109" t="s">
        <v>22</v>
      </c>
      <c r="D12" s="130">
        <v>5.5</v>
      </c>
      <c r="E12" s="121"/>
      <c r="F12" s="98">
        <f t="shared" si="0"/>
        <v>0</v>
      </c>
    </row>
    <row r="13" spans="1:6" s="93" customFormat="1" ht="12.75">
      <c r="A13" s="99" t="s">
        <v>34</v>
      </c>
      <c r="B13" s="108" t="s">
        <v>198</v>
      </c>
      <c r="C13" s="109" t="s">
        <v>22</v>
      </c>
      <c r="D13" s="130">
        <v>5.5</v>
      </c>
      <c r="E13" s="121"/>
      <c r="F13" s="98">
        <f t="shared" si="0"/>
        <v>0</v>
      </c>
    </row>
    <row r="14" spans="1:6" s="93" customFormat="1" ht="12.75">
      <c r="A14" s="99" t="s">
        <v>228</v>
      </c>
      <c r="B14" s="108" t="s">
        <v>200</v>
      </c>
      <c r="C14" s="109" t="s">
        <v>22</v>
      </c>
      <c r="D14" s="130">
        <v>5.5</v>
      </c>
      <c r="E14" s="121"/>
      <c r="F14" s="98">
        <f t="shared" si="0"/>
        <v>0</v>
      </c>
    </row>
    <row r="15" spans="1:6" s="93" customFormat="1" ht="12.75">
      <c r="A15" s="99" t="s">
        <v>229</v>
      </c>
      <c r="B15" s="108" t="s">
        <v>200</v>
      </c>
      <c r="C15" s="109" t="s">
        <v>22</v>
      </c>
      <c r="D15" s="130">
        <v>5.5</v>
      </c>
      <c r="E15" s="121"/>
      <c r="F15" s="98">
        <f t="shared" si="0"/>
        <v>0</v>
      </c>
    </row>
    <row r="16" spans="1:6" s="93" customFormat="1" ht="12.75">
      <c r="A16" s="99"/>
      <c r="B16" s="108"/>
      <c r="C16" s="109"/>
      <c r="D16" s="130"/>
      <c r="E16" s="102"/>
      <c r="F16" s="98"/>
    </row>
    <row r="17" spans="1:6" s="93" customFormat="1" ht="12.75">
      <c r="A17" s="99"/>
      <c r="B17" s="108"/>
      <c r="C17" s="109"/>
      <c r="D17" s="130"/>
      <c r="E17" s="102"/>
      <c r="F17" s="98"/>
    </row>
    <row r="18" spans="1:6" s="93" customFormat="1" ht="12.75">
      <c r="A18" s="99"/>
      <c r="B18" s="108"/>
      <c r="C18" s="109"/>
      <c r="D18" s="130"/>
      <c r="E18" s="102"/>
      <c r="F18" s="98"/>
    </row>
    <row r="19" spans="1:6" s="93" customFormat="1" ht="12.75">
      <c r="A19" s="99"/>
      <c r="B19" s="108"/>
      <c r="C19" s="109"/>
      <c r="D19" s="130"/>
      <c r="E19" s="102"/>
      <c r="F19" s="98"/>
    </row>
    <row r="20" spans="1:6" s="93" customFormat="1" ht="12.75">
      <c r="A20" s="99"/>
      <c r="B20" s="108"/>
      <c r="C20" s="109"/>
      <c r="D20" s="130"/>
      <c r="E20" s="102"/>
      <c r="F20" s="98"/>
    </row>
    <row r="21" spans="1:6" s="93" customFormat="1" ht="12.75">
      <c r="A21" s="99"/>
      <c r="B21" s="108"/>
      <c r="C21" s="109"/>
      <c r="D21" s="130"/>
      <c r="E21" s="102"/>
      <c r="F21" s="98"/>
    </row>
    <row r="22" spans="1:6" s="93" customFormat="1" ht="12.75">
      <c r="A22" s="99"/>
      <c r="B22" s="108"/>
      <c r="C22" s="109"/>
      <c r="D22" s="130"/>
      <c r="E22" s="102"/>
      <c r="F22" s="98"/>
    </row>
    <row r="23" spans="1:6" s="93" customFormat="1" ht="12.75">
      <c r="A23" s="99"/>
      <c r="B23" s="108"/>
      <c r="C23" s="109"/>
      <c r="D23" s="130"/>
      <c r="E23" s="102"/>
      <c r="F23" s="98"/>
    </row>
    <row r="24" spans="1:6" s="93" customFormat="1" ht="12.75">
      <c r="A24" s="99"/>
      <c r="B24" s="108"/>
      <c r="C24" s="109"/>
      <c r="D24" s="130"/>
      <c r="E24" s="102"/>
      <c r="F24" s="98"/>
    </row>
    <row r="25" spans="1:6" s="93" customFormat="1" ht="12.75">
      <c r="A25" s="99"/>
      <c r="B25" s="108"/>
      <c r="C25" s="109"/>
      <c r="D25" s="130"/>
      <c r="E25" s="102"/>
      <c r="F25" s="98"/>
    </row>
    <row r="26" spans="1:6" s="93" customFormat="1" ht="12.75">
      <c r="A26" s="99"/>
      <c r="B26" s="108"/>
      <c r="C26" s="109"/>
      <c r="D26" s="130"/>
      <c r="E26" s="102"/>
      <c r="F26" s="98"/>
    </row>
    <row r="27" spans="1:6" s="93" customFormat="1" ht="12.75">
      <c r="A27" s="99"/>
      <c r="B27" s="108"/>
      <c r="C27" s="109"/>
      <c r="D27" s="130"/>
      <c r="E27" s="102"/>
      <c r="F27" s="98"/>
    </row>
    <row r="28" spans="1:6" s="93" customFormat="1" ht="12.75">
      <c r="A28" s="99"/>
      <c r="B28" s="108"/>
      <c r="C28" s="109"/>
      <c r="D28" s="130"/>
      <c r="E28" s="102"/>
      <c r="F28" s="98"/>
    </row>
    <row r="29" spans="1:6" s="93" customFormat="1" ht="12.75">
      <c r="A29" s="99"/>
      <c r="B29" s="108"/>
      <c r="C29" s="109"/>
      <c r="D29" s="130"/>
      <c r="E29" s="102"/>
      <c r="F29" s="98"/>
    </row>
    <row r="30" spans="1:6" s="93" customFormat="1" ht="12.75">
      <c r="A30" s="99"/>
      <c r="B30" s="108"/>
      <c r="C30" s="109"/>
      <c r="D30" s="130"/>
      <c r="E30" s="102"/>
      <c r="F30" s="98"/>
    </row>
    <row r="31" spans="1:6" s="93" customFormat="1" ht="12.75">
      <c r="A31" s="99"/>
      <c r="B31" s="108"/>
      <c r="C31" s="109"/>
      <c r="D31" s="130"/>
      <c r="E31" s="102"/>
      <c r="F31" s="98"/>
    </row>
    <row r="32" spans="1:6" s="93" customFormat="1" ht="12.75">
      <c r="A32" s="99"/>
      <c r="B32" s="108"/>
      <c r="C32" s="109"/>
      <c r="D32" s="130"/>
      <c r="E32" s="102"/>
      <c r="F32" s="98"/>
    </row>
    <row r="33" spans="1:6" s="93" customFormat="1" ht="12.75">
      <c r="A33" s="99"/>
      <c r="B33" s="108"/>
      <c r="C33" s="109"/>
      <c r="D33" s="130"/>
      <c r="E33" s="102"/>
      <c r="F33" s="98"/>
    </row>
    <row r="34" spans="1:6" s="93" customFormat="1" ht="12.75">
      <c r="A34" s="99"/>
      <c r="B34" s="108"/>
      <c r="C34" s="109"/>
      <c r="D34" s="130"/>
      <c r="E34" s="102"/>
      <c r="F34" s="98"/>
    </row>
    <row r="35" spans="1:6" s="93" customFormat="1" ht="12.75">
      <c r="A35" s="99"/>
      <c r="B35" s="108"/>
      <c r="C35" s="109"/>
      <c r="D35" s="130"/>
      <c r="E35" s="102"/>
      <c r="F35" s="98"/>
    </row>
    <row r="36" spans="1:6" s="93" customFormat="1" ht="12.75">
      <c r="A36" s="99"/>
      <c r="B36" s="108"/>
      <c r="C36" s="109"/>
      <c r="D36" s="130"/>
      <c r="E36" s="102"/>
      <c r="F36" s="98"/>
    </row>
    <row r="37" spans="1:6" s="93" customFormat="1" ht="12.75">
      <c r="A37" s="99"/>
      <c r="B37" s="108"/>
      <c r="C37" s="109"/>
      <c r="D37" s="130"/>
      <c r="E37" s="102"/>
      <c r="F37" s="98"/>
    </row>
    <row r="38" spans="1:6" s="93" customFormat="1" ht="12.75">
      <c r="A38" s="99"/>
      <c r="B38" s="108"/>
      <c r="C38" s="109"/>
      <c r="D38" s="130"/>
      <c r="E38" s="102"/>
      <c r="F38" s="98"/>
    </row>
    <row r="39" spans="1:6" s="93" customFormat="1" ht="12.75">
      <c r="A39" s="99"/>
      <c r="B39" s="108"/>
      <c r="C39" s="109"/>
      <c r="D39" s="130"/>
      <c r="E39" s="102"/>
      <c r="F39" s="98"/>
    </row>
    <row r="40" spans="1:6" s="93" customFormat="1" ht="12.75">
      <c r="A40" s="99"/>
      <c r="B40" s="108"/>
      <c r="C40" s="109"/>
      <c r="D40" s="130"/>
      <c r="E40" s="102"/>
      <c r="F40" s="98"/>
    </row>
    <row r="41" spans="1:6" s="93" customFormat="1" ht="12.75">
      <c r="A41" s="99"/>
      <c r="B41" s="108"/>
      <c r="C41" s="109"/>
      <c r="D41" s="130"/>
      <c r="E41" s="102"/>
      <c r="F41" s="98"/>
    </row>
    <row r="42" spans="1:6" s="93" customFormat="1" ht="12.75">
      <c r="A42" s="99"/>
      <c r="B42" s="108"/>
      <c r="C42" s="109"/>
      <c r="D42" s="130"/>
      <c r="E42" s="102"/>
      <c r="F42" s="98"/>
    </row>
    <row r="43" spans="1:6" s="93" customFormat="1" ht="12.75">
      <c r="A43" s="99"/>
      <c r="B43" s="108"/>
      <c r="C43" s="109"/>
      <c r="D43" s="130"/>
      <c r="E43" s="102"/>
      <c r="F43" s="98"/>
    </row>
    <row r="44" spans="1:6" s="93" customFormat="1" ht="12.75">
      <c r="A44" s="99"/>
      <c r="B44" s="108"/>
      <c r="C44" s="109"/>
      <c r="D44" s="130"/>
      <c r="E44" s="102"/>
      <c r="F44" s="98"/>
    </row>
    <row r="45" spans="1:6" s="93" customFormat="1" ht="12.75">
      <c r="A45" s="99"/>
      <c r="B45" s="108"/>
      <c r="C45" s="109"/>
      <c r="D45" s="130"/>
      <c r="E45" s="102"/>
      <c r="F45" s="98"/>
    </row>
    <row r="46" spans="1:6" s="93" customFormat="1" ht="12.75">
      <c r="A46" s="99"/>
      <c r="B46" s="108"/>
      <c r="C46" s="109"/>
      <c r="D46" s="130"/>
      <c r="E46" s="102"/>
      <c r="F46" s="98"/>
    </row>
    <row r="47" spans="1:6" s="93" customFormat="1" ht="12.75">
      <c r="A47" s="99"/>
      <c r="B47" s="108"/>
      <c r="C47" s="109"/>
      <c r="D47" s="130"/>
      <c r="E47" s="102"/>
      <c r="F47" s="98"/>
    </row>
    <row r="48" spans="1:6" s="93" customFormat="1" ht="12.75">
      <c r="A48" s="99"/>
      <c r="B48" s="108"/>
      <c r="C48" s="109"/>
      <c r="D48" s="130"/>
      <c r="E48" s="102"/>
      <c r="F48" s="98"/>
    </row>
    <row r="49" spans="1:6" s="93" customFormat="1" ht="12.75">
      <c r="A49" s="99"/>
      <c r="B49" s="108"/>
      <c r="C49" s="109"/>
      <c r="D49" s="130"/>
      <c r="E49" s="102"/>
      <c r="F49" s="98"/>
    </row>
    <row r="50" spans="1:6" s="93" customFormat="1" ht="12.75">
      <c r="A50" s="99"/>
      <c r="B50" s="108"/>
      <c r="C50" s="109"/>
      <c r="D50" s="130"/>
      <c r="E50" s="102"/>
      <c r="F50" s="98"/>
    </row>
    <row r="51" spans="1:6" s="93" customFormat="1" ht="12.75">
      <c r="A51" s="99"/>
      <c r="B51" s="108"/>
      <c r="C51" s="109"/>
      <c r="D51" s="130"/>
      <c r="E51" s="102"/>
      <c r="F51" s="98"/>
    </row>
    <row r="52" spans="1:6" s="93" customFormat="1" ht="12.75">
      <c r="A52" s="99"/>
      <c r="B52" s="108"/>
      <c r="C52" s="109"/>
      <c r="D52" s="130"/>
      <c r="E52" s="102"/>
      <c r="F52" s="98"/>
    </row>
    <row r="53" spans="1:6" s="93" customFormat="1" ht="12.75">
      <c r="A53" s="99"/>
      <c r="B53" s="108"/>
      <c r="C53" s="109"/>
      <c r="D53" s="130"/>
      <c r="E53" s="102"/>
      <c r="F53" s="98"/>
    </row>
    <row r="54" spans="1:6" s="93" customFormat="1" ht="13.5" thickBot="1">
      <c r="A54" s="99"/>
      <c r="B54" s="108"/>
      <c r="C54" s="109"/>
      <c r="D54" s="130"/>
      <c r="E54" s="102"/>
      <c r="F54" s="98"/>
    </row>
    <row r="55" spans="1:6" s="93" customFormat="1" ht="18.75" thickBot="1">
      <c r="A55" s="115" t="s">
        <v>7</v>
      </c>
      <c r="B55" s="116"/>
      <c r="C55" s="122"/>
      <c r="D55" s="64"/>
      <c r="E55" s="64"/>
      <c r="F55" s="117">
        <f>F6</f>
        <v>0</v>
      </c>
    </row>
    <row r="56" ht="12.75">
      <c r="F56" s="118"/>
    </row>
  </sheetData>
  <sheetProtection password="CC55" sheet="1" objects="1" scenarios="1"/>
  <mergeCells count="5">
    <mergeCell ref="A1:F1"/>
    <mergeCell ref="C55:E55"/>
    <mergeCell ref="A3:F3"/>
    <mergeCell ref="A2:F2"/>
    <mergeCell ref="A6:E6"/>
  </mergeCells>
  <printOptions/>
  <pageMargins left="0.56" right="0.3937007874015748" top="0.984251968503937" bottom="0.984251968503937" header="0.5118110236220472" footer="0.5118110236220472"/>
  <pageSetup fitToHeight="1" fitToWidth="1" horizontalDpi="360" verticalDpi="36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K67"/>
  <sheetViews>
    <sheetView view="pageBreakPreview" zoomScaleSheetLayoutView="100" workbookViewId="0" topLeftCell="A13">
      <selection activeCell="E22" sqref="E22"/>
    </sheetView>
  </sheetViews>
  <sheetFormatPr defaultColWidth="9.140625" defaultRowHeight="12.75"/>
  <cols>
    <col min="1" max="1" width="41.57421875" style="79" customWidth="1"/>
    <col min="2" max="2" width="11.421875" style="79" customWidth="1"/>
    <col min="3" max="3" width="10.28125" style="79" bestFit="1" customWidth="1"/>
    <col min="4" max="5" width="12.7109375" style="82" customWidth="1"/>
    <col min="6" max="6" width="21.00390625" style="79" customWidth="1"/>
    <col min="7" max="7" width="9.140625" style="79" customWidth="1"/>
    <col min="8" max="8" width="14.28125" style="79" customWidth="1"/>
    <col min="9" max="9" width="9.140625" style="79" customWidth="1"/>
    <col min="10" max="10" width="13.28125" style="79" customWidth="1"/>
    <col min="11" max="11" width="12.7109375" style="79" customWidth="1"/>
    <col min="12" max="12" width="13.8515625" style="79" customWidth="1"/>
    <col min="13" max="16384" width="9.140625" style="79" customWidth="1"/>
  </cols>
  <sheetData>
    <row r="1" spans="1:6" ht="15">
      <c r="A1" s="152" t="s">
        <v>117</v>
      </c>
      <c r="B1" s="152"/>
      <c r="C1" s="152"/>
      <c r="D1" s="152"/>
      <c r="E1" s="152"/>
      <c r="F1" s="152"/>
    </row>
    <row r="2" spans="1:6" ht="15">
      <c r="A2" s="152" t="s">
        <v>241</v>
      </c>
      <c r="B2" s="152"/>
      <c r="C2" s="152"/>
      <c r="D2" s="152"/>
      <c r="E2" s="152"/>
      <c r="F2" s="152"/>
    </row>
    <row r="3" spans="1:6" ht="14.25">
      <c r="A3" s="65" t="s">
        <v>15</v>
      </c>
      <c r="B3" s="65"/>
      <c r="C3" s="65"/>
      <c r="D3" s="66"/>
      <c r="E3" s="66"/>
      <c r="F3" s="66"/>
    </row>
    <row r="4" ht="13.5" thickBot="1">
      <c r="A4" s="80"/>
    </row>
    <row r="5" spans="1:6" ht="16.5" thickBot="1">
      <c r="A5" s="83" t="s">
        <v>1</v>
      </c>
      <c r="B5" s="84" t="s">
        <v>12</v>
      </c>
      <c r="C5" s="85" t="s">
        <v>2</v>
      </c>
      <c r="D5" s="87" t="s">
        <v>3</v>
      </c>
      <c r="E5" s="87" t="s">
        <v>4</v>
      </c>
      <c r="F5" s="88" t="s">
        <v>5</v>
      </c>
    </row>
    <row r="6" spans="1:6" s="93" customFormat="1" ht="13.5" thickBot="1">
      <c r="A6" s="67" t="s">
        <v>68</v>
      </c>
      <c r="B6" s="182"/>
      <c r="C6" s="182"/>
      <c r="D6" s="182"/>
      <c r="E6" s="183"/>
      <c r="F6" s="92">
        <f>SUM(F7:F65)</f>
        <v>0</v>
      </c>
    </row>
    <row r="7" spans="1:6" s="93" customFormat="1" ht="12.75">
      <c r="A7" s="141" t="s">
        <v>69</v>
      </c>
      <c r="B7" s="137"/>
      <c r="C7" s="126"/>
      <c r="D7" s="127"/>
      <c r="E7" s="128"/>
      <c r="F7" s="129"/>
    </row>
    <row r="8" spans="1:6" s="93" customFormat="1" ht="25.5">
      <c r="A8" s="99" t="s">
        <v>232</v>
      </c>
      <c r="B8" s="108" t="s">
        <v>200</v>
      </c>
      <c r="C8" s="109" t="s">
        <v>22</v>
      </c>
      <c r="D8" s="130">
        <v>70</v>
      </c>
      <c r="E8" s="121"/>
      <c r="F8" s="98">
        <f aca="true" t="shared" si="0" ref="F8:F34">E8*D8</f>
        <v>0</v>
      </c>
    </row>
    <row r="9" spans="1:6" s="93" customFormat="1" ht="12.75">
      <c r="A9" s="99" t="s">
        <v>70</v>
      </c>
      <c r="B9" s="108" t="s">
        <v>200</v>
      </c>
      <c r="C9" s="109" t="s">
        <v>22</v>
      </c>
      <c r="D9" s="130">
        <v>70</v>
      </c>
      <c r="E9" s="121"/>
      <c r="F9" s="98">
        <f t="shared" si="0"/>
        <v>0</v>
      </c>
    </row>
    <row r="10" spans="1:6" s="93" customFormat="1" ht="12.75">
      <c r="A10" s="99" t="s">
        <v>231</v>
      </c>
      <c r="B10" s="108" t="s">
        <v>200</v>
      </c>
      <c r="C10" s="109" t="s">
        <v>22</v>
      </c>
      <c r="D10" s="130">
        <v>40</v>
      </c>
      <c r="E10" s="121"/>
      <c r="F10" s="98">
        <f t="shared" si="0"/>
        <v>0</v>
      </c>
    </row>
    <row r="11" spans="1:6" s="93" customFormat="1" ht="12.75">
      <c r="A11" s="99" t="s">
        <v>75</v>
      </c>
      <c r="B11" s="138" t="s">
        <v>200</v>
      </c>
      <c r="C11" s="109" t="s">
        <v>8</v>
      </c>
      <c r="D11" s="130">
        <v>33</v>
      </c>
      <c r="E11" s="121"/>
      <c r="F11" s="98">
        <f>E11*D11</f>
        <v>0</v>
      </c>
    </row>
    <row r="12" spans="1:6" s="93" customFormat="1" ht="12.75">
      <c r="A12" s="99" t="s">
        <v>76</v>
      </c>
      <c r="B12" s="142" t="s">
        <v>200</v>
      </c>
      <c r="C12" s="109" t="s">
        <v>8</v>
      </c>
      <c r="D12" s="130">
        <v>33</v>
      </c>
      <c r="E12" s="121"/>
      <c r="F12" s="98">
        <f>E12*D12</f>
        <v>0</v>
      </c>
    </row>
    <row r="13" spans="1:6" s="93" customFormat="1" ht="12.75">
      <c r="A13" s="99" t="s">
        <v>77</v>
      </c>
      <c r="B13" s="138" t="s">
        <v>200</v>
      </c>
      <c r="C13" s="109" t="s">
        <v>22</v>
      </c>
      <c r="D13" s="130">
        <v>40</v>
      </c>
      <c r="E13" s="121"/>
      <c r="F13" s="98">
        <f>E13*D13</f>
        <v>0</v>
      </c>
    </row>
    <row r="14" spans="1:6" s="93" customFormat="1" ht="12.75">
      <c r="A14" s="99" t="s">
        <v>233</v>
      </c>
      <c r="B14" s="138" t="s">
        <v>200</v>
      </c>
      <c r="C14" s="109" t="s">
        <v>22</v>
      </c>
      <c r="D14" s="130">
        <v>40</v>
      </c>
      <c r="E14" s="121"/>
      <c r="F14" s="98">
        <f>E14*D14</f>
        <v>0</v>
      </c>
    </row>
    <row r="15" spans="1:6" s="93" customFormat="1" ht="25.5">
      <c r="A15" s="99" t="s">
        <v>234</v>
      </c>
      <c r="B15" s="138" t="s">
        <v>200</v>
      </c>
      <c r="C15" s="109" t="s">
        <v>22</v>
      </c>
      <c r="D15" s="130">
        <v>70</v>
      </c>
      <c r="E15" s="121"/>
      <c r="F15" s="98">
        <f>E15*D15</f>
        <v>0</v>
      </c>
    </row>
    <row r="16" spans="1:6" s="93" customFormat="1" ht="12.75">
      <c r="A16" s="99"/>
      <c r="B16" s="108"/>
      <c r="C16" s="109"/>
      <c r="D16" s="130"/>
      <c r="E16" s="102"/>
      <c r="F16" s="98"/>
    </row>
    <row r="17" spans="1:6" s="93" customFormat="1" ht="12.75">
      <c r="A17" s="143" t="s">
        <v>71</v>
      </c>
      <c r="B17" s="108"/>
      <c r="C17" s="109"/>
      <c r="D17" s="130"/>
      <c r="E17" s="102"/>
      <c r="F17" s="98"/>
    </row>
    <row r="18" spans="1:6" s="93" customFormat="1" ht="25.5">
      <c r="A18" s="99" t="s">
        <v>72</v>
      </c>
      <c r="B18" s="108" t="s">
        <v>200</v>
      </c>
      <c r="C18" s="109" t="s">
        <v>22</v>
      </c>
      <c r="D18" s="130">
        <v>135</v>
      </c>
      <c r="E18" s="121"/>
      <c r="F18" s="98">
        <f t="shared" si="0"/>
        <v>0</v>
      </c>
    </row>
    <row r="19" spans="1:6" s="93" customFormat="1" ht="12.75">
      <c r="A19" s="99" t="s">
        <v>70</v>
      </c>
      <c r="B19" s="138" t="s">
        <v>200</v>
      </c>
      <c r="C19" s="109" t="s">
        <v>22</v>
      </c>
      <c r="D19" s="130">
        <v>135</v>
      </c>
      <c r="E19" s="121"/>
      <c r="F19" s="98">
        <f t="shared" si="0"/>
        <v>0</v>
      </c>
    </row>
    <row r="20" spans="1:6" s="93" customFormat="1" ht="25.5">
      <c r="A20" s="99" t="s">
        <v>232</v>
      </c>
      <c r="B20" s="144" t="s">
        <v>200</v>
      </c>
      <c r="C20" s="109" t="s">
        <v>22</v>
      </c>
      <c r="D20" s="130">
        <v>270</v>
      </c>
      <c r="E20" s="121"/>
      <c r="F20" s="98">
        <f t="shared" si="0"/>
        <v>0</v>
      </c>
    </row>
    <row r="21" spans="1:6" s="93" customFormat="1" ht="12.75">
      <c r="A21" s="99" t="s">
        <v>70</v>
      </c>
      <c r="B21" s="138" t="s">
        <v>200</v>
      </c>
      <c r="C21" s="109" t="s">
        <v>22</v>
      </c>
      <c r="D21" s="130">
        <v>270</v>
      </c>
      <c r="E21" s="121"/>
      <c r="F21" s="98">
        <f t="shared" si="0"/>
        <v>0</v>
      </c>
    </row>
    <row r="22" spans="1:6" s="93" customFormat="1" ht="12.75">
      <c r="A22" s="99" t="s">
        <v>75</v>
      </c>
      <c r="B22" s="138" t="s">
        <v>200</v>
      </c>
      <c r="C22" s="109" t="s">
        <v>8</v>
      </c>
      <c r="D22" s="130">
        <v>308</v>
      </c>
      <c r="E22" s="121"/>
      <c r="F22" s="98">
        <f t="shared" si="0"/>
        <v>0</v>
      </c>
    </row>
    <row r="23" spans="1:6" s="93" customFormat="1" ht="12.75">
      <c r="A23" s="99" t="s">
        <v>76</v>
      </c>
      <c r="B23" s="142" t="s">
        <v>200</v>
      </c>
      <c r="C23" s="109" t="s">
        <v>8</v>
      </c>
      <c r="D23" s="130">
        <v>308</v>
      </c>
      <c r="E23" s="121"/>
      <c r="F23" s="98">
        <f t="shared" si="0"/>
        <v>0</v>
      </c>
    </row>
    <row r="24" spans="1:6" s="93" customFormat="1" ht="12.75">
      <c r="A24" s="99" t="s">
        <v>77</v>
      </c>
      <c r="B24" s="138" t="s">
        <v>200</v>
      </c>
      <c r="C24" s="109" t="s">
        <v>22</v>
      </c>
      <c r="D24" s="130">
        <v>270</v>
      </c>
      <c r="E24" s="121"/>
      <c r="F24" s="98">
        <f t="shared" si="0"/>
        <v>0</v>
      </c>
    </row>
    <row r="25" spans="1:6" s="93" customFormat="1" ht="12.75">
      <c r="A25" s="99" t="s">
        <v>233</v>
      </c>
      <c r="B25" s="138" t="s">
        <v>200</v>
      </c>
      <c r="C25" s="109" t="s">
        <v>22</v>
      </c>
      <c r="D25" s="130">
        <v>270</v>
      </c>
      <c r="E25" s="121"/>
      <c r="F25" s="98">
        <f t="shared" si="0"/>
        <v>0</v>
      </c>
    </row>
    <row r="26" spans="1:6" s="93" customFormat="1" ht="25.5">
      <c r="A26" s="99" t="s">
        <v>234</v>
      </c>
      <c r="B26" s="138" t="s">
        <v>200</v>
      </c>
      <c r="C26" s="109" t="s">
        <v>22</v>
      </c>
      <c r="D26" s="130">
        <v>270</v>
      </c>
      <c r="E26" s="121"/>
      <c r="F26" s="98">
        <f t="shared" si="0"/>
        <v>0</v>
      </c>
    </row>
    <row r="27" spans="1:6" s="93" customFormat="1" ht="12.75">
      <c r="A27" s="99"/>
      <c r="B27" s="145"/>
      <c r="C27" s="109"/>
      <c r="D27" s="130"/>
      <c r="E27" s="102"/>
      <c r="F27" s="98"/>
    </row>
    <row r="28" spans="1:6" s="93" customFormat="1" ht="12.75">
      <c r="A28" s="99"/>
      <c r="B28" s="140"/>
      <c r="C28" s="109"/>
      <c r="D28" s="130"/>
      <c r="E28" s="102"/>
      <c r="F28" s="98"/>
    </row>
    <row r="29" spans="1:11" s="93" customFormat="1" ht="12.75">
      <c r="A29" s="143" t="s">
        <v>73</v>
      </c>
      <c r="B29" s="108"/>
      <c r="C29" s="109"/>
      <c r="D29" s="130"/>
      <c r="E29" s="102"/>
      <c r="F29" s="98"/>
      <c r="K29" s="146"/>
    </row>
    <row r="30" spans="1:6" s="93" customFormat="1" ht="25.5">
      <c r="A30" s="99" t="s">
        <v>74</v>
      </c>
      <c r="B30" s="108" t="s">
        <v>200</v>
      </c>
      <c r="C30" s="109" t="s">
        <v>22</v>
      </c>
      <c r="D30" s="130">
        <v>360</v>
      </c>
      <c r="E30" s="121"/>
      <c r="F30" s="98">
        <f t="shared" si="0"/>
        <v>0</v>
      </c>
    </row>
    <row r="31" spans="1:6" s="93" customFormat="1" ht="12.75">
      <c r="A31" s="99" t="s">
        <v>70</v>
      </c>
      <c r="B31" s="108" t="s">
        <v>200</v>
      </c>
      <c r="C31" s="109" t="s">
        <v>22</v>
      </c>
      <c r="D31" s="130">
        <v>360</v>
      </c>
      <c r="E31" s="121"/>
      <c r="F31" s="98">
        <f t="shared" si="0"/>
        <v>0</v>
      </c>
    </row>
    <row r="32" spans="1:6" s="93" customFormat="1" ht="12.75">
      <c r="A32" s="99" t="s">
        <v>77</v>
      </c>
      <c r="B32" s="134" t="s">
        <v>200</v>
      </c>
      <c r="C32" s="109" t="s">
        <v>22</v>
      </c>
      <c r="D32" s="130">
        <v>488</v>
      </c>
      <c r="E32" s="121"/>
      <c r="F32" s="98">
        <f t="shared" si="0"/>
        <v>0</v>
      </c>
    </row>
    <row r="33" spans="1:6" s="93" customFormat="1" ht="12.75">
      <c r="A33" s="99" t="s">
        <v>75</v>
      </c>
      <c r="B33" s="138" t="s">
        <v>200</v>
      </c>
      <c r="C33" s="109" t="s">
        <v>8</v>
      </c>
      <c r="D33" s="130">
        <v>436</v>
      </c>
      <c r="E33" s="121"/>
      <c r="F33" s="98">
        <f t="shared" si="0"/>
        <v>0</v>
      </c>
    </row>
    <row r="34" spans="1:6" s="93" customFormat="1" ht="12.75">
      <c r="A34" s="99" t="s">
        <v>76</v>
      </c>
      <c r="B34" s="142" t="s">
        <v>200</v>
      </c>
      <c r="C34" s="109" t="s">
        <v>8</v>
      </c>
      <c r="D34" s="130">
        <v>436</v>
      </c>
      <c r="E34" s="121"/>
      <c r="F34" s="98">
        <f t="shared" si="0"/>
        <v>0</v>
      </c>
    </row>
    <row r="35" spans="1:6" s="93" customFormat="1" ht="25.5">
      <c r="A35" s="99" t="s">
        <v>232</v>
      </c>
      <c r="B35" s="108" t="s">
        <v>200</v>
      </c>
      <c r="C35" s="109" t="s">
        <v>22</v>
      </c>
      <c r="D35" s="130">
        <v>366</v>
      </c>
      <c r="E35" s="121"/>
      <c r="F35" s="98">
        <f aca="true" t="shared" si="1" ref="F35:F40">E35*D35</f>
        <v>0</v>
      </c>
    </row>
    <row r="36" spans="1:6" s="93" customFormat="1" ht="12.75">
      <c r="A36" s="99" t="s">
        <v>70</v>
      </c>
      <c r="B36" s="108" t="s">
        <v>200</v>
      </c>
      <c r="C36" s="109" t="s">
        <v>22</v>
      </c>
      <c r="D36" s="130">
        <v>366</v>
      </c>
      <c r="E36" s="121"/>
      <c r="F36" s="98">
        <f t="shared" si="1"/>
        <v>0</v>
      </c>
    </row>
    <row r="37" spans="1:6" s="93" customFormat="1" ht="12.75">
      <c r="A37" s="99" t="s">
        <v>75</v>
      </c>
      <c r="B37" s="138" t="s">
        <v>200</v>
      </c>
      <c r="C37" s="109" t="s">
        <v>8</v>
      </c>
      <c r="D37" s="130">
        <v>560</v>
      </c>
      <c r="E37" s="121"/>
      <c r="F37" s="98">
        <f t="shared" si="1"/>
        <v>0</v>
      </c>
    </row>
    <row r="38" spans="1:6" s="93" customFormat="1" ht="12.75">
      <c r="A38" s="99" t="s">
        <v>76</v>
      </c>
      <c r="B38" s="142" t="s">
        <v>200</v>
      </c>
      <c r="C38" s="109" t="s">
        <v>8</v>
      </c>
      <c r="D38" s="130">
        <v>560</v>
      </c>
      <c r="E38" s="121"/>
      <c r="F38" s="98">
        <f t="shared" si="1"/>
        <v>0</v>
      </c>
    </row>
    <row r="39" spans="1:6" s="93" customFormat="1" ht="12.75">
      <c r="A39" s="99" t="s">
        <v>233</v>
      </c>
      <c r="B39" s="138" t="s">
        <v>200</v>
      </c>
      <c r="C39" s="109" t="s">
        <v>22</v>
      </c>
      <c r="D39" s="130">
        <v>366</v>
      </c>
      <c r="E39" s="121"/>
      <c r="F39" s="98">
        <f t="shared" si="1"/>
        <v>0</v>
      </c>
    </row>
    <row r="40" spans="1:6" s="93" customFormat="1" ht="25.5">
      <c r="A40" s="99" t="s">
        <v>234</v>
      </c>
      <c r="B40" s="138" t="s">
        <v>200</v>
      </c>
      <c r="C40" s="109" t="s">
        <v>22</v>
      </c>
      <c r="D40" s="130">
        <v>366</v>
      </c>
      <c r="E40" s="121"/>
      <c r="F40" s="98">
        <f t="shared" si="1"/>
        <v>0</v>
      </c>
    </row>
    <row r="41" spans="1:6" s="93" customFormat="1" ht="12.75">
      <c r="A41" s="99"/>
      <c r="B41" s="108"/>
      <c r="C41" s="109"/>
      <c r="D41" s="130"/>
      <c r="E41" s="102"/>
      <c r="F41" s="98"/>
    </row>
    <row r="42" spans="1:6" s="93" customFormat="1" ht="12.75">
      <c r="A42" s="99"/>
      <c r="B42" s="108"/>
      <c r="C42" s="109"/>
      <c r="D42" s="130"/>
      <c r="E42" s="102"/>
      <c r="F42" s="98"/>
    </row>
    <row r="43" spans="1:6" s="93" customFormat="1" ht="12.75">
      <c r="A43" s="99"/>
      <c r="B43" s="108"/>
      <c r="C43" s="109"/>
      <c r="D43" s="130"/>
      <c r="E43" s="102"/>
      <c r="F43" s="98"/>
    </row>
    <row r="44" spans="1:6" s="93" customFormat="1" ht="12.75">
      <c r="A44" s="99"/>
      <c r="B44" s="108"/>
      <c r="C44" s="109"/>
      <c r="D44" s="130"/>
      <c r="E44" s="102"/>
      <c r="F44" s="98"/>
    </row>
    <row r="45" spans="1:6" s="93" customFormat="1" ht="12.75">
      <c r="A45" s="99"/>
      <c r="B45" s="108"/>
      <c r="C45" s="109"/>
      <c r="D45" s="130"/>
      <c r="E45" s="102"/>
      <c r="F45" s="98"/>
    </row>
    <row r="46" spans="1:6" s="93" customFormat="1" ht="12.75">
      <c r="A46" s="99"/>
      <c r="B46" s="108"/>
      <c r="C46" s="109"/>
      <c r="D46" s="130"/>
      <c r="E46" s="102"/>
      <c r="F46" s="98"/>
    </row>
    <row r="47" spans="1:6" s="93" customFormat="1" ht="12.75">
      <c r="A47" s="99"/>
      <c r="B47" s="108"/>
      <c r="C47" s="109"/>
      <c r="D47" s="130"/>
      <c r="E47" s="102"/>
      <c r="F47" s="98"/>
    </row>
    <row r="48" spans="1:6" s="93" customFormat="1" ht="12.75">
      <c r="A48" s="99"/>
      <c r="B48" s="108"/>
      <c r="C48" s="109"/>
      <c r="D48" s="130"/>
      <c r="E48" s="102"/>
      <c r="F48" s="98"/>
    </row>
    <row r="49" spans="1:6" s="93" customFormat="1" ht="12.75">
      <c r="A49" s="99"/>
      <c r="B49" s="108"/>
      <c r="C49" s="109"/>
      <c r="D49" s="130"/>
      <c r="E49" s="102"/>
      <c r="F49" s="98"/>
    </row>
    <row r="50" spans="1:6" s="93" customFormat="1" ht="12.75">
      <c r="A50" s="99"/>
      <c r="B50" s="108"/>
      <c r="C50" s="109"/>
      <c r="D50" s="130"/>
      <c r="E50" s="102"/>
      <c r="F50" s="98"/>
    </row>
    <row r="51" spans="1:6" s="93" customFormat="1" ht="12.75">
      <c r="A51" s="99"/>
      <c r="B51" s="108"/>
      <c r="C51" s="109"/>
      <c r="D51" s="130"/>
      <c r="E51" s="102"/>
      <c r="F51" s="98"/>
    </row>
    <row r="52" spans="1:6" s="93" customFormat="1" ht="12.75">
      <c r="A52" s="99"/>
      <c r="B52" s="108"/>
      <c r="C52" s="109"/>
      <c r="D52" s="130"/>
      <c r="E52" s="102"/>
      <c r="F52" s="98"/>
    </row>
    <row r="53" spans="1:6" s="93" customFormat="1" ht="12.75">
      <c r="A53" s="99"/>
      <c r="B53" s="108"/>
      <c r="C53" s="109"/>
      <c r="D53" s="130"/>
      <c r="E53" s="102"/>
      <c r="F53" s="98"/>
    </row>
    <row r="54" spans="1:6" s="93" customFormat="1" ht="12.75">
      <c r="A54" s="99"/>
      <c r="B54" s="108"/>
      <c r="C54" s="109"/>
      <c r="D54" s="130"/>
      <c r="E54" s="102"/>
      <c r="F54" s="98"/>
    </row>
    <row r="55" spans="1:6" s="93" customFormat="1" ht="12.75">
      <c r="A55" s="99"/>
      <c r="B55" s="108"/>
      <c r="C55" s="109"/>
      <c r="D55" s="130"/>
      <c r="E55" s="102"/>
      <c r="F55" s="98"/>
    </row>
    <row r="56" spans="1:6" s="93" customFormat="1" ht="12.75">
      <c r="A56" s="99"/>
      <c r="B56" s="108"/>
      <c r="C56" s="109"/>
      <c r="D56" s="130"/>
      <c r="E56" s="102"/>
      <c r="F56" s="98"/>
    </row>
    <row r="57" spans="1:6" s="93" customFormat="1" ht="12.75">
      <c r="A57" s="99"/>
      <c r="B57" s="108"/>
      <c r="C57" s="109"/>
      <c r="D57" s="130"/>
      <c r="E57" s="102"/>
      <c r="F57" s="98"/>
    </row>
    <row r="58" spans="1:6" s="93" customFormat="1" ht="12.75">
      <c r="A58" s="99"/>
      <c r="B58" s="108"/>
      <c r="C58" s="109"/>
      <c r="D58" s="130"/>
      <c r="E58" s="102"/>
      <c r="F58" s="98"/>
    </row>
    <row r="59" spans="1:6" s="93" customFormat="1" ht="12.75">
      <c r="A59" s="99"/>
      <c r="B59" s="108"/>
      <c r="C59" s="109"/>
      <c r="D59" s="130"/>
      <c r="E59" s="102"/>
      <c r="F59" s="98"/>
    </row>
    <row r="60" spans="1:6" s="93" customFormat="1" ht="12.75">
      <c r="A60" s="99"/>
      <c r="B60" s="108"/>
      <c r="C60" s="109"/>
      <c r="D60" s="130"/>
      <c r="E60" s="102"/>
      <c r="F60" s="98"/>
    </row>
    <row r="61" spans="1:6" s="93" customFormat="1" ht="12.75">
      <c r="A61" s="99"/>
      <c r="B61" s="108"/>
      <c r="C61" s="109"/>
      <c r="D61" s="130"/>
      <c r="E61" s="102"/>
      <c r="F61" s="98"/>
    </row>
    <row r="62" spans="1:6" s="93" customFormat="1" ht="12.75">
      <c r="A62" s="99"/>
      <c r="B62" s="108"/>
      <c r="C62" s="109"/>
      <c r="D62" s="130"/>
      <c r="E62" s="102"/>
      <c r="F62" s="98"/>
    </row>
    <row r="63" spans="1:6" s="93" customFormat="1" ht="12.75">
      <c r="A63" s="99"/>
      <c r="B63" s="108"/>
      <c r="C63" s="109"/>
      <c r="D63" s="130"/>
      <c r="E63" s="102"/>
      <c r="F63" s="98"/>
    </row>
    <row r="64" spans="1:6" s="93" customFormat="1" ht="12.75">
      <c r="A64" s="99"/>
      <c r="B64" s="108"/>
      <c r="C64" s="109"/>
      <c r="D64" s="130"/>
      <c r="E64" s="102"/>
      <c r="F64" s="98"/>
    </row>
    <row r="65" spans="1:6" s="93" customFormat="1" ht="13.5" thickBot="1">
      <c r="A65" s="99"/>
      <c r="B65" s="108"/>
      <c r="C65" s="109"/>
      <c r="D65" s="130"/>
      <c r="E65" s="102"/>
      <c r="F65" s="147"/>
    </row>
    <row r="66" spans="1:6" s="93" customFormat="1" ht="18.75" thickBot="1">
      <c r="A66" s="115" t="s">
        <v>7</v>
      </c>
      <c r="B66" s="116"/>
      <c r="C66" s="122"/>
      <c r="D66" s="64"/>
      <c r="E66" s="64"/>
      <c r="F66" s="117">
        <f>F6</f>
        <v>0</v>
      </c>
    </row>
    <row r="67" ht="12.75">
      <c r="F67" s="118"/>
    </row>
  </sheetData>
  <sheetProtection password="CC55" sheet="1" objects="1" scenarios="1"/>
  <mergeCells count="5">
    <mergeCell ref="A1:F1"/>
    <mergeCell ref="C66:E66"/>
    <mergeCell ref="A3:F3"/>
    <mergeCell ref="A2:F2"/>
    <mergeCell ref="A6:E6"/>
  </mergeCells>
  <printOptions/>
  <pageMargins left="0.56" right="0.3937007874015748" top="0.984251968503937" bottom="0.984251968503937" header="0.5118110236220472" footer="0.5118110236220472"/>
  <pageSetup fitToHeight="1" fitToWidth="1" horizontalDpi="360" verticalDpi="36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**</Manager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PBS Velká Bíteš</dc:title>
  <dc:subject>Oceněný výkaz výměr</dc:subject>
  <dc:creator>**</dc:creator>
  <cp:keywords/>
  <dc:description/>
  <cp:lastModifiedBy>13712</cp:lastModifiedBy>
  <cp:lastPrinted>2015-01-27T12:00:06Z</cp:lastPrinted>
  <dcterms:created xsi:type="dcterms:W3CDTF">2006-11-16T10:35:29Z</dcterms:created>
  <dcterms:modified xsi:type="dcterms:W3CDTF">2016-05-12T10:11:50Z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1504378983</vt:i4>
  </property>
  <property fmtid="{D5CDD505-2E9C-101B-9397-08002B2CF9AE}" pid="3" name="_EmailSubject">
    <vt:lpwstr>Velká Bíteš - PP sanace (1)</vt:lpwstr>
  </property>
  <property fmtid="{D5CDD505-2E9C-101B-9397-08002B2CF9AE}" pid="4" name="_AuthorEmail">
    <vt:lpwstr>salava@ekosystem.cz</vt:lpwstr>
  </property>
  <property fmtid="{D5CDD505-2E9C-101B-9397-08002B2CF9AE}" pid="5" name="_AuthorEmailDisplayName">
    <vt:lpwstr>Salava Pavel</vt:lpwstr>
  </property>
  <property fmtid="{D5CDD505-2E9C-101B-9397-08002B2CF9AE}" pid="6" name="_PreviousAdHocReviewCycleID">
    <vt:i4>-722447030</vt:i4>
  </property>
  <property fmtid="{D5CDD505-2E9C-101B-9397-08002B2CF9AE}" pid="7" name="_ReviewingToolsShownOnce">
    <vt:lpwstr/>
  </property>
</Properties>
</file>