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11580" activeTab="0"/>
  </bookViews>
  <sheets>
    <sheet name="IRR_IACS_Ex" sheetId="1" r:id="rId1"/>
  </sheets>
  <definedNames/>
  <calcPr fullCalcOnLoad="1"/>
</workbook>
</file>

<file path=xl/sharedStrings.xml><?xml version="1.0" encoding="utf-8"?>
<sst xmlns="http://schemas.openxmlformats.org/spreadsheetml/2006/main" count="304" uniqueCount="176">
  <si>
    <t>Reduction following the adm. ctrl.</t>
  </si>
  <si>
    <t>Eligible after the adm. ctrl.</t>
  </si>
  <si>
    <t>Subject of OTSC (i.e. only random) (PAotsc)</t>
  </si>
  <si>
    <t>Reduction following the OTSC (i.e. only random)</t>
  </si>
  <si>
    <t>PA's determined eligible following the random OTSC (PAe)</t>
  </si>
  <si>
    <t>EUR</t>
  </si>
  <si>
    <t>No</t>
  </si>
  <si>
    <t xml:space="preserve">ANNEX </t>
  </si>
  <si>
    <t>Substantive sample</t>
  </si>
  <si>
    <t>Findings</t>
  </si>
  <si>
    <t>Substantive Errors on Sample</t>
  </si>
  <si>
    <t>Sample</t>
  </si>
  <si>
    <t>Formal</t>
  </si>
  <si>
    <t>Subs</t>
  </si>
  <si>
    <t>Known</t>
  </si>
  <si>
    <t>Total</t>
  </si>
  <si>
    <t>Book</t>
  </si>
  <si>
    <t>Audit</t>
  </si>
  <si>
    <t>Error</t>
  </si>
  <si>
    <t>Rate of</t>
  </si>
  <si>
    <t>Nº</t>
  </si>
  <si>
    <t>Yes / No</t>
  </si>
  <si>
    <t>Errors</t>
  </si>
  <si>
    <t>Opinion</t>
  </si>
  <si>
    <t>Obs</t>
  </si>
  <si>
    <t>Value €</t>
  </si>
  <si>
    <t>Amount €</t>
  </si>
  <si>
    <t>IACS_1</t>
  </si>
  <si>
    <t>IACS_2</t>
  </si>
  <si>
    <t>IACS_3</t>
  </si>
  <si>
    <t>IACS_4</t>
  </si>
  <si>
    <t>IACS_5</t>
  </si>
  <si>
    <t>IACS_6</t>
  </si>
  <si>
    <t>IACS_7</t>
  </si>
  <si>
    <t>IACS_8</t>
  </si>
  <si>
    <t>IACS_9</t>
  </si>
  <si>
    <t>IACS_10</t>
  </si>
  <si>
    <t>IACS_11</t>
  </si>
  <si>
    <t>IACS_12</t>
  </si>
  <si>
    <t>IACS_13</t>
  </si>
  <si>
    <t>IACS_14</t>
  </si>
  <si>
    <t>IACS_15</t>
  </si>
  <si>
    <t>IACS_16</t>
  </si>
  <si>
    <t>IACS_17</t>
  </si>
  <si>
    <t>IACS_18</t>
  </si>
  <si>
    <t>IACS_19</t>
  </si>
  <si>
    <t>IACS_20</t>
  </si>
  <si>
    <t>IACS_21</t>
  </si>
  <si>
    <t>IACS_22</t>
  </si>
  <si>
    <t>IACS_23</t>
  </si>
  <si>
    <t>IACS_24</t>
  </si>
  <si>
    <t>IACS_25</t>
  </si>
  <si>
    <t>IACS_26</t>
  </si>
  <si>
    <t>IACS_27</t>
  </si>
  <si>
    <t>IACS_28</t>
  </si>
  <si>
    <t>IACS_29</t>
  </si>
  <si>
    <t>IACS_30</t>
  </si>
  <si>
    <t>IACS_31</t>
  </si>
  <si>
    <t>IACS_32</t>
  </si>
  <si>
    <t>IACS_33</t>
  </si>
  <si>
    <t>IACS_34</t>
  </si>
  <si>
    <t>IACS_35</t>
  </si>
  <si>
    <t>IACS_36</t>
  </si>
  <si>
    <t>IACS_37</t>
  </si>
  <si>
    <t>IACS_38</t>
  </si>
  <si>
    <t>IACS_39</t>
  </si>
  <si>
    <t>IACS_40</t>
  </si>
  <si>
    <t>IACS_41</t>
  </si>
  <si>
    <t>IACS_42</t>
  </si>
  <si>
    <t>IACS_43</t>
  </si>
  <si>
    <t>IACS_44</t>
  </si>
  <si>
    <t>IACS_45</t>
  </si>
  <si>
    <t>IACS_46</t>
  </si>
  <si>
    <t>IACS_47</t>
  </si>
  <si>
    <t>IACS_48</t>
  </si>
  <si>
    <t>IACS_49</t>
  </si>
  <si>
    <t>Yes</t>
  </si>
  <si>
    <t>IACS_50</t>
  </si>
  <si>
    <t>IACS_51</t>
  </si>
  <si>
    <t>IACS_52</t>
  </si>
  <si>
    <t>IACS_53</t>
  </si>
  <si>
    <t>IACS_54</t>
  </si>
  <si>
    <t>IACS_55</t>
  </si>
  <si>
    <t>IACS_56</t>
  </si>
  <si>
    <t>IACS_57</t>
  </si>
  <si>
    <t>IACS_58</t>
  </si>
  <si>
    <t>IACS_59</t>
  </si>
  <si>
    <t>IACS_60</t>
  </si>
  <si>
    <t>IACS_61</t>
  </si>
  <si>
    <t>IACS_62</t>
  </si>
  <si>
    <t>IACS_63</t>
  </si>
  <si>
    <t>IACS_64</t>
  </si>
  <si>
    <t>IACS_65</t>
  </si>
  <si>
    <t>IACS_66</t>
  </si>
  <si>
    <t>IACS_67</t>
  </si>
  <si>
    <t>IACS_68</t>
  </si>
  <si>
    <t>IACS_69</t>
  </si>
  <si>
    <t>IACS_70</t>
  </si>
  <si>
    <t>IACS_71</t>
  </si>
  <si>
    <t>IACS_72</t>
  </si>
  <si>
    <t>IACS_73</t>
  </si>
  <si>
    <t>IACS_74</t>
  </si>
  <si>
    <t>IACS_75</t>
  </si>
  <si>
    <t>IACS_76</t>
  </si>
  <si>
    <t>IACS_77</t>
  </si>
  <si>
    <t>IACS_78</t>
  </si>
  <si>
    <t>IACS_79</t>
  </si>
  <si>
    <t>IACS_80</t>
  </si>
  <si>
    <t>IACS_81</t>
  </si>
  <si>
    <t>IACS_82</t>
  </si>
  <si>
    <t>IACS_83</t>
  </si>
  <si>
    <t>IACS_84</t>
  </si>
  <si>
    <t>IACS_85</t>
  </si>
  <si>
    <t>IACS_86</t>
  </si>
  <si>
    <t>IACS_87</t>
  </si>
  <si>
    <t>IACS_88</t>
  </si>
  <si>
    <t>IACS_89</t>
  </si>
  <si>
    <t>IACS_90</t>
  </si>
  <si>
    <t>IACS_91</t>
  </si>
  <si>
    <t>IACS_92</t>
  </si>
  <si>
    <t>IACS_93</t>
  </si>
  <si>
    <t>IACS_94</t>
  </si>
  <si>
    <t>IACS_95</t>
  </si>
  <si>
    <t>IACS_96</t>
  </si>
  <si>
    <t>IACS_97</t>
  </si>
  <si>
    <t>IACS_98</t>
  </si>
  <si>
    <t>IACS_99</t>
  </si>
  <si>
    <t>IACS_100</t>
  </si>
  <si>
    <t>IACS_101</t>
  </si>
  <si>
    <t>IACS_102</t>
  </si>
  <si>
    <t>IACS_103</t>
  </si>
  <si>
    <t>IACS_104</t>
  </si>
  <si>
    <t>IACS_105</t>
  </si>
  <si>
    <t>IACS_106</t>
  </si>
  <si>
    <t>IACS_107</t>
  </si>
  <si>
    <t>IACS_108</t>
  </si>
  <si>
    <t>IACS_109</t>
  </si>
  <si>
    <t>IACS_110</t>
  </si>
  <si>
    <t>IACS_111</t>
  </si>
  <si>
    <t>IACS_112</t>
  </si>
  <si>
    <t>total</t>
  </si>
  <si>
    <t>abs error*</t>
  </si>
  <si>
    <r>
      <rPr>
        <b/>
        <sz val="10"/>
        <color indexed="60"/>
        <rFont val="Optima LT Std"/>
        <family val="0"/>
      </rPr>
      <t>*</t>
    </r>
    <r>
      <rPr>
        <sz val="10"/>
        <color indexed="60"/>
        <rFont val="Optima LT Std"/>
        <family val="2"/>
      </rPr>
      <t xml:space="preserve"> add overstatements and understatements in absolute values </t>
    </r>
  </si>
  <si>
    <t>Population/strata value</t>
  </si>
  <si>
    <t>IRRcb (J121 / H120)</t>
  </si>
  <si>
    <t>Materiality (TM - 2%)</t>
  </si>
  <si>
    <t>Sampling interval (Si)</t>
  </si>
  <si>
    <t>Total precision (Bp + Ia)</t>
  </si>
  <si>
    <t>IACS_113</t>
  </si>
  <si>
    <t>IACS_114</t>
  </si>
  <si>
    <t>IACS_115</t>
  </si>
  <si>
    <t>IACS_116</t>
  </si>
  <si>
    <t>IACS_117</t>
  </si>
  <si>
    <t>IACS_118</t>
  </si>
  <si>
    <t>IACS_119</t>
  </si>
  <si>
    <t>IACS_120</t>
  </si>
  <si>
    <t>IACS_121</t>
  </si>
  <si>
    <t>Total tested sample</t>
  </si>
  <si>
    <t>PIR</t>
  </si>
  <si>
    <t>UPI</t>
  </si>
  <si>
    <t>Results of the CB's error evaluation:</t>
  </si>
  <si>
    <t>PA's control results:</t>
  </si>
  <si>
    <t>Claimed amounts</t>
  </si>
  <si>
    <t>PA's total eligible and paid</t>
  </si>
  <si>
    <t>(a)</t>
  </si>
  <si>
    <t>(b)</t>
  </si>
  <si>
    <t>(c) =(a) - (b)</t>
  </si>
  <si>
    <t>(d)</t>
  </si>
  <si>
    <t>(e)</t>
  </si>
  <si>
    <t>(f) = (d) - (e)</t>
  </si>
  <si>
    <t>(g)</t>
  </si>
  <si>
    <t>Error rate from random on-the-spot controls - ERRpa</t>
  </si>
  <si>
    <t>Residual error based on the control statistics</t>
  </si>
  <si>
    <t>(i) = (h) * (d)</t>
  </si>
  <si>
    <t>(h) = (e) / (d)</t>
  </si>
  <si>
    <t>Error rate reported by the PA in the control statistics: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</si>
</sst>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%"/>
    <numFmt numFmtId="178" formatCode="#,##0.0000"/>
    <numFmt numFmtId="179" formatCode="0.0000%"/>
    <numFmt numFmtId="180" formatCode="0.0000"/>
    <numFmt numFmtId="181" formatCode="0.0000000"/>
    <numFmt numFmtId="182" formatCode="0.000"/>
    <numFmt numFmtId="183" formatCode="_-* #,##0.00\ _$_-;\-* #,##0.00\ _$_-;_-* &quot;-&quot;??\ _$_-;_-@_-"/>
    <numFmt numFmtId="184" formatCode="_(* #,##0.00_);_(* \(#,##0.00\);_(* &quot;-&quot;??_);_(@_)"/>
    <numFmt numFmtId="185" formatCode="_ * #,##0.00_ ;_ * \-#,##0.00_ ;_ * &quot;-&quot;??_ ;_ @_ "/>
    <numFmt numFmtId="186" formatCode="#,##0.00;\(#,##0.00\)"/>
    <numFmt numFmtId="187" formatCode="_-* #,##0_-;\-* #,##0_-;_-* &quot;-&quot;??_-;_-@_-"/>
    <numFmt numFmtId="188" formatCode="dd/mm/yy"/>
    <numFmt numFmtId="189" formatCode="_-* #,##0.00_-;\(#,##0.00\);_-* &quot;-&quot;??_-;_-@_-"/>
    <numFmt numFmtId="190" formatCode="#,##0.00000000000"/>
    <numFmt numFmtId="191" formatCode="#,##0.000000;\(#,##0.000000\)"/>
    <numFmt numFmtId="192" formatCode="#,##0.000;\(#,##0.000\)"/>
    <numFmt numFmtId="193" formatCode="#,##0.00000000;\(#,##0.00000000\)"/>
    <numFmt numFmtId="194" formatCode="#,##0_ ;\-#,##0\ "/>
  </numFmts>
  <fonts count="4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8"/>
      <name val="Times New Roman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Optima LT Std"/>
      <family val="2"/>
    </font>
    <font>
      <sz val="10"/>
      <name val="Optima LT Std"/>
      <family val="2"/>
    </font>
    <font>
      <sz val="11"/>
      <name val="Times New Roman Cyr"/>
      <family val="0"/>
    </font>
    <font>
      <b/>
      <sz val="10"/>
      <color indexed="60"/>
      <name val="Optima LT Std"/>
      <family val="0"/>
    </font>
    <font>
      <sz val="10"/>
      <color indexed="60"/>
      <name val="Optima LT Std"/>
      <family val="2"/>
    </font>
    <font>
      <sz val="10"/>
      <color rgb="FFC00000"/>
      <name val="Optima LT Std"/>
      <family val="2"/>
    </font>
    <font>
      <b/>
      <sz val="10"/>
      <color rgb="FFC00000"/>
      <name val="Optima LT Std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Font="0" applyFill="0" applyAlignment="0" applyProtection="0"/>
    <xf numFmtId="0" fontId="15" fillId="0" borderId="3" applyFont="0" applyFill="0" applyAlignment="0" applyProtection="0"/>
    <xf numFmtId="0" fontId="3" fillId="0" borderId="3" applyFont="0" applyFill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7" applyNumberFormat="0" applyFill="0" applyAlignment="0" applyProtection="0"/>
    <xf numFmtId="0" fontId="27" fillId="0" borderId="7" applyNumberFormat="0" applyFill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1" fillId="20" borderId="3" applyNumberFormat="0" applyAlignment="0" applyProtection="0"/>
    <xf numFmtId="0" fontId="32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0" fillId="0" borderId="10" xfId="102" applyFont="1" applyFill="1" applyBorder="1" applyAlignment="1">
      <alignment horizontal="center" vertical="top"/>
      <protection/>
    </xf>
    <xf numFmtId="186" fontId="41" fillId="0" borderId="0" xfId="0" applyNumberFormat="1" applyFont="1" applyFill="1" applyBorder="1" applyAlignment="1" quotePrefix="1">
      <alignment horizontal="center" vertical="center"/>
    </xf>
    <xf numFmtId="0" fontId="40" fillId="0" borderId="11" xfId="102" applyFont="1" applyFill="1" applyBorder="1" applyAlignment="1">
      <alignment horizontal="center" vertical="top"/>
      <protection/>
    </xf>
    <xf numFmtId="188" fontId="40" fillId="0" borderId="12" xfId="102" applyNumberFormat="1" applyFont="1" applyFill="1" applyBorder="1" applyAlignment="1">
      <alignment vertical="top"/>
      <protection/>
    </xf>
    <xf numFmtId="187" fontId="40" fillId="0" borderId="10" xfId="102" applyNumberFormat="1" applyFont="1" applyFill="1" applyBorder="1" applyAlignment="1">
      <alignment horizontal="center" vertical="top"/>
      <protection/>
    </xf>
    <xf numFmtId="189" fontId="40" fillId="0" borderId="10" xfId="102" applyNumberFormat="1" applyFont="1" applyFill="1" applyBorder="1" applyAlignment="1">
      <alignment horizontal="center" vertical="top"/>
      <protection/>
    </xf>
    <xf numFmtId="0" fontId="40" fillId="0" borderId="0" xfId="102" applyFont="1" applyFill="1" applyBorder="1" applyAlignment="1">
      <alignment horizontal="center" vertical="top"/>
      <protection/>
    </xf>
    <xf numFmtId="189" fontId="40" fillId="0" borderId="0" xfId="102" applyNumberFormat="1" applyFont="1" applyFill="1" applyBorder="1" applyAlignment="1">
      <alignment horizontal="center" vertical="top"/>
      <protection/>
    </xf>
    <xf numFmtId="0" fontId="40" fillId="0" borderId="13" xfId="102" applyFont="1" applyFill="1" applyBorder="1" applyAlignment="1">
      <alignment horizontal="center" vertical="top"/>
      <protection/>
    </xf>
    <xf numFmtId="187" fontId="40" fillId="0" borderId="11" xfId="102" applyNumberFormat="1" applyFont="1" applyFill="1" applyBorder="1" applyAlignment="1">
      <alignment horizontal="center" vertical="top"/>
      <protection/>
    </xf>
    <xf numFmtId="189" fontId="40" fillId="0" borderId="11" xfId="102" applyNumberFormat="1" applyFont="1" applyFill="1" applyBorder="1" applyAlignment="1">
      <alignment horizontal="center" vertical="top"/>
      <protection/>
    </xf>
    <xf numFmtId="0" fontId="41" fillId="0" borderId="14" xfId="0" applyFont="1" applyFill="1" applyBorder="1" applyAlignment="1">
      <alignment horizontal="center" vertical="center"/>
    </xf>
    <xf numFmtId="171" fontId="41" fillId="0" borderId="15" xfId="69" applyFont="1" applyFill="1" applyBorder="1" applyAlignment="1">
      <alignment horizontal="center" vertical="center"/>
    </xf>
    <xf numFmtId="187" fontId="41" fillId="0" borderId="15" xfId="69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87" fontId="41" fillId="0" borderId="15" xfId="0" applyNumberFormat="1" applyFont="1" applyFill="1" applyBorder="1" applyAlignment="1">
      <alignment horizontal="center" vertical="center"/>
    </xf>
    <xf numFmtId="186" fontId="41" fillId="0" borderId="15" xfId="0" applyNumberFormat="1" applyFont="1" applyFill="1" applyBorder="1" applyAlignment="1" quotePrefix="1">
      <alignment horizontal="center" vertical="center"/>
    </xf>
    <xf numFmtId="10" fontId="41" fillId="0" borderId="15" xfId="0" applyNumberFormat="1" applyFont="1" applyFill="1" applyBorder="1" applyAlignment="1" quotePrefix="1">
      <alignment horizontal="center" vertical="center"/>
    </xf>
    <xf numFmtId="186" fontId="41" fillId="0" borderId="16" xfId="0" applyNumberFormat="1" applyFont="1" applyFill="1" applyBorder="1" applyAlignment="1" quotePrefix="1">
      <alignment horizontal="center" vertical="center"/>
    </xf>
    <xf numFmtId="10" fontId="41" fillId="0" borderId="0" xfId="0" applyNumberFormat="1" applyFont="1" applyFill="1" applyBorder="1" applyAlignment="1" quotePrefix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171" fontId="41" fillId="0" borderId="18" xfId="69" applyFont="1" applyFill="1" applyBorder="1" applyAlignment="1">
      <alignment horizontal="center" vertical="center"/>
    </xf>
    <xf numFmtId="187" fontId="41" fillId="0" borderId="18" xfId="69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187" fontId="41" fillId="0" borderId="18" xfId="0" applyNumberFormat="1" applyFont="1" applyFill="1" applyBorder="1" applyAlignment="1">
      <alignment horizontal="center" vertical="center"/>
    </xf>
    <xf numFmtId="186" fontId="42" fillId="0" borderId="18" xfId="69" applyNumberFormat="1" applyFont="1" applyBorder="1" applyAlignment="1">
      <alignment horizontal="center"/>
    </xf>
    <xf numFmtId="186" fontId="41" fillId="0" borderId="18" xfId="0" applyNumberFormat="1" applyFont="1" applyFill="1" applyBorder="1" applyAlignment="1" quotePrefix="1">
      <alignment horizontal="center" vertical="center"/>
    </xf>
    <xf numFmtId="10" fontId="41" fillId="0" borderId="18" xfId="0" applyNumberFormat="1" applyFont="1" applyFill="1" applyBorder="1" applyAlignment="1" quotePrefix="1">
      <alignment horizontal="center" vertical="center"/>
    </xf>
    <xf numFmtId="186" fontId="41" fillId="0" borderId="19" xfId="0" applyNumberFormat="1" applyFont="1" applyFill="1" applyBorder="1" applyAlignment="1" quotePrefix="1">
      <alignment horizontal="center" vertical="center"/>
    </xf>
    <xf numFmtId="0" fontId="0" fillId="0" borderId="18" xfId="0" applyBorder="1" applyAlignment="1">
      <alignment/>
    </xf>
    <xf numFmtId="190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40" fillId="0" borderId="0" xfId="0" applyNumberFormat="1" applyFont="1" applyFill="1" applyBorder="1" applyAlignment="1" quotePrefix="1">
      <alignment horizontal="center" vertical="center"/>
    </xf>
    <xf numFmtId="191" fontId="40" fillId="0" borderId="0" xfId="0" applyNumberFormat="1" applyFont="1" applyFill="1" applyBorder="1" applyAlignment="1" quotePrefix="1">
      <alignment horizontal="center" vertical="center"/>
    </xf>
    <xf numFmtId="186" fontId="0" fillId="0" borderId="0" xfId="0" applyNumberFormat="1" applyAlignment="1">
      <alignment/>
    </xf>
    <xf numFmtId="171" fontId="45" fillId="0" borderId="18" xfId="69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171" fontId="41" fillId="0" borderId="21" xfId="69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86" fontId="41" fillId="0" borderId="21" xfId="0" applyNumberFormat="1" applyFont="1" applyFill="1" applyBorder="1" applyAlignment="1" quotePrefix="1">
      <alignment horizontal="center" vertical="center"/>
    </xf>
    <xf numFmtId="10" fontId="41" fillId="0" borderId="21" xfId="0" applyNumberFormat="1" applyFont="1" applyFill="1" applyBorder="1" applyAlignment="1" quotePrefix="1">
      <alignment horizontal="center" vertical="center"/>
    </xf>
    <xf numFmtId="4" fontId="0" fillId="0" borderId="22" xfId="0" applyNumberFormat="1" applyBorder="1" applyAlignment="1">
      <alignment horizontal="center"/>
    </xf>
    <xf numFmtId="187" fontId="40" fillId="0" borderId="0" xfId="69" applyNumberFormat="1" applyFont="1" applyFill="1" applyBorder="1" applyAlignment="1">
      <alignment horizontal="center" vertical="center"/>
    </xf>
    <xf numFmtId="186" fontId="40" fillId="0" borderId="0" xfId="0" applyNumberFormat="1" applyFont="1" applyFill="1" applyBorder="1" applyAlignment="1" quotePrefix="1">
      <alignment horizontal="center" vertical="center"/>
    </xf>
    <xf numFmtId="192" fontId="41" fillId="0" borderId="0" xfId="0" applyNumberFormat="1" applyFont="1" applyFill="1" applyBorder="1" applyAlignment="1" quotePrefix="1">
      <alignment horizontal="center" vertical="center"/>
    </xf>
    <xf numFmtId="187" fontId="46" fillId="0" borderId="0" xfId="6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0" fontId="40" fillId="0" borderId="0" xfId="0" applyNumberFormat="1" applyFont="1" applyFill="1" applyBorder="1" applyAlignment="1" quotePrefix="1">
      <alignment horizontal="center" vertical="center"/>
    </xf>
    <xf numFmtId="187" fontId="41" fillId="0" borderId="0" xfId="69" applyNumberFormat="1" applyFont="1" applyFill="1" applyBorder="1" applyAlignment="1">
      <alignment horizontal="center" vertical="center"/>
    </xf>
    <xf numFmtId="187" fontId="45" fillId="0" borderId="0" xfId="69" applyNumberFormat="1" applyFont="1" applyFill="1" applyBorder="1" applyAlignment="1">
      <alignment horizontal="center" vertical="center"/>
    </xf>
    <xf numFmtId="171" fontId="40" fillId="0" borderId="18" xfId="69" applyFont="1" applyFill="1" applyBorder="1" applyAlignment="1">
      <alignment horizontal="right" vertical="top"/>
    </xf>
    <xf numFmtId="43" fontId="38" fillId="0" borderId="18" xfId="0" applyNumberFormat="1" applyFont="1" applyBorder="1" applyAlignment="1">
      <alignment horizontal="right"/>
    </xf>
    <xf numFmtId="43" fontId="38" fillId="0" borderId="18" xfId="0" applyNumberFormat="1" applyFont="1" applyBorder="1" applyAlignment="1">
      <alignment/>
    </xf>
    <xf numFmtId="0" fontId="38" fillId="0" borderId="18" xfId="0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43" fontId="38" fillId="0" borderId="0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Alignment="1">
      <alignment horizontal="left"/>
    </xf>
    <xf numFmtId="3" fontId="38" fillId="0" borderId="0" xfId="0" applyNumberFormat="1" applyFont="1" applyBorder="1" applyAlignment="1">
      <alignment/>
    </xf>
    <xf numFmtId="10" fontId="38" fillId="0" borderId="18" xfId="0" applyNumberFormat="1" applyFont="1" applyBorder="1" applyAlignment="1">
      <alignment/>
    </xf>
    <xf numFmtId="0" fontId="38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43" fontId="38" fillId="0" borderId="25" xfId="0" applyNumberFormat="1" applyFont="1" applyBorder="1" applyAlignment="1">
      <alignment/>
    </xf>
    <xf numFmtId="3" fontId="38" fillId="0" borderId="25" xfId="0" applyNumberFormat="1" applyFont="1" applyBorder="1" applyAlignment="1">
      <alignment/>
    </xf>
    <xf numFmtId="0" fontId="38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8" fillId="0" borderId="18" xfId="0" applyFont="1" applyBorder="1" applyAlignment="1">
      <alignment/>
    </xf>
    <xf numFmtId="0" fontId="0" fillId="0" borderId="18" xfId="0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40" fillId="0" borderId="26" xfId="102" applyFont="1" applyFill="1" applyBorder="1" applyAlignment="1">
      <alignment horizontal="center" vertical="top"/>
      <protection/>
    </xf>
    <xf numFmtId="0" fontId="40" fillId="0" borderId="27" xfId="102" applyFont="1" applyFill="1" applyBorder="1" applyAlignment="1">
      <alignment horizontal="center" vertical="top"/>
      <protection/>
    </xf>
    <xf numFmtId="0" fontId="40" fillId="0" borderId="28" xfId="102" applyFont="1" applyFill="1" applyBorder="1" applyAlignment="1">
      <alignment horizontal="center" vertical="top"/>
      <protection/>
    </xf>
    <xf numFmtId="0" fontId="39" fillId="0" borderId="0" xfId="0" applyFont="1" applyFill="1" applyAlignment="1">
      <alignment horizontal="center" vertical="top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38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2" xfId="71"/>
    <cellStyle name="Comma 13" xfId="72"/>
    <cellStyle name="Comma 2" xfId="73"/>
    <cellStyle name="Comma 2 2" xfId="74"/>
    <cellStyle name="Comma 3" xfId="75"/>
    <cellStyle name="Currency" xfId="76"/>
    <cellStyle name="Currency [0]" xfId="77"/>
    <cellStyle name="Explanatory Text" xfId="78"/>
    <cellStyle name="Explanatory Text 2" xfId="79"/>
    <cellStyle name="FormatedNumberBorderPatern" xfId="80"/>
    <cellStyle name="FormatedNumberBorderPatern 2" xfId="81"/>
    <cellStyle name="FormatedNumberBorderPatern 3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16" xfId="99"/>
    <cellStyle name="Normal 17" xfId="100"/>
    <cellStyle name="Normal 18" xfId="101"/>
    <cellStyle name="Normal 2" xfId="102"/>
    <cellStyle name="Normal 2 2" xfId="103"/>
    <cellStyle name="Normal 2 3" xfId="104"/>
    <cellStyle name="Normal 2 4" xfId="105"/>
    <cellStyle name="Normal 2 5" xfId="106"/>
    <cellStyle name="Normal 2 6" xfId="107"/>
    <cellStyle name="Normal 2 7" xfId="108"/>
    <cellStyle name="Normal 3" xfId="109"/>
    <cellStyle name="Normal 3 2" xfId="110"/>
    <cellStyle name="Normal 3 3" xfId="111"/>
    <cellStyle name="Normal 3 4" xfId="112"/>
    <cellStyle name="Normal 4" xfId="113"/>
    <cellStyle name="Normal 5" xfId="114"/>
    <cellStyle name="Normal 6" xfId="115"/>
    <cellStyle name="Normal 8" xfId="116"/>
    <cellStyle name="Note" xfId="117"/>
    <cellStyle name="Note 2" xfId="118"/>
    <cellStyle name="Output" xfId="119"/>
    <cellStyle name="Output 2" xfId="120"/>
    <cellStyle name="Percent" xfId="121"/>
    <cellStyle name="Percent 12" xfId="122"/>
    <cellStyle name="Percent 2" xfId="123"/>
    <cellStyle name="Title" xfId="124"/>
    <cellStyle name="Total" xfId="125"/>
    <cellStyle name="Total 2" xfId="126"/>
    <cellStyle name="Warning Text" xfId="127"/>
    <cellStyle name="Warning Text 2" xfId="128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9"/>
  <sheetViews>
    <sheetView tabSelected="1" zoomScalePageLayoutView="0" workbookViewId="0" topLeftCell="A127">
      <selection activeCell="D146" sqref="D146"/>
    </sheetView>
  </sheetViews>
  <sheetFormatPr defaultColWidth="9.140625" defaultRowHeight="12.75"/>
  <cols>
    <col min="1" max="1" width="12.28125" style="0" customWidth="1"/>
    <col min="2" max="2" width="16.421875" style="0" customWidth="1"/>
    <col min="3" max="3" width="16.140625" style="0" customWidth="1"/>
    <col min="4" max="4" width="15.28125" style="0" customWidth="1"/>
    <col min="5" max="5" width="17.57421875" style="0" customWidth="1"/>
    <col min="6" max="6" width="16.8515625" style="0" customWidth="1"/>
    <col min="7" max="7" width="15.28125" style="0" customWidth="1"/>
    <col min="8" max="8" width="15.8515625" style="4" customWidth="1"/>
    <col min="9" max="9" width="16.57421875" style="4" bestFit="1" customWidth="1"/>
    <col min="10" max="10" width="9.57421875" style="0" bestFit="1" customWidth="1"/>
    <col min="11" max="11" width="7.421875" style="0" bestFit="1" customWidth="1"/>
    <col min="12" max="12" width="7.28125" style="0" bestFit="1" customWidth="1"/>
    <col min="14" max="14" width="9.140625" style="0" customWidth="1"/>
    <col min="15" max="15" width="8.7109375" style="0" customWidth="1"/>
  </cols>
  <sheetData>
    <row r="2" spans="1:13" ht="20.25">
      <c r="A2" s="91" t="s">
        <v>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0.25">
      <c r="A3" s="91" t="s">
        <v>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7" ht="13.5" thickBot="1">
      <c r="A4" s="2"/>
      <c r="D4" s="3"/>
      <c r="G4" s="3"/>
    </row>
    <row r="5" spans="1:18" ht="15.75" customHeight="1" thickBot="1">
      <c r="A5" s="5"/>
      <c r="B5" s="88" t="s">
        <v>9</v>
      </c>
      <c r="C5" s="89"/>
      <c r="D5" s="89"/>
      <c r="E5" s="89"/>
      <c r="F5" s="89"/>
      <c r="G5" s="90"/>
      <c r="H5" s="92" t="s">
        <v>10</v>
      </c>
      <c r="I5" s="93"/>
      <c r="J5" s="93"/>
      <c r="K5" s="93"/>
      <c r="L5" s="94"/>
      <c r="M5" s="6"/>
      <c r="N5" s="1"/>
      <c r="O5" s="1"/>
      <c r="P5" s="1"/>
      <c r="Q5" s="1"/>
      <c r="R5" s="1"/>
    </row>
    <row r="6" spans="1:18" ht="12.75">
      <c r="A6" s="7" t="s">
        <v>11</v>
      </c>
      <c r="B6" s="8"/>
      <c r="C6" s="5" t="s">
        <v>12</v>
      </c>
      <c r="D6" s="9" t="s">
        <v>13</v>
      </c>
      <c r="E6" s="5" t="s">
        <v>6</v>
      </c>
      <c r="F6" s="5" t="s">
        <v>14</v>
      </c>
      <c r="G6" s="9" t="s">
        <v>15</v>
      </c>
      <c r="H6" s="10" t="s">
        <v>16</v>
      </c>
      <c r="I6" s="5" t="s">
        <v>17</v>
      </c>
      <c r="J6" s="5" t="s">
        <v>18</v>
      </c>
      <c r="K6" s="5" t="s">
        <v>19</v>
      </c>
      <c r="L6" s="5" t="s">
        <v>14</v>
      </c>
      <c r="N6" s="11"/>
      <c r="O6" s="12"/>
      <c r="P6" s="11"/>
      <c r="Q6" s="11"/>
      <c r="R6" s="11"/>
    </row>
    <row r="7" spans="1:18" ht="13.5" thickBot="1">
      <c r="A7" s="7" t="s">
        <v>20</v>
      </c>
      <c r="B7" s="13" t="s">
        <v>21</v>
      </c>
      <c r="C7" s="7" t="s">
        <v>22</v>
      </c>
      <c r="D7" s="14" t="s">
        <v>22</v>
      </c>
      <c r="E7" s="7" t="s">
        <v>23</v>
      </c>
      <c r="F7" s="7" t="s">
        <v>22</v>
      </c>
      <c r="G7" s="14" t="s">
        <v>24</v>
      </c>
      <c r="H7" s="15" t="s">
        <v>25</v>
      </c>
      <c r="I7" s="7" t="s">
        <v>25</v>
      </c>
      <c r="J7" s="7" t="s">
        <v>26</v>
      </c>
      <c r="K7" s="7" t="s">
        <v>18</v>
      </c>
      <c r="L7" s="7" t="s">
        <v>18</v>
      </c>
      <c r="N7" s="11"/>
      <c r="O7" s="12"/>
      <c r="P7" s="11"/>
      <c r="Q7" s="11"/>
      <c r="R7" s="11"/>
    </row>
    <row r="8" spans="1:18" ht="12.75">
      <c r="A8" s="16" t="s">
        <v>27</v>
      </c>
      <c r="B8" s="17" t="s">
        <v>6</v>
      </c>
      <c r="C8" s="17"/>
      <c r="D8" s="18"/>
      <c r="E8" s="17"/>
      <c r="F8" s="19"/>
      <c r="G8" s="20"/>
      <c r="H8" s="21">
        <v>641.87</v>
      </c>
      <c r="I8" s="21">
        <v>641.87</v>
      </c>
      <c r="J8" s="21">
        <f>H8-I8</f>
        <v>0</v>
      </c>
      <c r="K8" s="22">
        <f>J8/H8</f>
        <v>0</v>
      </c>
      <c r="L8" s="23">
        <v>0</v>
      </c>
      <c r="N8" s="6"/>
      <c r="O8" s="6"/>
      <c r="P8" s="6"/>
      <c r="Q8" s="6"/>
      <c r="R8" s="24"/>
    </row>
    <row r="9" spans="1:18" ht="15">
      <c r="A9" s="25" t="s">
        <v>28</v>
      </c>
      <c r="B9" s="26" t="s">
        <v>6</v>
      </c>
      <c r="C9" s="26"/>
      <c r="D9" s="27"/>
      <c r="E9" s="26"/>
      <c r="F9" s="28"/>
      <c r="G9" s="29"/>
      <c r="H9" s="30">
        <v>2876</v>
      </c>
      <c r="I9" s="30">
        <v>2876</v>
      </c>
      <c r="J9" s="31">
        <f>H9-I9</f>
        <v>0</v>
      </c>
      <c r="K9" s="32">
        <f>J9/H9</f>
        <v>0</v>
      </c>
      <c r="L9" s="33">
        <v>0</v>
      </c>
      <c r="N9" s="6"/>
      <c r="O9" s="6"/>
      <c r="P9" s="6"/>
      <c r="Q9" s="6"/>
      <c r="R9" s="24"/>
    </row>
    <row r="10" spans="1:18" ht="15">
      <c r="A10" s="25" t="s">
        <v>29</v>
      </c>
      <c r="B10" s="26" t="s">
        <v>6</v>
      </c>
      <c r="C10" s="26"/>
      <c r="D10" s="27"/>
      <c r="E10" s="26"/>
      <c r="F10" s="28"/>
      <c r="G10" s="29"/>
      <c r="H10" s="30">
        <v>4486.56</v>
      </c>
      <c r="I10" s="30">
        <v>4486.56</v>
      </c>
      <c r="J10" s="31">
        <f aca="true" t="shared" si="0" ref="J10:J73">H10-I10</f>
        <v>0</v>
      </c>
      <c r="K10" s="32">
        <f aca="true" t="shared" si="1" ref="K10:K73">J10/H10</f>
        <v>0</v>
      </c>
      <c r="L10" s="33">
        <v>0</v>
      </c>
      <c r="N10" s="6"/>
      <c r="O10" s="6"/>
      <c r="P10" s="6"/>
      <c r="Q10" s="6"/>
      <c r="R10" s="24"/>
    </row>
    <row r="11" spans="1:18" ht="15">
      <c r="A11" s="25" t="s">
        <v>30</v>
      </c>
      <c r="B11" s="26" t="s">
        <v>6</v>
      </c>
      <c r="C11" s="26"/>
      <c r="D11" s="27"/>
      <c r="E11" s="26"/>
      <c r="F11" s="28"/>
      <c r="G11" s="29"/>
      <c r="H11" s="30">
        <v>322.2</v>
      </c>
      <c r="I11" s="30">
        <v>322.2</v>
      </c>
      <c r="J11" s="31">
        <f t="shared" si="0"/>
        <v>0</v>
      </c>
      <c r="K11" s="32">
        <f t="shared" si="1"/>
        <v>0</v>
      </c>
      <c r="L11" s="33">
        <v>0</v>
      </c>
      <c r="N11" s="6"/>
      <c r="O11" s="6"/>
      <c r="P11" s="6"/>
      <c r="Q11" s="6"/>
      <c r="R11" s="24"/>
    </row>
    <row r="12" spans="1:18" ht="15">
      <c r="A12" s="25" t="s">
        <v>31</v>
      </c>
      <c r="B12" s="26" t="s">
        <v>6</v>
      </c>
      <c r="C12" s="26"/>
      <c r="D12" s="27"/>
      <c r="E12" s="26"/>
      <c r="F12" s="28"/>
      <c r="G12" s="29"/>
      <c r="H12" s="30">
        <v>1380.48</v>
      </c>
      <c r="I12" s="30">
        <v>1380.48</v>
      </c>
      <c r="J12" s="31">
        <f t="shared" si="0"/>
        <v>0</v>
      </c>
      <c r="K12" s="32">
        <f t="shared" si="1"/>
        <v>0</v>
      </c>
      <c r="L12" s="33">
        <v>0</v>
      </c>
      <c r="N12" s="6"/>
      <c r="O12" s="6"/>
      <c r="P12" s="6"/>
      <c r="Q12" s="6"/>
      <c r="R12" s="24"/>
    </row>
    <row r="13" spans="1:18" ht="15">
      <c r="A13" s="25" t="s">
        <v>32</v>
      </c>
      <c r="B13" s="26" t="s">
        <v>6</v>
      </c>
      <c r="C13" s="26"/>
      <c r="D13" s="27"/>
      <c r="E13" s="26"/>
      <c r="F13" s="28"/>
      <c r="G13" s="29"/>
      <c r="H13" s="30">
        <v>1380.48</v>
      </c>
      <c r="I13" s="30">
        <v>1380.48</v>
      </c>
      <c r="J13" s="31">
        <f t="shared" si="0"/>
        <v>0</v>
      </c>
      <c r="K13" s="32">
        <f t="shared" si="1"/>
        <v>0</v>
      </c>
      <c r="L13" s="33">
        <v>0</v>
      </c>
      <c r="N13" s="6"/>
      <c r="O13" s="6"/>
      <c r="P13" s="6"/>
      <c r="Q13" s="6"/>
      <c r="R13" s="24"/>
    </row>
    <row r="14" spans="1:18" ht="15">
      <c r="A14" s="25" t="s">
        <v>33</v>
      </c>
      <c r="B14" s="26" t="s">
        <v>6</v>
      </c>
      <c r="C14" s="26"/>
      <c r="D14" s="27"/>
      <c r="E14" s="26"/>
      <c r="F14" s="28"/>
      <c r="G14" s="29"/>
      <c r="H14" s="30">
        <v>4799.02</v>
      </c>
      <c r="I14" s="30">
        <v>4799.02</v>
      </c>
      <c r="J14" s="31">
        <f t="shared" si="0"/>
        <v>0</v>
      </c>
      <c r="K14" s="32">
        <f t="shared" si="1"/>
        <v>0</v>
      </c>
      <c r="L14" s="33">
        <v>0</v>
      </c>
      <c r="N14" s="6"/>
      <c r="O14" s="6"/>
      <c r="P14" s="6"/>
      <c r="Q14" s="6"/>
      <c r="R14" s="24"/>
    </row>
    <row r="15" spans="1:18" ht="15">
      <c r="A15" s="25" t="s">
        <v>34</v>
      </c>
      <c r="B15" s="26" t="s">
        <v>6</v>
      </c>
      <c r="C15" s="26"/>
      <c r="D15" s="27"/>
      <c r="E15" s="26"/>
      <c r="F15" s="28"/>
      <c r="G15" s="29"/>
      <c r="H15" s="30">
        <v>375.9</v>
      </c>
      <c r="I15" s="30">
        <v>375.9</v>
      </c>
      <c r="J15" s="31">
        <f t="shared" si="0"/>
        <v>0</v>
      </c>
      <c r="K15" s="32">
        <f t="shared" si="1"/>
        <v>0</v>
      </c>
      <c r="L15" s="33">
        <v>0</v>
      </c>
      <c r="N15" s="6"/>
      <c r="O15" s="6"/>
      <c r="P15" s="6"/>
      <c r="Q15" s="6"/>
      <c r="R15" s="24"/>
    </row>
    <row r="16" spans="1:18" ht="15">
      <c r="A16" s="25" t="s">
        <v>35</v>
      </c>
      <c r="B16" s="26" t="s">
        <v>6</v>
      </c>
      <c r="C16" s="26"/>
      <c r="D16" s="27"/>
      <c r="E16" s="26"/>
      <c r="F16" s="28"/>
      <c r="G16" s="29"/>
      <c r="H16" s="30">
        <v>1389.19</v>
      </c>
      <c r="I16" s="30">
        <v>1389.19</v>
      </c>
      <c r="J16" s="31">
        <f t="shared" si="0"/>
        <v>0</v>
      </c>
      <c r="K16" s="32">
        <f t="shared" si="1"/>
        <v>0</v>
      </c>
      <c r="L16" s="33">
        <v>0</v>
      </c>
      <c r="N16" s="6"/>
      <c r="O16" s="6"/>
      <c r="P16" s="6"/>
      <c r="Q16" s="6"/>
      <c r="R16" s="24"/>
    </row>
    <row r="17" spans="1:18" ht="15">
      <c r="A17" s="25" t="s">
        <v>36</v>
      </c>
      <c r="B17" s="26" t="s">
        <v>6</v>
      </c>
      <c r="C17" s="26"/>
      <c r="D17" s="27"/>
      <c r="E17" s="26"/>
      <c r="F17" s="28"/>
      <c r="G17" s="29"/>
      <c r="H17" s="30">
        <v>3662.4100000000003</v>
      </c>
      <c r="I17" s="30">
        <v>3662.4100000000003</v>
      </c>
      <c r="J17" s="31">
        <f t="shared" si="0"/>
        <v>0</v>
      </c>
      <c r="K17" s="32">
        <f t="shared" si="1"/>
        <v>0</v>
      </c>
      <c r="L17" s="33">
        <v>0</v>
      </c>
      <c r="N17" s="6"/>
      <c r="O17" s="6"/>
      <c r="P17" s="6"/>
      <c r="Q17" s="6"/>
      <c r="R17" s="24"/>
    </row>
    <row r="18" spans="1:18" ht="15">
      <c r="A18" s="25" t="s">
        <v>37</v>
      </c>
      <c r="B18" s="26" t="s">
        <v>6</v>
      </c>
      <c r="C18" s="26"/>
      <c r="D18" s="27"/>
      <c r="E18" s="26"/>
      <c r="F18" s="28"/>
      <c r="G18" s="29"/>
      <c r="H18" s="30">
        <v>626.5</v>
      </c>
      <c r="I18" s="30">
        <v>626.5</v>
      </c>
      <c r="J18" s="31">
        <f t="shared" si="0"/>
        <v>0</v>
      </c>
      <c r="K18" s="32">
        <f t="shared" si="1"/>
        <v>0</v>
      </c>
      <c r="L18" s="33">
        <v>0</v>
      </c>
      <c r="N18" s="6"/>
      <c r="O18" s="6"/>
      <c r="P18" s="6"/>
      <c r="Q18" s="6"/>
      <c r="R18" s="24"/>
    </row>
    <row r="19" spans="1:18" ht="15">
      <c r="A19" s="25" t="s">
        <v>38</v>
      </c>
      <c r="B19" s="26" t="s">
        <v>6</v>
      </c>
      <c r="C19" s="26"/>
      <c r="D19" s="27"/>
      <c r="E19" s="26"/>
      <c r="F19" s="28"/>
      <c r="G19" s="29"/>
      <c r="H19" s="30">
        <v>11871.26</v>
      </c>
      <c r="I19" s="30">
        <v>11871.26</v>
      </c>
      <c r="J19" s="31">
        <f t="shared" si="0"/>
        <v>0</v>
      </c>
      <c r="K19" s="32">
        <f t="shared" si="1"/>
        <v>0</v>
      </c>
      <c r="L19" s="33">
        <v>0</v>
      </c>
      <c r="N19" s="6"/>
      <c r="O19" s="6"/>
      <c r="P19" s="6"/>
      <c r="Q19" s="6"/>
      <c r="R19" s="24"/>
    </row>
    <row r="20" spans="1:18" ht="15">
      <c r="A20" s="25" t="s">
        <v>39</v>
      </c>
      <c r="B20" s="26" t="s">
        <v>6</v>
      </c>
      <c r="C20" s="26"/>
      <c r="D20" s="27"/>
      <c r="E20" s="26"/>
      <c r="F20" s="28"/>
      <c r="G20" s="29"/>
      <c r="H20" s="30">
        <v>92076.4152</v>
      </c>
      <c r="I20" s="30">
        <v>92076.4152</v>
      </c>
      <c r="J20" s="31">
        <f t="shared" si="0"/>
        <v>0</v>
      </c>
      <c r="K20" s="32">
        <f t="shared" si="1"/>
        <v>0</v>
      </c>
      <c r="L20" s="33">
        <v>0</v>
      </c>
      <c r="N20" s="6"/>
      <c r="O20" s="6"/>
      <c r="P20" s="6"/>
      <c r="Q20" s="6"/>
      <c r="R20" s="24"/>
    </row>
    <row r="21" spans="1:18" ht="15">
      <c r="A21" s="25" t="s">
        <v>40</v>
      </c>
      <c r="B21" s="26" t="s">
        <v>6</v>
      </c>
      <c r="C21" s="26"/>
      <c r="D21" s="27"/>
      <c r="E21" s="26"/>
      <c r="F21" s="28"/>
      <c r="G21" s="29"/>
      <c r="H21" s="30">
        <v>107274.72780000001</v>
      </c>
      <c r="I21" s="30">
        <v>107274.72780000001</v>
      </c>
      <c r="J21" s="31">
        <f t="shared" si="0"/>
        <v>0</v>
      </c>
      <c r="K21" s="32">
        <f t="shared" si="1"/>
        <v>0</v>
      </c>
      <c r="L21" s="33">
        <v>0</v>
      </c>
      <c r="N21" s="6"/>
      <c r="O21" s="6"/>
      <c r="P21" s="6"/>
      <c r="Q21" s="6"/>
      <c r="R21" s="24"/>
    </row>
    <row r="22" spans="1:18" ht="15">
      <c r="A22" s="25" t="s">
        <v>41</v>
      </c>
      <c r="B22" s="26" t="s">
        <v>6</v>
      </c>
      <c r="C22" s="26"/>
      <c r="D22" s="27"/>
      <c r="E22" s="26"/>
      <c r="F22" s="28"/>
      <c r="G22" s="29"/>
      <c r="H22" s="30">
        <v>110261.931</v>
      </c>
      <c r="I22" s="30">
        <v>110261.931</v>
      </c>
      <c r="J22" s="31">
        <f t="shared" si="0"/>
        <v>0</v>
      </c>
      <c r="K22" s="32">
        <f t="shared" si="1"/>
        <v>0</v>
      </c>
      <c r="L22" s="33">
        <v>0</v>
      </c>
      <c r="N22" s="6"/>
      <c r="O22" s="6"/>
      <c r="P22" s="6"/>
      <c r="Q22" s="6"/>
      <c r="R22" s="24"/>
    </row>
    <row r="23" spans="1:18" ht="15">
      <c r="A23" s="25" t="s">
        <v>42</v>
      </c>
      <c r="B23" s="26" t="s">
        <v>6</v>
      </c>
      <c r="C23" s="26"/>
      <c r="D23" s="27"/>
      <c r="E23" s="26"/>
      <c r="F23" s="28"/>
      <c r="G23" s="29"/>
      <c r="H23" s="30">
        <v>114410.56980000001</v>
      </c>
      <c r="I23" s="30">
        <v>114410.56980000001</v>
      </c>
      <c r="J23" s="31">
        <f t="shared" si="0"/>
        <v>0</v>
      </c>
      <c r="K23" s="32">
        <f t="shared" si="1"/>
        <v>0</v>
      </c>
      <c r="L23" s="33">
        <v>0</v>
      </c>
      <c r="N23" s="6"/>
      <c r="O23" s="6"/>
      <c r="P23" s="6"/>
      <c r="Q23" s="6"/>
      <c r="R23" s="24"/>
    </row>
    <row r="24" spans="1:18" ht="15">
      <c r="A24" s="25" t="s">
        <v>43</v>
      </c>
      <c r="B24" s="26" t="s">
        <v>6</v>
      </c>
      <c r="C24" s="26"/>
      <c r="D24" s="27"/>
      <c r="E24" s="26"/>
      <c r="F24" s="28"/>
      <c r="G24" s="29"/>
      <c r="H24" s="30">
        <v>117909.76680000001</v>
      </c>
      <c r="I24" s="30">
        <v>117909.76680000001</v>
      </c>
      <c r="J24" s="31">
        <f t="shared" si="0"/>
        <v>0</v>
      </c>
      <c r="K24" s="32">
        <f t="shared" si="1"/>
        <v>0</v>
      </c>
      <c r="L24" s="33">
        <v>0</v>
      </c>
      <c r="N24" s="6"/>
      <c r="O24" s="6"/>
      <c r="P24" s="6"/>
      <c r="Q24" s="6"/>
      <c r="R24" s="24"/>
    </row>
    <row r="25" spans="1:18" ht="15">
      <c r="A25" s="25" t="s">
        <v>44</v>
      </c>
      <c r="B25" s="26" t="s">
        <v>6</v>
      </c>
      <c r="C25" s="26"/>
      <c r="D25" s="27">
        <v>1</v>
      </c>
      <c r="E25" s="26"/>
      <c r="F25" s="26"/>
      <c r="G25" s="27">
        <v>1</v>
      </c>
      <c r="H25" s="30">
        <v>532.33</v>
      </c>
      <c r="I25" s="30">
        <v>560</v>
      </c>
      <c r="J25" s="31">
        <f t="shared" si="0"/>
        <v>-27.66999999999996</v>
      </c>
      <c r="K25" s="32">
        <f t="shared" si="1"/>
        <v>-0.05197903556064839</v>
      </c>
      <c r="L25" s="33">
        <v>0</v>
      </c>
      <c r="N25" s="6"/>
      <c r="O25" s="6"/>
      <c r="P25" s="6"/>
      <c r="Q25" s="6"/>
      <c r="R25" s="24"/>
    </row>
    <row r="26" spans="1:18" ht="15">
      <c r="A26" s="25" t="s">
        <v>45</v>
      </c>
      <c r="B26" s="26" t="s">
        <v>6</v>
      </c>
      <c r="C26" s="26"/>
      <c r="D26" s="27"/>
      <c r="E26" s="26"/>
      <c r="F26" s="26"/>
      <c r="G26" s="27"/>
      <c r="H26" s="30">
        <v>4411.92</v>
      </c>
      <c r="I26" s="30">
        <v>4411.92</v>
      </c>
      <c r="J26" s="31">
        <f t="shared" si="0"/>
        <v>0</v>
      </c>
      <c r="K26" s="32">
        <f t="shared" si="1"/>
        <v>0</v>
      </c>
      <c r="L26" s="33">
        <v>0</v>
      </c>
      <c r="N26" s="6"/>
      <c r="O26" s="6"/>
      <c r="P26" s="6"/>
      <c r="Q26" s="6"/>
      <c r="R26" s="24"/>
    </row>
    <row r="27" spans="1:18" ht="15">
      <c r="A27" s="25" t="s">
        <v>46</v>
      </c>
      <c r="B27" s="26" t="s">
        <v>6</v>
      </c>
      <c r="C27" s="26"/>
      <c r="D27" s="27"/>
      <c r="E27" s="26"/>
      <c r="F27" s="26"/>
      <c r="G27" s="27"/>
      <c r="H27" s="30">
        <v>7641.48</v>
      </c>
      <c r="I27" s="30">
        <v>7641.48</v>
      </c>
      <c r="J27" s="31">
        <f t="shared" si="0"/>
        <v>0</v>
      </c>
      <c r="K27" s="32">
        <f t="shared" si="1"/>
        <v>0</v>
      </c>
      <c r="L27" s="33">
        <v>0</v>
      </c>
      <c r="N27" s="6"/>
      <c r="O27" s="6"/>
      <c r="P27" s="6"/>
      <c r="Q27" s="6"/>
      <c r="R27" s="24"/>
    </row>
    <row r="28" spans="1:18" ht="15">
      <c r="A28" s="25" t="s">
        <v>47</v>
      </c>
      <c r="B28" s="26" t="s">
        <v>6</v>
      </c>
      <c r="C28" s="26"/>
      <c r="D28" s="27"/>
      <c r="E28" s="26"/>
      <c r="F28" s="26"/>
      <c r="G28" s="27"/>
      <c r="H28" s="30">
        <v>4130.29</v>
      </c>
      <c r="I28" s="30">
        <v>4130.29</v>
      </c>
      <c r="J28" s="31">
        <f t="shared" si="0"/>
        <v>0</v>
      </c>
      <c r="K28" s="32">
        <f t="shared" si="1"/>
        <v>0</v>
      </c>
      <c r="L28" s="33">
        <v>0</v>
      </c>
      <c r="N28" s="6"/>
      <c r="O28" s="6"/>
      <c r="P28" s="6"/>
      <c r="Q28" s="6"/>
      <c r="R28" s="24"/>
    </row>
    <row r="29" spans="1:18" ht="12.75">
      <c r="A29" s="25" t="s">
        <v>48</v>
      </c>
      <c r="B29" s="26" t="s">
        <v>6</v>
      </c>
      <c r="C29" s="26"/>
      <c r="D29" s="27"/>
      <c r="E29" s="26"/>
      <c r="F29" s="26"/>
      <c r="G29" s="27"/>
      <c r="H29" s="31">
        <v>1562.44</v>
      </c>
      <c r="I29" s="31">
        <v>1562.44</v>
      </c>
      <c r="J29" s="31">
        <f t="shared" si="0"/>
        <v>0</v>
      </c>
      <c r="K29" s="32">
        <f t="shared" si="1"/>
        <v>0</v>
      </c>
      <c r="L29" s="33">
        <v>0</v>
      </c>
      <c r="N29" s="6"/>
      <c r="O29" s="6"/>
      <c r="P29" s="6"/>
      <c r="Q29" s="6"/>
      <c r="R29" s="24"/>
    </row>
    <row r="30" spans="1:18" ht="12.75">
      <c r="A30" s="25" t="s">
        <v>49</v>
      </c>
      <c r="B30" s="26" t="s">
        <v>6</v>
      </c>
      <c r="C30" s="26"/>
      <c r="D30" s="27"/>
      <c r="E30" s="26"/>
      <c r="F30" s="26"/>
      <c r="G30" s="27"/>
      <c r="H30" s="31">
        <v>978.32</v>
      </c>
      <c r="I30" s="31">
        <v>978.32</v>
      </c>
      <c r="J30" s="31">
        <f t="shared" si="0"/>
        <v>0</v>
      </c>
      <c r="K30" s="32">
        <f t="shared" si="1"/>
        <v>0</v>
      </c>
      <c r="L30" s="33">
        <v>0</v>
      </c>
      <c r="N30" s="6"/>
      <c r="O30" s="6"/>
      <c r="P30" s="6"/>
      <c r="Q30" s="6"/>
      <c r="R30" s="24"/>
    </row>
    <row r="31" spans="1:18" ht="12.75">
      <c r="A31" s="25" t="s">
        <v>50</v>
      </c>
      <c r="B31" s="26" t="s">
        <v>6</v>
      </c>
      <c r="C31" s="26"/>
      <c r="D31" s="27"/>
      <c r="E31" s="26"/>
      <c r="F31" s="26"/>
      <c r="G31" s="27"/>
      <c r="H31" s="31">
        <v>851.49</v>
      </c>
      <c r="I31" s="31">
        <v>851.49</v>
      </c>
      <c r="J31" s="31">
        <f t="shared" si="0"/>
        <v>0</v>
      </c>
      <c r="K31" s="32">
        <f t="shared" si="1"/>
        <v>0</v>
      </c>
      <c r="L31" s="33">
        <v>0</v>
      </c>
      <c r="N31" s="6"/>
      <c r="O31" s="6"/>
      <c r="P31" s="6"/>
      <c r="Q31" s="6"/>
      <c r="R31" s="24"/>
    </row>
    <row r="32" spans="1:18" ht="12.75">
      <c r="A32" s="25" t="s">
        <v>51</v>
      </c>
      <c r="B32" s="26" t="s">
        <v>6</v>
      </c>
      <c r="C32" s="26"/>
      <c r="D32" s="27"/>
      <c r="E32" s="26"/>
      <c r="F32" s="26"/>
      <c r="G32" s="27"/>
      <c r="H32" s="31">
        <v>1973.44</v>
      </c>
      <c r="I32" s="31">
        <v>1973.44</v>
      </c>
      <c r="J32" s="31">
        <f t="shared" si="0"/>
        <v>0</v>
      </c>
      <c r="K32" s="32">
        <f t="shared" si="1"/>
        <v>0</v>
      </c>
      <c r="L32" s="33">
        <v>0</v>
      </c>
      <c r="N32" s="6"/>
      <c r="O32" s="6"/>
      <c r="P32" s="6"/>
      <c r="Q32" s="6"/>
      <c r="R32" s="24"/>
    </row>
    <row r="33" spans="1:18" ht="12.75">
      <c r="A33" s="25" t="s">
        <v>52</v>
      </c>
      <c r="B33" s="26" t="s">
        <v>6</v>
      </c>
      <c r="C33" s="26"/>
      <c r="D33" s="27"/>
      <c r="E33" s="26"/>
      <c r="F33" s="26"/>
      <c r="G33" s="27"/>
      <c r="H33" s="31">
        <v>1717.34</v>
      </c>
      <c r="I33" s="31">
        <v>1717.34</v>
      </c>
      <c r="J33" s="31">
        <f t="shared" si="0"/>
        <v>0</v>
      </c>
      <c r="K33" s="32">
        <f t="shared" si="1"/>
        <v>0</v>
      </c>
      <c r="L33" s="33">
        <v>0</v>
      </c>
      <c r="N33" s="6"/>
      <c r="O33" s="6"/>
      <c r="P33" s="6"/>
      <c r="Q33" s="6"/>
      <c r="R33" s="24"/>
    </row>
    <row r="34" spans="1:18" ht="12.75">
      <c r="A34" s="25" t="s">
        <v>53</v>
      </c>
      <c r="B34" s="26" t="s">
        <v>6</v>
      </c>
      <c r="C34" s="26"/>
      <c r="D34" s="27"/>
      <c r="E34" s="26"/>
      <c r="F34" s="26"/>
      <c r="G34" s="27"/>
      <c r="H34" s="31">
        <v>459.55</v>
      </c>
      <c r="I34" s="31">
        <v>459.55</v>
      </c>
      <c r="J34" s="31">
        <f t="shared" si="0"/>
        <v>0</v>
      </c>
      <c r="K34" s="32">
        <f t="shared" si="1"/>
        <v>0</v>
      </c>
      <c r="L34" s="33">
        <v>0</v>
      </c>
      <c r="N34" s="6"/>
      <c r="O34" s="6"/>
      <c r="P34" s="6"/>
      <c r="Q34" s="6"/>
      <c r="R34" s="24"/>
    </row>
    <row r="35" spans="1:18" ht="12.75">
      <c r="A35" s="25" t="s">
        <v>54</v>
      </c>
      <c r="B35" s="26" t="s">
        <v>6</v>
      </c>
      <c r="C35" s="26"/>
      <c r="D35" s="27"/>
      <c r="E35" s="26"/>
      <c r="F35" s="26"/>
      <c r="G35" s="27"/>
      <c r="H35" s="31">
        <v>2372.06</v>
      </c>
      <c r="I35" s="31">
        <v>2372.06</v>
      </c>
      <c r="J35" s="31">
        <f t="shared" si="0"/>
        <v>0</v>
      </c>
      <c r="K35" s="32">
        <f t="shared" si="1"/>
        <v>0</v>
      </c>
      <c r="L35" s="33">
        <v>0</v>
      </c>
      <c r="N35" s="6"/>
      <c r="O35" s="6"/>
      <c r="P35" s="6"/>
      <c r="Q35" s="6"/>
      <c r="R35" s="24"/>
    </row>
    <row r="36" spans="1:18" ht="12.75">
      <c r="A36" s="25" t="s">
        <v>55</v>
      </c>
      <c r="B36" s="26" t="s">
        <v>6</v>
      </c>
      <c r="C36" s="26"/>
      <c r="D36" s="27"/>
      <c r="E36" s="26"/>
      <c r="F36" s="26"/>
      <c r="G36" s="27"/>
      <c r="H36" s="31">
        <v>1728.11</v>
      </c>
      <c r="I36" s="31">
        <v>1728.11</v>
      </c>
      <c r="J36" s="31">
        <f t="shared" si="0"/>
        <v>0</v>
      </c>
      <c r="K36" s="32">
        <f t="shared" si="1"/>
        <v>0</v>
      </c>
      <c r="L36" s="33">
        <v>0</v>
      </c>
      <c r="N36" s="6"/>
      <c r="O36" s="6"/>
      <c r="P36" s="6"/>
      <c r="Q36" s="6"/>
      <c r="R36" s="24"/>
    </row>
    <row r="37" spans="1:18" ht="12.75">
      <c r="A37" s="25" t="s">
        <v>56</v>
      </c>
      <c r="B37" s="26" t="s">
        <v>6</v>
      </c>
      <c r="C37" s="26"/>
      <c r="D37" s="27"/>
      <c r="E37" s="26"/>
      <c r="F37" s="26"/>
      <c r="G37" s="27"/>
      <c r="H37" s="31">
        <v>3055.98</v>
      </c>
      <c r="I37" s="31">
        <v>3055.98</v>
      </c>
      <c r="J37" s="31">
        <f t="shared" si="0"/>
        <v>0</v>
      </c>
      <c r="K37" s="32">
        <f t="shared" si="1"/>
        <v>0</v>
      </c>
      <c r="L37" s="33">
        <v>0</v>
      </c>
      <c r="N37" s="6"/>
      <c r="O37" s="6"/>
      <c r="P37" s="6"/>
      <c r="Q37" s="6"/>
      <c r="R37" s="24"/>
    </row>
    <row r="38" spans="1:18" ht="12.75">
      <c r="A38" s="25" t="s">
        <v>57</v>
      </c>
      <c r="B38" s="26" t="s">
        <v>6</v>
      </c>
      <c r="C38" s="26"/>
      <c r="D38" s="27"/>
      <c r="E38" s="26"/>
      <c r="F38" s="26"/>
      <c r="G38" s="27"/>
      <c r="H38" s="31">
        <v>2460.64</v>
      </c>
      <c r="I38" s="31">
        <v>2460.64</v>
      </c>
      <c r="J38" s="31">
        <f t="shared" si="0"/>
        <v>0</v>
      </c>
      <c r="K38" s="32">
        <f t="shared" si="1"/>
        <v>0</v>
      </c>
      <c r="L38" s="33">
        <v>0</v>
      </c>
      <c r="N38" s="6"/>
      <c r="O38" s="6"/>
      <c r="P38" s="6"/>
      <c r="Q38" s="6"/>
      <c r="R38" s="24"/>
    </row>
    <row r="39" spans="1:18" ht="12.75">
      <c r="A39" s="25" t="s">
        <v>58</v>
      </c>
      <c r="B39" s="26" t="s">
        <v>6</v>
      </c>
      <c r="C39" s="26"/>
      <c r="D39" s="27"/>
      <c r="E39" s="26"/>
      <c r="F39" s="26"/>
      <c r="G39" s="27"/>
      <c r="H39" s="31">
        <v>6612.59</v>
      </c>
      <c r="I39" s="31">
        <v>6612.59</v>
      </c>
      <c r="J39" s="31">
        <f t="shared" si="0"/>
        <v>0</v>
      </c>
      <c r="K39" s="32">
        <f t="shared" si="1"/>
        <v>0</v>
      </c>
      <c r="L39" s="33">
        <v>0</v>
      </c>
      <c r="N39" s="6"/>
      <c r="O39" s="6"/>
      <c r="P39" s="6"/>
      <c r="Q39" s="6"/>
      <c r="R39" s="24"/>
    </row>
    <row r="40" spans="1:18" ht="12.75">
      <c r="A40" s="25" t="s">
        <v>59</v>
      </c>
      <c r="B40" s="26" t="s">
        <v>6</v>
      </c>
      <c r="C40" s="26"/>
      <c r="D40" s="27"/>
      <c r="E40" s="26"/>
      <c r="F40" s="26"/>
      <c r="G40" s="27"/>
      <c r="H40" s="31">
        <v>1527.82</v>
      </c>
      <c r="I40" s="31">
        <v>1527.82</v>
      </c>
      <c r="J40" s="31">
        <f t="shared" si="0"/>
        <v>0</v>
      </c>
      <c r="K40" s="32">
        <f t="shared" si="1"/>
        <v>0</v>
      </c>
      <c r="L40" s="33">
        <v>0</v>
      </c>
      <c r="N40" s="6"/>
      <c r="O40" s="6"/>
      <c r="P40" s="6"/>
      <c r="Q40" s="6"/>
      <c r="R40" s="24"/>
    </row>
    <row r="41" spans="1:18" ht="12.75">
      <c r="A41" s="25" t="s">
        <v>60</v>
      </c>
      <c r="B41" s="26" t="s">
        <v>6</v>
      </c>
      <c r="C41" s="26"/>
      <c r="D41" s="27"/>
      <c r="E41" s="26"/>
      <c r="F41" s="26"/>
      <c r="G41" s="27"/>
      <c r="H41" s="31">
        <v>7944.09</v>
      </c>
      <c r="I41" s="31">
        <v>7944.09</v>
      </c>
      <c r="J41" s="31">
        <f t="shared" si="0"/>
        <v>0</v>
      </c>
      <c r="K41" s="32">
        <f t="shared" si="1"/>
        <v>0</v>
      </c>
      <c r="L41" s="33">
        <v>0</v>
      </c>
      <c r="N41" s="6"/>
      <c r="O41" s="6"/>
      <c r="P41" s="6"/>
      <c r="Q41" s="6"/>
      <c r="R41" s="24"/>
    </row>
    <row r="42" spans="1:18" ht="12.75">
      <c r="A42" s="25" t="s">
        <v>61</v>
      </c>
      <c r="B42" s="26" t="s">
        <v>6</v>
      </c>
      <c r="C42" s="26"/>
      <c r="D42" s="27"/>
      <c r="E42" s="26"/>
      <c r="F42" s="26"/>
      <c r="G42" s="27"/>
      <c r="H42" s="31">
        <v>1372.22</v>
      </c>
      <c r="I42" s="31">
        <v>1372.22</v>
      </c>
      <c r="J42" s="31">
        <f t="shared" si="0"/>
        <v>0</v>
      </c>
      <c r="K42" s="32">
        <f t="shared" si="1"/>
        <v>0</v>
      </c>
      <c r="L42" s="33">
        <v>0</v>
      </c>
      <c r="N42" s="6"/>
      <c r="O42" s="6"/>
      <c r="P42" s="6"/>
      <c r="Q42" s="6"/>
      <c r="R42" s="24"/>
    </row>
    <row r="43" spans="1:18" ht="12.75">
      <c r="A43" s="25" t="s">
        <v>62</v>
      </c>
      <c r="B43" s="26" t="s">
        <v>6</v>
      </c>
      <c r="C43" s="26"/>
      <c r="D43" s="27"/>
      <c r="E43" s="26"/>
      <c r="F43" s="26"/>
      <c r="G43" s="27"/>
      <c r="H43" s="31">
        <v>2445.08</v>
      </c>
      <c r="I43" s="31">
        <v>2445.08</v>
      </c>
      <c r="J43" s="31">
        <f t="shared" si="0"/>
        <v>0</v>
      </c>
      <c r="K43" s="32">
        <f t="shared" si="1"/>
        <v>0</v>
      </c>
      <c r="L43" s="33">
        <v>0</v>
      </c>
      <c r="N43" s="6"/>
      <c r="O43" s="6"/>
      <c r="P43" s="6"/>
      <c r="Q43" s="6"/>
      <c r="R43" s="24"/>
    </row>
    <row r="44" spans="1:18" ht="12.75">
      <c r="A44" s="25" t="s">
        <v>63</v>
      </c>
      <c r="B44" s="26" t="s">
        <v>6</v>
      </c>
      <c r="C44" s="26"/>
      <c r="D44" s="27"/>
      <c r="E44" s="26"/>
      <c r="F44" s="26"/>
      <c r="G44" s="27"/>
      <c r="H44" s="31">
        <v>4133.45</v>
      </c>
      <c r="I44" s="31">
        <v>4133.45</v>
      </c>
      <c r="J44" s="31">
        <f t="shared" si="0"/>
        <v>0</v>
      </c>
      <c r="K44" s="32">
        <f t="shared" si="1"/>
        <v>0</v>
      </c>
      <c r="L44" s="33">
        <v>0</v>
      </c>
      <c r="N44" s="6"/>
      <c r="O44" s="6"/>
      <c r="P44" s="6"/>
      <c r="Q44" s="6"/>
      <c r="R44" s="24"/>
    </row>
    <row r="45" spans="1:18" ht="12.75">
      <c r="A45" s="25" t="s">
        <v>64</v>
      </c>
      <c r="B45" s="26" t="s">
        <v>6</v>
      </c>
      <c r="C45" s="26"/>
      <c r="D45" s="27"/>
      <c r="E45" s="26"/>
      <c r="F45" s="26"/>
      <c r="G45" s="27"/>
      <c r="H45" s="31">
        <v>1939.72</v>
      </c>
      <c r="I45" s="31">
        <v>1939.72</v>
      </c>
      <c r="J45" s="31">
        <f t="shared" si="0"/>
        <v>0</v>
      </c>
      <c r="K45" s="32">
        <f t="shared" si="1"/>
        <v>0</v>
      </c>
      <c r="L45" s="33">
        <v>0</v>
      </c>
      <c r="N45" s="6"/>
      <c r="O45" s="6"/>
      <c r="P45" s="6"/>
      <c r="Q45" s="6"/>
      <c r="R45" s="24"/>
    </row>
    <row r="46" spans="1:18" ht="12.75">
      <c r="A46" s="25" t="s">
        <v>65</v>
      </c>
      <c r="B46" s="26" t="s">
        <v>6</v>
      </c>
      <c r="C46" s="26"/>
      <c r="D46" s="27"/>
      <c r="E46" s="26"/>
      <c r="F46" s="26"/>
      <c r="G46" s="27"/>
      <c r="H46" s="31">
        <v>1261.18</v>
      </c>
      <c r="I46" s="31">
        <v>1261.18</v>
      </c>
      <c r="J46" s="31">
        <f t="shared" si="0"/>
        <v>0</v>
      </c>
      <c r="K46" s="32">
        <f t="shared" si="1"/>
        <v>0</v>
      </c>
      <c r="L46" s="33">
        <v>0</v>
      </c>
      <c r="N46" s="6"/>
      <c r="O46" s="6"/>
      <c r="P46" s="6"/>
      <c r="Q46" s="6"/>
      <c r="R46" s="24"/>
    </row>
    <row r="47" spans="1:18" ht="12.75">
      <c r="A47" s="25" t="s">
        <v>66</v>
      </c>
      <c r="B47" s="26" t="s">
        <v>6</v>
      </c>
      <c r="C47" s="26"/>
      <c r="D47" s="27"/>
      <c r="E47" s="26"/>
      <c r="F47" s="26"/>
      <c r="G47" s="27"/>
      <c r="H47" s="31">
        <v>712.02</v>
      </c>
      <c r="I47" s="31">
        <v>712.02</v>
      </c>
      <c r="J47" s="31">
        <f t="shared" si="0"/>
        <v>0</v>
      </c>
      <c r="K47" s="32">
        <f t="shared" si="1"/>
        <v>0</v>
      </c>
      <c r="L47" s="33">
        <v>0</v>
      </c>
      <c r="N47" s="6"/>
      <c r="O47" s="6"/>
      <c r="P47" s="6"/>
      <c r="Q47" s="6"/>
      <c r="R47" s="24"/>
    </row>
    <row r="48" spans="1:18" ht="12.75">
      <c r="A48" s="25" t="s">
        <v>67</v>
      </c>
      <c r="B48" s="26" t="s">
        <v>6</v>
      </c>
      <c r="C48" s="26"/>
      <c r="D48" s="27"/>
      <c r="E48" s="26"/>
      <c r="F48" s="26"/>
      <c r="G48" s="27"/>
      <c r="H48" s="31">
        <v>3417.95</v>
      </c>
      <c r="I48" s="31">
        <v>3417.95</v>
      </c>
      <c r="J48" s="31">
        <f t="shared" si="0"/>
        <v>0</v>
      </c>
      <c r="K48" s="32">
        <f t="shared" si="1"/>
        <v>0</v>
      </c>
      <c r="L48" s="33">
        <v>0</v>
      </c>
      <c r="N48" s="6"/>
      <c r="O48" s="6"/>
      <c r="P48" s="6"/>
      <c r="Q48" s="6"/>
      <c r="R48" s="24"/>
    </row>
    <row r="49" spans="1:18" ht="12.75">
      <c r="A49" s="25" t="s">
        <v>68</v>
      </c>
      <c r="B49" s="26" t="s">
        <v>6</v>
      </c>
      <c r="C49" s="26"/>
      <c r="D49" s="27"/>
      <c r="E49" s="26"/>
      <c r="F49" s="26"/>
      <c r="G49" s="27"/>
      <c r="H49" s="31">
        <v>934.85</v>
      </c>
      <c r="I49" s="31">
        <v>934.85</v>
      </c>
      <c r="J49" s="31">
        <f t="shared" si="0"/>
        <v>0</v>
      </c>
      <c r="K49" s="32">
        <f t="shared" si="1"/>
        <v>0</v>
      </c>
      <c r="L49" s="33">
        <v>0</v>
      </c>
      <c r="N49" s="6"/>
      <c r="O49" s="6"/>
      <c r="P49" s="6"/>
      <c r="Q49" s="6"/>
      <c r="R49" s="24"/>
    </row>
    <row r="50" spans="1:18" ht="12.75">
      <c r="A50" s="25" t="s">
        <v>69</v>
      </c>
      <c r="B50" s="26" t="s">
        <v>6</v>
      </c>
      <c r="C50" s="26"/>
      <c r="D50" s="27"/>
      <c r="E50" s="26"/>
      <c r="F50" s="26"/>
      <c r="G50" s="27"/>
      <c r="H50" s="31">
        <v>453.16</v>
      </c>
      <c r="I50" s="31">
        <v>453.16</v>
      </c>
      <c r="J50" s="31">
        <f t="shared" si="0"/>
        <v>0</v>
      </c>
      <c r="K50" s="32">
        <f t="shared" si="1"/>
        <v>0</v>
      </c>
      <c r="L50" s="33">
        <v>0</v>
      </c>
      <c r="N50" s="6"/>
      <c r="O50" s="6"/>
      <c r="P50" s="6"/>
      <c r="Q50" s="6"/>
      <c r="R50" s="24"/>
    </row>
    <row r="51" spans="1:18" ht="12.75">
      <c r="A51" s="25" t="s">
        <v>70</v>
      </c>
      <c r="B51" s="26" t="s">
        <v>6</v>
      </c>
      <c r="C51" s="26"/>
      <c r="D51" s="27"/>
      <c r="E51" s="26"/>
      <c r="F51" s="26"/>
      <c r="G51" s="27"/>
      <c r="H51" s="31">
        <v>3040.53</v>
      </c>
      <c r="I51" s="31">
        <v>3040.53</v>
      </c>
      <c r="J51" s="31">
        <f t="shared" si="0"/>
        <v>0</v>
      </c>
      <c r="K51" s="32">
        <f t="shared" si="1"/>
        <v>0</v>
      </c>
      <c r="L51" s="33">
        <v>0</v>
      </c>
      <c r="N51" s="6"/>
      <c r="O51" s="6"/>
      <c r="P51" s="6"/>
      <c r="Q51" s="6"/>
      <c r="R51" s="24"/>
    </row>
    <row r="52" spans="1:18" ht="12.75">
      <c r="A52" s="25" t="s">
        <v>71</v>
      </c>
      <c r="B52" s="26" t="s">
        <v>6</v>
      </c>
      <c r="C52" s="26"/>
      <c r="D52" s="27">
        <v>1</v>
      </c>
      <c r="E52" s="26"/>
      <c r="F52" s="26"/>
      <c r="G52" s="27">
        <v>1</v>
      </c>
      <c r="H52" s="31">
        <v>18862.11</v>
      </c>
      <c r="I52" s="31">
        <v>18900</v>
      </c>
      <c r="J52" s="31">
        <f t="shared" si="0"/>
        <v>-37.88999999999942</v>
      </c>
      <c r="K52" s="32">
        <f t="shared" si="1"/>
        <v>-0.0020087890485210517</v>
      </c>
      <c r="L52" s="33">
        <v>0</v>
      </c>
      <c r="N52" s="6"/>
      <c r="O52" s="6"/>
      <c r="P52" s="6"/>
      <c r="Q52" s="6"/>
      <c r="R52" s="24"/>
    </row>
    <row r="53" spans="1:18" ht="12.75">
      <c r="A53" s="25" t="s">
        <v>72</v>
      </c>
      <c r="B53" s="26" t="s">
        <v>6</v>
      </c>
      <c r="C53" s="26"/>
      <c r="D53" s="27"/>
      <c r="E53" s="26"/>
      <c r="F53" s="26"/>
      <c r="G53" s="27"/>
      <c r="H53" s="31">
        <v>19218.07</v>
      </c>
      <c r="I53" s="31">
        <v>19218.07</v>
      </c>
      <c r="J53" s="31">
        <f t="shared" si="0"/>
        <v>0</v>
      </c>
      <c r="K53" s="32">
        <f t="shared" si="1"/>
        <v>0</v>
      </c>
      <c r="L53" s="33">
        <v>0</v>
      </c>
      <c r="N53" s="6"/>
      <c r="O53" s="6"/>
      <c r="P53" s="6"/>
      <c r="Q53" s="6"/>
      <c r="R53" s="24"/>
    </row>
    <row r="54" spans="1:18" ht="12.75">
      <c r="A54" s="25" t="s">
        <v>73</v>
      </c>
      <c r="B54" s="26" t="s">
        <v>6</v>
      </c>
      <c r="C54" s="26"/>
      <c r="D54" s="27"/>
      <c r="E54" s="26"/>
      <c r="F54" s="26"/>
      <c r="G54" s="27"/>
      <c r="H54" s="31">
        <v>1104.75</v>
      </c>
      <c r="I54" s="31">
        <v>1104.75</v>
      </c>
      <c r="J54" s="31">
        <f t="shared" si="0"/>
        <v>0</v>
      </c>
      <c r="K54" s="32">
        <f t="shared" si="1"/>
        <v>0</v>
      </c>
      <c r="L54" s="33">
        <v>0</v>
      </c>
      <c r="N54" s="6"/>
      <c r="O54" s="6"/>
      <c r="P54" s="6"/>
      <c r="Q54" s="6"/>
      <c r="R54" s="24"/>
    </row>
    <row r="55" spans="1:18" ht="12.75">
      <c r="A55" s="25" t="s">
        <v>74</v>
      </c>
      <c r="B55" s="26" t="s">
        <v>6</v>
      </c>
      <c r="C55" s="26"/>
      <c r="D55" s="27"/>
      <c r="E55" s="26"/>
      <c r="F55" s="26"/>
      <c r="G55" s="27"/>
      <c r="H55" s="31">
        <v>1476.02</v>
      </c>
      <c r="I55" s="31">
        <v>1476.02</v>
      </c>
      <c r="J55" s="31">
        <f t="shared" si="0"/>
        <v>0</v>
      </c>
      <c r="K55" s="32">
        <f t="shared" si="1"/>
        <v>0</v>
      </c>
      <c r="L55" s="33">
        <v>0</v>
      </c>
      <c r="N55" s="6"/>
      <c r="O55" s="6"/>
      <c r="P55" s="6"/>
      <c r="Q55" s="6"/>
      <c r="R55" s="24"/>
    </row>
    <row r="56" spans="1:18" ht="12.75">
      <c r="A56" s="25" t="s">
        <v>75</v>
      </c>
      <c r="B56" s="26" t="s">
        <v>76</v>
      </c>
      <c r="C56" s="26"/>
      <c r="D56" s="27">
        <v>1</v>
      </c>
      <c r="E56" s="26"/>
      <c r="F56" s="26"/>
      <c r="G56" s="27">
        <v>1</v>
      </c>
      <c r="H56" s="31">
        <v>32346.29</v>
      </c>
      <c r="I56" s="31">
        <v>32008.13</v>
      </c>
      <c r="J56" s="31">
        <f t="shared" si="0"/>
        <v>338.15999999999985</v>
      </c>
      <c r="K56" s="32">
        <f t="shared" si="1"/>
        <v>0.0104543674096782</v>
      </c>
      <c r="L56" s="33">
        <v>0</v>
      </c>
      <c r="N56" s="6"/>
      <c r="O56" s="6"/>
      <c r="P56" s="6"/>
      <c r="Q56" s="6"/>
      <c r="R56" s="24"/>
    </row>
    <row r="57" spans="1:18" ht="12.75">
      <c r="A57" s="25" t="s">
        <v>77</v>
      </c>
      <c r="B57" s="26" t="s">
        <v>6</v>
      </c>
      <c r="C57" s="26"/>
      <c r="D57" s="27"/>
      <c r="E57" s="26"/>
      <c r="F57" s="26"/>
      <c r="G57" s="27"/>
      <c r="H57" s="31">
        <v>516.45</v>
      </c>
      <c r="I57" s="31">
        <v>516.45</v>
      </c>
      <c r="J57" s="31">
        <f t="shared" si="0"/>
        <v>0</v>
      </c>
      <c r="K57" s="32">
        <f t="shared" si="1"/>
        <v>0</v>
      </c>
      <c r="L57" s="33">
        <v>0</v>
      </c>
      <c r="N57" s="6"/>
      <c r="O57" s="6"/>
      <c r="P57" s="6"/>
      <c r="Q57" s="6"/>
      <c r="R57" s="24"/>
    </row>
    <row r="58" spans="1:18" ht="12.75">
      <c r="A58" s="25" t="s">
        <v>78</v>
      </c>
      <c r="B58" s="26" t="s">
        <v>6</v>
      </c>
      <c r="C58" s="26"/>
      <c r="D58" s="27"/>
      <c r="E58" s="26"/>
      <c r="F58" s="26"/>
      <c r="G58" s="27"/>
      <c r="H58" s="31">
        <v>3189.44</v>
      </c>
      <c r="I58" s="31">
        <v>3189.44</v>
      </c>
      <c r="J58" s="31">
        <f t="shared" si="0"/>
        <v>0</v>
      </c>
      <c r="K58" s="32">
        <f t="shared" si="1"/>
        <v>0</v>
      </c>
      <c r="L58" s="33">
        <v>0</v>
      </c>
      <c r="N58" s="6"/>
      <c r="O58" s="6"/>
      <c r="P58" s="6"/>
      <c r="Q58" s="6"/>
      <c r="R58" s="24"/>
    </row>
    <row r="59" spans="1:18" ht="12.75">
      <c r="A59" s="25" t="s">
        <v>79</v>
      </c>
      <c r="B59" s="26" t="s">
        <v>6</v>
      </c>
      <c r="C59" s="26"/>
      <c r="D59" s="27"/>
      <c r="E59" s="26"/>
      <c r="F59" s="26"/>
      <c r="G59" s="27"/>
      <c r="H59" s="31">
        <v>533.96</v>
      </c>
      <c r="I59" s="31">
        <v>533.96</v>
      </c>
      <c r="J59" s="31">
        <f t="shared" si="0"/>
        <v>0</v>
      </c>
      <c r="K59" s="32">
        <f t="shared" si="1"/>
        <v>0</v>
      </c>
      <c r="L59" s="33">
        <v>0</v>
      </c>
      <c r="N59" s="6"/>
      <c r="O59" s="6"/>
      <c r="P59" s="6"/>
      <c r="Q59" s="6"/>
      <c r="R59" s="24"/>
    </row>
    <row r="60" spans="1:18" ht="12.75">
      <c r="A60" s="25" t="s">
        <v>80</v>
      </c>
      <c r="B60" s="26" t="s">
        <v>76</v>
      </c>
      <c r="C60" s="26"/>
      <c r="D60" s="27">
        <v>1</v>
      </c>
      <c r="E60" s="26"/>
      <c r="F60" s="26"/>
      <c r="G60" s="27">
        <v>1</v>
      </c>
      <c r="H60" s="31">
        <v>1381.38</v>
      </c>
      <c r="I60" s="31">
        <v>1377.72</v>
      </c>
      <c r="J60" s="31">
        <f t="shared" si="0"/>
        <v>3.660000000000082</v>
      </c>
      <c r="K60" s="32">
        <f t="shared" si="1"/>
        <v>0.0026495243886548825</v>
      </c>
      <c r="L60" s="33">
        <v>0</v>
      </c>
      <c r="N60" s="6"/>
      <c r="O60" s="6"/>
      <c r="P60" s="6"/>
      <c r="Q60" s="6"/>
      <c r="R60" s="24"/>
    </row>
    <row r="61" spans="1:18" ht="12.75">
      <c r="A61" s="25" t="s">
        <v>81</v>
      </c>
      <c r="B61" s="26" t="s">
        <v>6</v>
      </c>
      <c r="C61" s="26"/>
      <c r="D61" s="27"/>
      <c r="E61" s="26"/>
      <c r="F61" s="26"/>
      <c r="G61" s="27"/>
      <c r="H61" s="31">
        <v>1747.18</v>
      </c>
      <c r="I61" s="31">
        <v>1747.18</v>
      </c>
      <c r="J61" s="31">
        <f t="shared" si="0"/>
        <v>0</v>
      </c>
      <c r="K61" s="32">
        <f t="shared" si="1"/>
        <v>0</v>
      </c>
      <c r="L61" s="33">
        <v>0</v>
      </c>
      <c r="N61" s="6"/>
      <c r="O61" s="6"/>
      <c r="P61" s="6"/>
      <c r="Q61" s="6"/>
      <c r="R61" s="24"/>
    </row>
    <row r="62" spans="1:18" ht="12.75">
      <c r="A62" s="25" t="s">
        <v>82</v>
      </c>
      <c r="B62" s="26" t="s">
        <v>6</v>
      </c>
      <c r="C62" s="26"/>
      <c r="D62" s="27"/>
      <c r="E62" s="26"/>
      <c r="F62" s="26"/>
      <c r="G62" s="27"/>
      <c r="H62" s="31">
        <v>2490.47</v>
      </c>
      <c r="I62" s="31">
        <v>2490.47</v>
      </c>
      <c r="J62" s="31">
        <f t="shared" si="0"/>
        <v>0</v>
      </c>
      <c r="K62" s="32">
        <f t="shared" si="1"/>
        <v>0</v>
      </c>
      <c r="L62" s="33">
        <v>0</v>
      </c>
      <c r="N62" s="6"/>
      <c r="O62" s="6"/>
      <c r="P62" s="6"/>
      <c r="Q62" s="6"/>
      <c r="R62" s="24"/>
    </row>
    <row r="63" spans="1:18" ht="12.75">
      <c r="A63" s="25" t="s">
        <v>83</v>
      </c>
      <c r="B63" s="26" t="s">
        <v>6</v>
      </c>
      <c r="C63" s="26"/>
      <c r="D63" s="27"/>
      <c r="E63" s="26"/>
      <c r="F63" s="26"/>
      <c r="G63" s="27"/>
      <c r="H63" s="31">
        <v>3053.15</v>
      </c>
      <c r="I63" s="31">
        <v>3053.15</v>
      </c>
      <c r="J63" s="31">
        <f t="shared" si="0"/>
        <v>0</v>
      </c>
      <c r="K63" s="32">
        <f t="shared" si="1"/>
        <v>0</v>
      </c>
      <c r="L63" s="33">
        <v>0</v>
      </c>
      <c r="N63" s="6"/>
      <c r="O63" s="6"/>
      <c r="P63" s="6"/>
      <c r="Q63" s="6"/>
      <c r="R63" s="24"/>
    </row>
    <row r="64" spans="1:18" ht="12.75">
      <c r="A64" s="25" t="s">
        <v>84</v>
      </c>
      <c r="B64" s="26" t="s">
        <v>6</v>
      </c>
      <c r="C64" s="26"/>
      <c r="D64" s="27"/>
      <c r="E64" s="26"/>
      <c r="F64" s="26"/>
      <c r="G64" s="27"/>
      <c r="H64" s="31">
        <v>1974.4</v>
      </c>
      <c r="I64" s="31">
        <v>1974.4</v>
      </c>
      <c r="J64" s="31">
        <f t="shared" si="0"/>
        <v>0</v>
      </c>
      <c r="K64" s="32">
        <f t="shared" si="1"/>
        <v>0</v>
      </c>
      <c r="L64" s="33">
        <v>0</v>
      </c>
      <c r="N64" s="6"/>
      <c r="O64" s="6"/>
      <c r="P64" s="6"/>
      <c r="Q64" s="6"/>
      <c r="R64" s="24"/>
    </row>
    <row r="65" spans="1:18" ht="12.75">
      <c r="A65" s="25" t="s">
        <v>85</v>
      </c>
      <c r="B65" s="26" t="s">
        <v>76</v>
      </c>
      <c r="C65" s="26"/>
      <c r="D65" s="27">
        <v>1</v>
      </c>
      <c r="E65" s="26"/>
      <c r="F65" s="26"/>
      <c r="G65" s="27">
        <v>1</v>
      </c>
      <c r="H65" s="31">
        <v>1795.95</v>
      </c>
      <c r="I65" s="31">
        <v>1792.99</v>
      </c>
      <c r="J65" s="31">
        <f t="shared" si="0"/>
        <v>2.9600000000000364</v>
      </c>
      <c r="K65" s="32">
        <f t="shared" si="1"/>
        <v>0.001648152788217955</v>
      </c>
      <c r="L65" s="33">
        <v>0</v>
      </c>
      <c r="N65" s="6"/>
      <c r="O65" s="6"/>
      <c r="P65" s="6"/>
      <c r="Q65" s="6"/>
      <c r="R65" s="24"/>
    </row>
    <row r="66" spans="1:18" ht="12.75">
      <c r="A66" s="25" t="s">
        <v>86</v>
      </c>
      <c r="B66" s="26" t="s">
        <v>6</v>
      </c>
      <c r="C66" s="26"/>
      <c r="D66" s="27"/>
      <c r="E66" s="26"/>
      <c r="F66" s="26"/>
      <c r="G66" s="27"/>
      <c r="H66" s="31">
        <v>4190.4</v>
      </c>
      <c r="I66" s="31">
        <v>4190.4</v>
      </c>
      <c r="J66" s="31">
        <f t="shared" si="0"/>
        <v>0</v>
      </c>
      <c r="K66" s="32">
        <f t="shared" si="1"/>
        <v>0</v>
      </c>
      <c r="L66" s="33">
        <v>0</v>
      </c>
      <c r="N66" s="6"/>
      <c r="O66" s="6"/>
      <c r="P66" s="6"/>
      <c r="Q66" s="6"/>
      <c r="R66" s="24"/>
    </row>
    <row r="67" spans="1:18" ht="12.75">
      <c r="A67" s="25" t="s">
        <v>87</v>
      </c>
      <c r="B67" s="26" t="s">
        <v>76</v>
      </c>
      <c r="C67" s="26"/>
      <c r="D67" s="27">
        <v>1</v>
      </c>
      <c r="E67" s="26"/>
      <c r="F67" s="26"/>
      <c r="G67" s="27">
        <v>1</v>
      </c>
      <c r="H67" s="31">
        <v>2184.94</v>
      </c>
      <c r="I67" s="31">
        <v>2124.53</v>
      </c>
      <c r="J67" s="31">
        <f t="shared" si="0"/>
        <v>60.409999999999854</v>
      </c>
      <c r="K67" s="32">
        <f t="shared" si="1"/>
        <v>0.027648356476607985</v>
      </c>
      <c r="L67" s="33">
        <v>0</v>
      </c>
      <c r="N67" s="6"/>
      <c r="O67" s="6"/>
      <c r="P67" s="6"/>
      <c r="Q67" s="6"/>
      <c r="R67" s="24"/>
    </row>
    <row r="68" spans="1:18" ht="12.75">
      <c r="A68" s="25" t="s">
        <v>88</v>
      </c>
      <c r="B68" s="26" t="s">
        <v>6</v>
      </c>
      <c r="C68" s="26"/>
      <c r="D68" s="27"/>
      <c r="E68" s="26"/>
      <c r="F68" s="26"/>
      <c r="G68" s="27"/>
      <c r="H68" s="31">
        <v>3972.05</v>
      </c>
      <c r="I68" s="31">
        <v>3972.05</v>
      </c>
      <c r="J68" s="31">
        <f t="shared" si="0"/>
        <v>0</v>
      </c>
      <c r="K68" s="32">
        <f t="shared" si="1"/>
        <v>0</v>
      </c>
      <c r="L68" s="33">
        <v>0</v>
      </c>
      <c r="N68" s="6"/>
      <c r="O68" s="6"/>
      <c r="P68" s="6"/>
      <c r="Q68" s="6"/>
      <c r="R68" s="24"/>
    </row>
    <row r="69" spans="1:18" ht="12.75">
      <c r="A69" s="25" t="s">
        <v>89</v>
      </c>
      <c r="B69" s="26" t="s">
        <v>6</v>
      </c>
      <c r="C69" s="26"/>
      <c r="D69" s="27"/>
      <c r="E69" s="26"/>
      <c r="F69" s="26"/>
      <c r="G69" s="27"/>
      <c r="H69" s="31">
        <v>1997.63</v>
      </c>
      <c r="I69" s="31">
        <v>1997.63</v>
      </c>
      <c r="J69" s="31">
        <f t="shared" si="0"/>
        <v>0</v>
      </c>
      <c r="K69" s="32">
        <f t="shared" si="1"/>
        <v>0</v>
      </c>
      <c r="L69" s="33">
        <v>0</v>
      </c>
      <c r="N69" s="6"/>
      <c r="O69" s="6"/>
      <c r="P69" s="6"/>
      <c r="Q69" s="6"/>
      <c r="R69" s="24"/>
    </row>
    <row r="70" spans="1:18" ht="12.75">
      <c r="A70" s="25" t="s">
        <v>90</v>
      </c>
      <c r="B70" s="26" t="s">
        <v>76</v>
      </c>
      <c r="C70" s="26"/>
      <c r="D70" s="27">
        <v>1</v>
      </c>
      <c r="E70" s="26"/>
      <c r="F70" s="26"/>
      <c r="G70" s="27">
        <v>1</v>
      </c>
      <c r="H70" s="31">
        <v>1797.97</v>
      </c>
      <c r="I70" s="31">
        <v>1794.87</v>
      </c>
      <c r="J70" s="31">
        <f t="shared" si="0"/>
        <v>3.1000000000001364</v>
      </c>
      <c r="K70" s="32">
        <f t="shared" si="1"/>
        <v>0.0017241666991107396</v>
      </c>
      <c r="L70" s="33">
        <v>0</v>
      </c>
      <c r="N70" s="6"/>
      <c r="O70" s="6"/>
      <c r="P70" s="6"/>
      <c r="Q70" s="6"/>
      <c r="R70" s="24"/>
    </row>
    <row r="71" spans="1:18" ht="12.75">
      <c r="A71" s="25" t="s">
        <v>91</v>
      </c>
      <c r="B71" s="26" t="s">
        <v>6</v>
      </c>
      <c r="C71" s="26"/>
      <c r="D71" s="27"/>
      <c r="E71" s="26"/>
      <c r="F71" s="26"/>
      <c r="G71" s="27"/>
      <c r="H71" s="31">
        <v>2148.58</v>
      </c>
      <c r="I71" s="31">
        <v>2148.58</v>
      </c>
      <c r="J71" s="31">
        <f t="shared" si="0"/>
        <v>0</v>
      </c>
      <c r="K71" s="32">
        <f t="shared" si="1"/>
        <v>0</v>
      </c>
      <c r="L71" s="33">
        <v>0</v>
      </c>
      <c r="N71" s="6"/>
      <c r="O71" s="6"/>
      <c r="P71" s="6"/>
      <c r="Q71" s="6"/>
      <c r="R71" s="24"/>
    </row>
    <row r="72" spans="1:18" ht="12.75">
      <c r="A72" s="25" t="s">
        <v>92</v>
      </c>
      <c r="B72" s="26" t="s">
        <v>6</v>
      </c>
      <c r="C72" s="26"/>
      <c r="D72" s="27"/>
      <c r="E72" s="26"/>
      <c r="F72" s="26"/>
      <c r="G72" s="27"/>
      <c r="H72" s="31">
        <v>1183.13</v>
      </c>
      <c r="I72" s="31">
        <v>1183.13</v>
      </c>
      <c r="J72" s="31">
        <f t="shared" si="0"/>
        <v>0</v>
      </c>
      <c r="K72" s="32">
        <f t="shared" si="1"/>
        <v>0</v>
      </c>
      <c r="L72" s="33">
        <v>0</v>
      </c>
      <c r="N72" s="6"/>
      <c r="O72" s="6"/>
      <c r="P72" s="6"/>
      <c r="Q72" s="6"/>
      <c r="R72" s="24"/>
    </row>
    <row r="73" spans="1:18" ht="12.75">
      <c r="A73" s="25" t="s">
        <v>93</v>
      </c>
      <c r="B73" s="26" t="s">
        <v>6</v>
      </c>
      <c r="C73" s="26"/>
      <c r="D73" s="27"/>
      <c r="E73" s="26"/>
      <c r="F73" s="26"/>
      <c r="G73" s="27"/>
      <c r="H73" s="31">
        <v>592.89</v>
      </c>
      <c r="I73" s="31">
        <v>592.89</v>
      </c>
      <c r="J73" s="31">
        <f t="shared" si="0"/>
        <v>0</v>
      </c>
      <c r="K73" s="32">
        <f t="shared" si="1"/>
        <v>0</v>
      </c>
      <c r="L73" s="33">
        <v>0</v>
      </c>
      <c r="N73" s="6"/>
      <c r="O73" s="6"/>
      <c r="P73" s="6"/>
      <c r="Q73" s="6"/>
      <c r="R73" s="24"/>
    </row>
    <row r="74" spans="1:18" ht="12.75">
      <c r="A74" s="25" t="s">
        <v>94</v>
      </c>
      <c r="B74" s="26" t="s">
        <v>6</v>
      </c>
      <c r="C74" s="26"/>
      <c r="D74" s="27"/>
      <c r="E74" s="26"/>
      <c r="F74" s="26"/>
      <c r="G74" s="27"/>
      <c r="H74" s="31">
        <v>230.06</v>
      </c>
      <c r="I74" s="31">
        <v>230.06</v>
      </c>
      <c r="J74" s="31">
        <f aca="true" t="shared" si="2" ref="J74:J128">H74-I74</f>
        <v>0</v>
      </c>
      <c r="K74" s="32">
        <f aca="true" t="shared" si="3" ref="K74:K128">J74/H74</f>
        <v>0</v>
      </c>
      <c r="L74" s="33">
        <v>0</v>
      </c>
      <c r="N74" s="6"/>
      <c r="O74" s="6"/>
      <c r="P74" s="6"/>
      <c r="Q74" s="6"/>
      <c r="R74" s="24"/>
    </row>
    <row r="75" spans="1:18" ht="12.75">
      <c r="A75" s="25" t="s">
        <v>95</v>
      </c>
      <c r="B75" s="26" t="s">
        <v>6</v>
      </c>
      <c r="C75" s="26"/>
      <c r="D75" s="27"/>
      <c r="E75" s="26"/>
      <c r="F75" s="26"/>
      <c r="G75" s="27"/>
      <c r="H75" s="31">
        <v>173</v>
      </c>
      <c r="I75" s="31">
        <v>173</v>
      </c>
      <c r="J75" s="31">
        <f t="shared" si="2"/>
        <v>0</v>
      </c>
      <c r="K75" s="32">
        <f t="shared" si="3"/>
        <v>0</v>
      </c>
      <c r="L75" s="33">
        <v>0</v>
      </c>
      <c r="N75" s="6"/>
      <c r="O75" s="6"/>
      <c r="P75" s="6"/>
      <c r="Q75" s="6"/>
      <c r="R75" s="24"/>
    </row>
    <row r="76" spans="1:18" ht="12.75">
      <c r="A76" s="25" t="s">
        <v>96</v>
      </c>
      <c r="B76" s="26" t="s">
        <v>6</v>
      </c>
      <c r="C76" s="26"/>
      <c r="D76" s="27"/>
      <c r="E76" s="26"/>
      <c r="F76" s="26"/>
      <c r="G76" s="27"/>
      <c r="H76" s="31">
        <v>271.84</v>
      </c>
      <c r="I76" s="31">
        <v>271.84</v>
      </c>
      <c r="J76" s="31">
        <f t="shared" si="2"/>
        <v>0</v>
      </c>
      <c r="K76" s="32">
        <f t="shared" si="3"/>
        <v>0</v>
      </c>
      <c r="L76" s="33">
        <v>0</v>
      </c>
      <c r="N76" s="6"/>
      <c r="O76" s="6"/>
      <c r="P76" s="6"/>
      <c r="Q76" s="6"/>
      <c r="R76" s="24"/>
    </row>
    <row r="77" spans="1:18" ht="12.75">
      <c r="A77" s="25" t="s">
        <v>97</v>
      </c>
      <c r="B77" s="26" t="s">
        <v>6</v>
      </c>
      <c r="C77" s="26"/>
      <c r="D77" s="27"/>
      <c r="E77" s="26"/>
      <c r="F77" s="26"/>
      <c r="G77" s="27"/>
      <c r="H77" s="31">
        <v>421.87</v>
      </c>
      <c r="I77" s="31">
        <v>421.87</v>
      </c>
      <c r="J77" s="31">
        <f t="shared" si="2"/>
        <v>0</v>
      </c>
      <c r="K77" s="32">
        <f t="shared" si="3"/>
        <v>0</v>
      </c>
      <c r="L77" s="33">
        <v>0</v>
      </c>
      <c r="N77" s="6"/>
      <c r="O77" s="6"/>
      <c r="P77" s="6"/>
      <c r="Q77" s="6"/>
      <c r="R77" s="24"/>
    </row>
    <row r="78" spans="1:18" ht="12.75">
      <c r="A78" s="25" t="s">
        <v>98</v>
      </c>
      <c r="B78" s="26" t="s">
        <v>6</v>
      </c>
      <c r="C78" s="26"/>
      <c r="D78" s="27"/>
      <c r="E78" s="26"/>
      <c r="F78" s="26"/>
      <c r="G78" s="27"/>
      <c r="H78" s="31">
        <v>700.32</v>
      </c>
      <c r="I78" s="31">
        <v>700.32</v>
      </c>
      <c r="J78" s="31">
        <f t="shared" si="2"/>
        <v>0</v>
      </c>
      <c r="K78" s="32">
        <f t="shared" si="3"/>
        <v>0</v>
      </c>
      <c r="L78" s="33">
        <v>0</v>
      </c>
      <c r="N78" s="6"/>
      <c r="O78" s="6"/>
      <c r="P78" s="6"/>
      <c r="Q78" s="6"/>
      <c r="R78" s="24"/>
    </row>
    <row r="79" spans="1:18" ht="12.75">
      <c r="A79" s="25" t="s">
        <v>99</v>
      </c>
      <c r="B79" s="26" t="s">
        <v>6</v>
      </c>
      <c r="C79" s="26"/>
      <c r="D79" s="27"/>
      <c r="E79" s="26"/>
      <c r="F79" s="26"/>
      <c r="G79" s="27"/>
      <c r="H79" s="31">
        <v>894.72</v>
      </c>
      <c r="I79" s="31">
        <v>894.72</v>
      </c>
      <c r="J79" s="31">
        <f t="shared" si="2"/>
        <v>0</v>
      </c>
      <c r="K79" s="32">
        <f t="shared" si="3"/>
        <v>0</v>
      </c>
      <c r="L79" s="33">
        <v>0</v>
      </c>
      <c r="N79" s="6"/>
      <c r="O79" s="6"/>
      <c r="P79" s="6"/>
      <c r="Q79" s="6"/>
      <c r="R79" s="24"/>
    </row>
    <row r="80" spans="1:18" ht="12.75">
      <c r="A80" s="25" t="s">
        <v>100</v>
      </c>
      <c r="B80" s="26" t="s">
        <v>6</v>
      </c>
      <c r="C80" s="26"/>
      <c r="D80" s="27"/>
      <c r="E80" s="26"/>
      <c r="F80" s="26"/>
      <c r="G80" s="27"/>
      <c r="H80" s="31">
        <v>1282.35</v>
      </c>
      <c r="I80" s="31">
        <v>1282.35</v>
      </c>
      <c r="J80" s="31">
        <f t="shared" si="2"/>
        <v>0</v>
      </c>
      <c r="K80" s="32">
        <f t="shared" si="3"/>
        <v>0</v>
      </c>
      <c r="L80" s="33">
        <v>0</v>
      </c>
      <c r="N80" s="6"/>
      <c r="O80" s="6"/>
      <c r="P80" s="6"/>
      <c r="Q80" s="6"/>
      <c r="R80" s="24"/>
    </row>
    <row r="81" spans="1:18" ht="12.75">
      <c r="A81" s="25" t="s">
        <v>101</v>
      </c>
      <c r="B81" s="26" t="s">
        <v>6</v>
      </c>
      <c r="C81" s="26"/>
      <c r="D81" s="27"/>
      <c r="E81" s="26"/>
      <c r="F81" s="26"/>
      <c r="G81" s="27"/>
      <c r="H81" s="31">
        <v>908.79</v>
      </c>
      <c r="I81" s="31">
        <v>908.79</v>
      </c>
      <c r="J81" s="31">
        <f t="shared" si="2"/>
        <v>0</v>
      </c>
      <c r="K81" s="32">
        <f t="shared" si="3"/>
        <v>0</v>
      </c>
      <c r="L81" s="33">
        <v>0</v>
      </c>
      <c r="N81" s="6"/>
      <c r="O81" s="6"/>
      <c r="P81" s="6"/>
      <c r="Q81" s="6"/>
      <c r="R81" s="24"/>
    </row>
    <row r="82" spans="1:18" ht="12.75">
      <c r="A82" s="25" t="s">
        <v>102</v>
      </c>
      <c r="B82" s="26" t="s">
        <v>6</v>
      </c>
      <c r="C82" s="26"/>
      <c r="D82" s="27"/>
      <c r="E82" s="26"/>
      <c r="F82" s="26"/>
      <c r="G82" s="27"/>
      <c r="H82" s="31">
        <v>1615.27</v>
      </c>
      <c r="I82" s="31">
        <v>1615.27</v>
      </c>
      <c r="J82" s="31">
        <f t="shared" si="2"/>
        <v>0</v>
      </c>
      <c r="K82" s="32">
        <f t="shared" si="3"/>
        <v>0</v>
      </c>
      <c r="L82" s="33">
        <v>0</v>
      </c>
      <c r="N82" s="6"/>
      <c r="O82" s="6"/>
      <c r="P82" s="6"/>
      <c r="Q82" s="6"/>
      <c r="R82" s="24"/>
    </row>
    <row r="83" spans="1:18" ht="12.75">
      <c r="A83" s="25" t="s">
        <v>103</v>
      </c>
      <c r="B83" s="26" t="s">
        <v>6</v>
      </c>
      <c r="C83" s="26"/>
      <c r="D83" s="27"/>
      <c r="E83" s="26"/>
      <c r="F83" s="26"/>
      <c r="G83" s="27"/>
      <c r="H83" s="31">
        <v>396.88</v>
      </c>
      <c r="I83" s="31">
        <v>396.88</v>
      </c>
      <c r="J83" s="31">
        <f t="shared" si="2"/>
        <v>0</v>
      </c>
      <c r="K83" s="32">
        <f t="shared" si="3"/>
        <v>0</v>
      </c>
      <c r="L83" s="33">
        <v>0</v>
      </c>
      <c r="N83" s="6"/>
      <c r="O83" s="6"/>
      <c r="P83" s="6"/>
      <c r="Q83" s="6"/>
      <c r="R83" s="24"/>
    </row>
    <row r="84" spans="1:18" ht="12.75">
      <c r="A84" s="25" t="s">
        <v>104</v>
      </c>
      <c r="B84" s="26" t="s">
        <v>6</v>
      </c>
      <c r="C84" s="26"/>
      <c r="D84" s="27"/>
      <c r="E84" s="26"/>
      <c r="F84" s="26"/>
      <c r="G84" s="27"/>
      <c r="H84" s="31">
        <v>295.29</v>
      </c>
      <c r="I84" s="31">
        <v>295.29</v>
      </c>
      <c r="J84" s="31">
        <f t="shared" si="2"/>
        <v>0</v>
      </c>
      <c r="K84" s="32">
        <f t="shared" si="3"/>
        <v>0</v>
      </c>
      <c r="L84" s="33">
        <v>0</v>
      </c>
      <c r="N84" s="6"/>
      <c r="O84" s="6"/>
      <c r="P84" s="6"/>
      <c r="Q84" s="6"/>
      <c r="R84" s="24"/>
    </row>
    <row r="85" spans="1:18" ht="12.75">
      <c r="A85" s="25" t="s">
        <v>105</v>
      </c>
      <c r="B85" s="26" t="s">
        <v>76</v>
      </c>
      <c r="C85" s="26"/>
      <c r="D85" s="27">
        <v>1</v>
      </c>
      <c r="E85" s="26"/>
      <c r="F85" s="26"/>
      <c r="G85" s="27">
        <v>1</v>
      </c>
      <c r="H85" s="31">
        <v>10782.09</v>
      </c>
      <c r="I85" s="31">
        <v>10669.38</v>
      </c>
      <c r="J85" s="31">
        <f t="shared" si="2"/>
        <v>112.71000000000095</v>
      </c>
      <c r="K85" s="32">
        <f t="shared" si="3"/>
        <v>0.010453446409740686</v>
      </c>
      <c r="L85" s="33">
        <v>0</v>
      </c>
      <c r="N85" s="6"/>
      <c r="O85" s="6"/>
      <c r="P85" s="6"/>
      <c r="Q85" s="6"/>
      <c r="R85" s="24"/>
    </row>
    <row r="86" spans="1:18" ht="12.75">
      <c r="A86" s="25" t="s">
        <v>106</v>
      </c>
      <c r="B86" s="26" t="s">
        <v>6</v>
      </c>
      <c r="C86" s="26"/>
      <c r="D86" s="27"/>
      <c r="E86" s="26"/>
      <c r="F86" s="26"/>
      <c r="G86" s="27"/>
      <c r="H86" s="31">
        <v>249.67</v>
      </c>
      <c r="I86" s="31">
        <v>249.67</v>
      </c>
      <c r="J86" s="31">
        <f t="shared" si="2"/>
        <v>0</v>
      </c>
      <c r="K86" s="32">
        <f t="shared" si="3"/>
        <v>0</v>
      </c>
      <c r="L86" s="33">
        <v>0</v>
      </c>
      <c r="N86" s="6"/>
      <c r="O86" s="6"/>
      <c r="P86" s="6"/>
      <c r="Q86" s="6"/>
      <c r="R86" s="24"/>
    </row>
    <row r="87" spans="1:18" ht="12.75">
      <c r="A87" s="25" t="s">
        <v>107</v>
      </c>
      <c r="B87" s="26" t="s">
        <v>6</v>
      </c>
      <c r="C87" s="26"/>
      <c r="D87" s="27"/>
      <c r="E87" s="26"/>
      <c r="F87" s="26"/>
      <c r="G87" s="27"/>
      <c r="H87" s="31">
        <v>481.68</v>
      </c>
      <c r="I87" s="31">
        <v>481.68</v>
      </c>
      <c r="J87" s="31">
        <f t="shared" si="2"/>
        <v>0</v>
      </c>
      <c r="K87" s="32">
        <f t="shared" si="3"/>
        <v>0</v>
      </c>
      <c r="L87" s="33">
        <v>0</v>
      </c>
      <c r="N87" s="6"/>
      <c r="O87" s="6"/>
      <c r="P87" s="6"/>
      <c r="Q87" s="6"/>
      <c r="R87" s="24"/>
    </row>
    <row r="88" spans="1:18" ht="12.75">
      <c r="A88" s="25" t="s">
        <v>108</v>
      </c>
      <c r="B88" s="26" t="s">
        <v>6</v>
      </c>
      <c r="C88" s="26"/>
      <c r="D88" s="27"/>
      <c r="E88" s="26"/>
      <c r="F88" s="26"/>
      <c r="G88" s="27"/>
      <c r="H88" s="31">
        <v>647.38</v>
      </c>
      <c r="I88" s="31">
        <v>647.38</v>
      </c>
      <c r="J88" s="31">
        <f t="shared" si="2"/>
        <v>0</v>
      </c>
      <c r="K88" s="32">
        <f t="shared" si="3"/>
        <v>0</v>
      </c>
      <c r="L88" s="33">
        <v>0</v>
      </c>
      <c r="N88" s="6"/>
      <c r="O88" s="6"/>
      <c r="P88" s="6"/>
      <c r="Q88" s="6"/>
      <c r="R88" s="24"/>
    </row>
    <row r="89" spans="1:18" ht="12.75">
      <c r="A89" s="25" t="s">
        <v>109</v>
      </c>
      <c r="B89" s="26" t="s">
        <v>76</v>
      </c>
      <c r="C89" s="26"/>
      <c r="D89" s="27">
        <v>1</v>
      </c>
      <c r="E89" s="26"/>
      <c r="F89" s="26"/>
      <c r="G89" s="27">
        <v>1</v>
      </c>
      <c r="H89" s="31">
        <v>459.82</v>
      </c>
      <c r="I89" s="31">
        <v>459.14</v>
      </c>
      <c r="J89" s="31">
        <f t="shared" si="2"/>
        <v>0.6800000000000068</v>
      </c>
      <c r="K89" s="32">
        <f t="shared" si="3"/>
        <v>0.0014788395459092837</v>
      </c>
      <c r="L89" s="33">
        <v>0</v>
      </c>
      <c r="N89" s="6"/>
      <c r="O89" s="6"/>
      <c r="P89" s="6"/>
      <c r="Q89" s="6"/>
      <c r="R89" s="24"/>
    </row>
    <row r="90" spans="1:18" ht="12.75">
      <c r="A90" s="25" t="s">
        <v>110</v>
      </c>
      <c r="B90" s="26" t="s">
        <v>76</v>
      </c>
      <c r="C90" s="26"/>
      <c r="D90" s="27">
        <v>1</v>
      </c>
      <c r="E90" s="26"/>
      <c r="F90" s="26"/>
      <c r="G90" s="27">
        <v>1</v>
      </c>
      <c r="H90" s="31">
        <v>451.74</v>
      </c>
      <c r="I90" s="31">
        <v>446.43</v>
      </c>
      <c r="J90" s="31">
        <f t="shared" si="2"/>
        <v>5.310000000000002</v>
      </c>
      <c r="K90" s="32">
        <f t="shared" si="3"/>
        <v>0.011754549076902649</v>
      </c>
      <c r="L90" s="33">
        <v>0</v>
      </c>
      <c r="N90" s="6"/>
      <c r="O90" s="6"/>
      <c r="P90" s="6"/>
      <c r="Q90" s="6"/>
      <c r="R90" s="24"/>
    </row>
    <row r="91" spans="1:18" ht="12.75">
      <c r="A91" s="25" t="s">
        <v>111</v>
      </c>
      <c r="B91" s="26" t="s">
        <v>6</v>
      </c>
      <c r="C91" s="26"/>
      <c r="D91" s="27"/>
      <c r="E91" s="26"/>
      <c r="F91" s="26"/>
      <c r="G91" s="27"/>
      <c r="H91" s="31">
        <v>947.78</v>
      </c>
      <c r="I91" s="31">
        <v>947.78</v>
      </c>
      <c r="J91" s="31">
        <f t="shared" si="2"/>
        <v>0</v>
      </c>
      <c r="K91" s="32">
        <f t="shared" si="3"/>
        <v>0</v>
      </c>
      <c r="L91" s="33">
        <v>0</v>
      </c>
      <c r="N91" s="6"/>
      <c r="O91" s="6"/>
      <c r="P91" s="6"/>
      <c r="Q91" s="6"/>
      <c r="R91" s="24"/>
    </row>
    <row r="92" spans="1:18" ht="14.25" customHeight="1">
      <c r="A92" s="25" t="s">
        <v>112</v>
      </c>
      <c r="B92" s="26" t="s">
        <v>6</v>
      </c>
      <c r="C92" s="26"/>
      <c r="D92" s="27"/>
      <c r="E92" s="26"/>
      <c r="F92" s="26"/>
      <c r="G92" s="27"/>
      <c r="H92" s="31">
        <v>524.82</v>
      </c>
      <c r="I92" s="31">
        <v>524.82</v>
      </c>
      <c r="J92" s="31">
        <f t="shared" si="2"/>
        <v>0</v>
      </c>
      <c r="K92" s="32">
        <f t="shared" si="3"/>
        <v>0</v>
      </c>
      <c r="L92" s="33">
        <v>0</v>
      </c>
      <c r="N92" s="6"/>
      <c r="O92" s="6"/>
      <c r="P92" s="6"/>
      <c r="Q92" s="6"/>
      <c r="R92" s="24"/>
    </row>
    <row r="93" spans="1:18" ht="12.75">
      <c r="A93" s="25" t="s">
        <v>113</v>
      </c>
      <c r="B93" s="26" t="s">
        <v>6</v>
      </c>
      <c r="C93" s="26"/>
      <c r="D93" s="27"/>
      <c r="E93" s="26"/>
      <c r="F93" s="26"/>
      <c r="G93" s="27"/>
      <c r="H93" s="31">
        <v>2544.12</v>
      </c>
      <c r="I93" s="31">
        <v>2544.12</v>
      </c>
      <c r="J93" s="31">
        <f t="shared" si="2"/>
        <v>0</v>
      </c>
      <c r="K93" s="32">
        <f t="shared" si="3"/>
        <v>0</v>
      </c>
      <c r="L93" s="33">
        <v>0</v>
      </c>
      <c r="N93" s="6"/>
      <c r="O93" s="6"/>
      <c r="P93" s="6"/>
      <c r="Q93" s="6"/>
      <c r="R93" s="24"/>
    </row>
    <row r="94" spans="1:18" ht="12.75">
      <c r="A94" s="25" t="s">
        <v>114</v>
      </c>
      <c r="B94" s="26" t="s">
        <v>6</v>
      </c>
      <c r="C94" s="26"/>
      <c r="D94" s="27"/>
      <c r="E94" s="26"/>
      <c r="F94" s="26"/>
      <c r="G94" s="27"/>
      <c r="H94" s="31">
        <v>2393.71</v>
      </c>
      <c r="I94" s="31">
        <v>2393.71</v>
      </c>
      <c r="J94" s="31">
        <f t="shared" si="2"/>
        <v>0</v>
      </c>
      <c r="K94" s="32">
        <f t="shared" si="3"/>
        <v>0</v>
      </c>
      <c r="L94" s="33">
        <v>0</v>
      </c>
      <c r="N94" s="6"/>
      <c r="O94" s="6"/>
      <c r="P94" s="6"/>
      <c r="Q94" s="6"/>
      <c r="R94" s="24"/>
    </row>
    <row r="95" spans="1:18" ht="12.75">
      <c r="A95" s="25" t="s">
        <v>115</v>
      </c>
      <c r="B95" s="26" t="s">
        <v>6</v>
      </c>
      <c r="C95" s="26"/>
      <c r="D95" s="27"/>
      <c r="E95" s="26"/>
      <c r="F95" s="26"/>
      <c r="G95" s="27"/>
      <c r="H95" s="31">
        <v>299.81</v>
      </c>
      <c r="I95" s="31">
        <v>299.81</v>
      </c>
      <c r="J95" s="31">
        <f t="shared" si="2"/>
        <v>0</v>
      </c>
      <c r="K95" s="32">
        <f t="shared" si="3"/>
        <v>0</v>
      </c>
      <c r="L95" s="33">
        <v>0</v>
      </c>
      <c r="N95" s="6"/>
      <c r="O95" s="6"/>
      <c r="P95" s="6"/>
      <c r="Q95" s="6"/>
      <c r="R95" s="24"/>
    </row>
    <row r="96" spans="1:18" ht="12.75">
      <c r="A96" s="25" t="s">
        <v>116</v>
      </c>
      <c r="B96" s="26" t="s">
        <v>6</v>
      </c>
      <c r="C96" s="26"/>
      <c r="D96" s="27"/>
      <c r="E96" s="26"/>
      <c r="F96" s="26"/>
      <c r="G96" s="27"/>
      <c r="H96" s="31">
        <v>6447.79</v>
      </c>
      <c r="I96" s="31">
        <v>6447.79</v>
      </c>
      <c r="J96" s="31">
        <f t="shared" si="2"/>
        <v>0</v>
      </c>
      <c r="K96" s="32">
        <f t="shared" si="3"/>
        <v>0</v>
      </c>
      <c r="L96" s="33">
        <v>0</v>
      </c>
      <c r="N96" s="6"/>
      <c r="O96" s="6"/>
      <c r="P96" s="6"/>
      <c r="Q96" s="6"/>
      <c r="R96" s="24"/>
    </row>
    <row r="97" spans="1:18" ht="12.75">
      <c r="A97" s="25" t="s">
        <v>117</v>
      </c>
      <c r="B97" s="26" t="s">
        <v>6</v>
      </c>
      <c r="C97" s="26"/>
      <c r="D97" s="27"/>
      <c r="E97" s="26"/>
      <c r="F97" s="26"/>
      <c r="G97" s="27"/>
      <c r="H97" s="31">
        <v>1176.6</v>
      </c>
      <c r="I97" s="31">
        <v>1176.6</v>
      </c>
      <c r="J97" s="31">
        <f t="shared" si="2"/>
        <v>0</v>
      </c>
      <c r="K97" s="32">
        <f t="shared" si="3"/>
        <v>0</v>
      </c>
      <c r="L97" s="33">
        <v>0</v>
      </c>
      <c r="N97" s="6"/>
      <c r="O97" s="6"/>
      <c r="P97" s="6"/>
      <c r="Q97" s="6"/>
      <c r="R97" s="24"/>
    </row>
    <row r="98" spans="1:18" ht="12.75">
      <c r="A98" s="25" t="s">
        <v>118</v>
      </c>
      <c r="B98" s="26" t="s">
        <v>6</v>
      </c>
      <c r="C98" s="26"/>
      <c r="D98" s="27"/>
      <c r="E98" s="26"/>
      <c r="F98" s="26"/>
      <c r="G98" s="27"/>
      <c r="H98" s="31">
        <v>17470.29</v>
      </c>
      <c r="I98" s="31">
        <v>17470.29</v>
      </c>
      <c r="J98" s="31">
        <f t="shared" si="2"/>
        <v>0</v>
      </c>
      <c r="K98" s="32">
        <f t="shared" si="3"/>
        <v>0</v>
      </c>
      <c r="L98" s="33">
        <v>0</v>
      </c>
      <c r="N98" s="6"/>
      <c r="O98" s="6"/>
      <c r="P98" s="6"/>
      <c r="Q98" s="6"/>
      <c r="R98" s="24"/>
    </row>
    <row r="99" spans="1:18" ht="12.75">
      <c r="A99" s="25" t="s">
        <v>119</v>
      </c>
      <c r="B99" s="26" t="s">
        <v>6</v>
      </c>
      <c r="C99" s="26"/>
      <c r="D99" s="27"/>
      <c r="E99" s="26"/>
      <c r="F99" s="26"/>
      <c r="G99" s="27"/>
      <c r="H99" s="31">
        <v>521.69</v>
      </c>
      <c r="I99" s="31">
        <v>521.69</v>
      </c>
      <c r="J99" s="31">
        <f t="shared" si="2"/>
        <v>0</v>
      </c>
      <c r="K99" s="32">
        <f t="shared" si="3"/>
        <v>0</v>
      </c>
      <c r="L99" s="33">
        <v>0</v>
      </c>
      <c r="N99" s="6"/>
      <c r="O99" s="6"/>
      <c r="P99" s="6"/>
      <c r="Q99" s="6"/>
      <c r="R99" s="24"/>
    </row>
    <row r="100" spans="1:18" ht="12.75">
      <c r="A100" s="25" t="s">
        <v>120</v>
      </c>
      <c r="B100" s="26" t="s">
        <v>6</v>
      </c>
      <c r="C100" s="26"/>
      <c r="D100" s="27"/>
      <c r="E100" s="26"/>
      <c r="F100" s="26"/>
      <c r="G100" s="27"/>
      <c r="H100" s="31">
        <v>1872.5</v>
      </c>
      <c r="I100" s="31">
        <v>1872.5</v>
      </c>
      <c r="J100" s="31">
        <f t="shared" si="2"/>
        <v>0</v>
      </c>
      <c r="K100" s="32">
        <f t="shared" si="3"/>
        <v>0</v>
      </c>
      <c r="L100" s="33">
        <v>0</v>
      </c>
      <c r="N100" s="6"/>
      <c r="O100" s="6"/>
      <c r="P100" s="6"/>
      <c r="Q100" s="6"/>
      <c r="R100" s="24"/>
    </row>
    <row r="101" spans="1:18" ht="12.75">
      <c r="A101" s="25" t="s">
        <v>121</v>
      </c>
      <c r="B101" s="26" t="s">
        <v>6</v>
      </c>
      <c r="C101" s="26"/>
      <c r="D101" s="27"/>
      <c r="E101" s="26"/>
      <c r="F101" s="26"/>
      <c r="G101" s="27"/>
      <c r="H101" s="31">
        <v>309.9</v>
      </c>
      <c r="I101" s="31">
        <v>309.9</v>
      </c>
      <c r="J101" s="31">
        <f t="shared" si="2"/>
        <v>0</v>
      </c>
      <c r="K101" s="32">
        <f t="shared" si="3"/>
        <v>0</v>
      </c>
      <c r="L101" s="33">
        <v>0</v>
      </c>
      <c r="N101" s="6"/>
      <c r="O101" s="6"/>
      <c r="P101" s="6"/>
      <c r="Q101" s="6"/>
      <c r="R101" s="24"/>
    </row>
    <row r="102" spans="1:18" ht="12.75">
      <c r="A102" s="25" t="s">
        <v>122</v>
      </c>
      <c r="B102" s="26" t="s">
        <v>6</v>
      </c>
      <c r="C102" s="26"/>
      <c r="D102" s="27"/>
      <c r="E102" s="26"/>
      <c r="F102" s="26"/>
      <c r="G102" s="27"/>
      <c r="H102" s="31">
        <v>968.86</v>
      </c>
      <c r="I102" s="31">
        <v>968.86</v>
      </c>
      <c r="J102" s="31">
        <f t="shared" si="2"/>
        <v>0</v>
      </c>
      <c r="K102" s="32">
        <f t="shared" si="3"/>
        <v>0</v>
      </c>
      <c r="L102" s="33">
        <v>0</v>
      </c>
      <c r="N102" s="6"/>
      <c r="O102" s="6"/>
      <c r="P102" s="6"/>
      <c r="Q102" s="6"/>
      <c r="R102" s="24"/>
    </row>
    <row r="103" spans="1:18" ht="12.75">
      <c r="A103" s="25" t="s">
        <v>123</v>
      </c>
      <c r="B103" s="26" t="s">
        <v>6</v>
      </c>
      <c r="C103" s="26"/>
      <c r="D103" s="27"/>
      <c r="E103" s="26"/>
      <c r="F103" s="26"/>
      <c r="G103" s="34"/>
      <c r="H103" s="31">
        <v>2343.4884</v>
      </c>
      <c r="I103" s="31">
        <v>2343.4884</v>
      </c>
      <c r="J103" s="31">
        <f t="shared" si="2"/>
        <v>0</v>
      </c>
      <c r="K103" s="32">
        <f t="shared" si="3"/>
        <v>0</v>
      </c>
      <c r="L103" s="33">
        <v>0</v>
      </c>
      <c r="N103" s="6"/>
      <c r="O103" s="6"/>
      <c r="P103" s="6"/>
      <c r="Q103" s="6"/>
      <c r="R103" s="6"/>
    </row>
    <row r="104" spans="1:18" ht="12.75">
      <c r="A104" s="25" t="s">
        <v>124</v>
      </c>
      <c r="B104" s="26" t="s">
        <v>6</v>
      </c>
      <c r="C104" s="26"/>
      <c r="D104" s="27"/>
      <c r="E104" s="26"/>
      <c r="F104" s="26"/>
      <c r="G104" s="34"/>
      <c r="H104" s="31">
        <v>21937.8462</v>
      </c>
      <c r="I104" s="31">
        <v>21937.8462</v>
      </c>
      <c r="J104" s="31">
        <f t="shared" si="2"/>
        <v>0</v>
      </c>
      <c r="K104" s="32">
        <f t="shared" si="3"/>
        <v>0</v>
      </c>
      <c r="L104" s="33">
        <v>0</v>
      </c>
      <c r="N104" s="35"/>
      <c r="O104" s="36"/>
      <c r="P104" s="36"/>
      <c r="Q104" s="1"/>
      <c r="R104" s="1"/>
    </row>
    <row r="105" spans="1:18" ht="12.75">
      <c r="A105" s="25" t="s">
        <v>125</v>
      </c>
      <c r="B105" s="26" t="s">
        <v>6</v>
      </c>
      <c r="C105" s="26"/>
      <c r="D105" s="27"/>
      <c r="E105" s="26"/>
      <c r="F105" s="26"/>
      <c r="G105" s="34"/>
      <c r="H105" s="31">
        <v>2805.52</v>
      </c>
      <c r="I105" s="31">
        <v>2805.5178</v>
      </c>
      <c r="J105" s="31">
        <f aca="true" t="shared" si="4" ref="J105:J113">H105-I105</f>
        <v>0.002199999999902502</v>
      </c>
      <c r="K105" s="32">
        <f aca="true" t="shared" si="5" ref="K105:K113">J105/H105</f>
        <v>7.841683537820091E-07</v>
      </c>
      <c r="L105" s="33">
        <v>0</v>
      </c>
      <c r="N105" s="35"/>
      <c r="O105" s="36"/>
      <c r="P105" s="36"/>
      <c r="Q105" s="1"/>
      <c r="R105" s="1"/>
    </row>
    <row r="106" spans="1:18" ht="12.75">
      <c r="A106" s="25" t="s">
        <v>126</v>
      </c>
      <c r="B106" s="26" t="s">
        <v>6</v>
      </c>
      <c r="C106" s="26"/>
      <c r="D106" s="27"/>
      <c r="E106" s="26"/>
      <c r="F106" s="26"/>
      <c r="G106" s="34"/>
      <c r="H106" s="31">
        <v>511.25</v>
      </c>
      <c r="I106" s="31">
        <v>511.25</v>
      </c>
      <c r="J106" s="31">
        <f t="shared" si="4"/>
        <v>0</v>
      </c>
      <c r="K106" s="32">
        <f t="shared" si="5"/>
        <v>0</v>
      </c>
      <c r="L106" s="33">
        <v>0</v>
      </c>
      <c r="N106" s="35"/>
      <c r="O106" s="36"/>
      <c r="P106" s="36"/>
      <c r="Q106" s="1"/>
      <c r="R106" s="1"/>
    </row>
    <row r="107" spans="1:18" ht="12.75">
      <c r="A107" s="25" t="s">
        <v>127</v>
      </c>
      <c r="B107" s="26" t="s">
        <v>6</v>
      </c>
      <c r="C107" s="26"/>
      <c r="D107" s="27"/>
      <c r="E107" s="26"/>
      <c r="F107" s="26"/>
      <c r="G107" s="34"/>
      <c r="H107" s="31">
        <v>46450.26</v>
      </c>
      <c r="I107" s="31">
        <v>46450.26</v>
      </c>
      <c r="J107" s="31">
        <f t="shared" si="4"/>
        <v>0</v>
      </c>
      <c r="K107" s="32">
        <f t="shared" si="5"/>
        <v>0</v>
      </c>
      <c r="L107" s="33">
        <v>0</v>
      </c>
      <c r="N107" s="35"/>
      <c r="O107" s="36"/>
      <c r="P107" s="36"/>
      <c r="Q107" s="1"/>
      <c r="R107" s="1"/>
    </row>
    <row r="108" spans="1:18" ht="12.75">
      <c r="A108" s="25" t="s">
        <v>128</v>
      </c>
      <c r="B108" s="26" t="s">
        <v>6</v>
      </c>
      <c r="C108" s="26"/>
      <c r="D108" s="27"/>
      <c r="E108" s="26"/>
      <c r="F108" s="26"/>
      <c r="G108" s="34"/>
      <c r="H108" s="31">
        <v>27071.15</v>
      </c>
      <c r="I108" s="31">
        <v>27071.15</v>
      </c>
      <c r="J108" s="31">
        <f t="shared" si="4"/>
        <v>0</v>
      </c>
      <c r="K108" s="32">
        <f t="shared" si="5"/>
        <v>0</v>
      </c>
      <c r="L108" s="33">
        <v>0</v>
      </c>
      <c r="N108" s="35"/>
      <c r="O108" s="36"/>
      <c r="P108" s="36"/>
      <c r="Q108" s="1"/>
      <c r="R108" s="1"/>
    </row>
    <row r="109" spans="1:18" ht="12.75">
      <c r="A109" s="25" t="s">
        <v>129</v>
      </c>
      <c r="B109" s="26" t="s">
        <v>6</v>
      </c>
      <c r="C109" s="26"/>
      <c r="D109" s="27"/>
      <c r="E109" s="26"/>
      <c r="F109" s="26"/>
      <c r="G109" s="34"/>
      <c r="H109" s="31">
        <v>32657.84</v>
      </c>
      <c r="I109" s="31">
        <v>32657.84</v>
      </c>
      <c r="J109" s="31">
        <f t="shared" si="4"/>
        <v>0</v>
      </c>
      <c r="K109" s="32">
        <f t="shared" si="5"/>
        <v>0</v>
      </c>
      <c r="L109" s="33">
        <v>0</v>
      </c>
      <c r="N109" s="35"/>
      <c r="O109" s="36"/>
      <c r="P109" s="36"/>
      <c r="Q109" s="1"/>
      <c r="R109" s="1"/>
    </row>
    <row r="110" spans="1:18" ht="12.75">
      <c r="A110" s="25" t="s">
        <v>130</v>
      </c>
      <c r="B110" s="26" t="s">
        <v>6</v>
      </c>
      <c r="C110" s="26"/>
      <c r="D110" s="27"/>
      <c r="E110" s="26"/>
      <c r="F110" s="26"/>
      <c r="G110" s="34"/>
      <c r="H110" s="31">
        <v>12160.33</v>
      </c>
      <c r="I110" s="31">
        <v>12160.33</v>
      </c>
      <c r="J110" s="31">
        <f t="shared" si="4"/>
        <v>0</v>
      </c>
      <c r="K110" s="32">
        <f t="shared" si="5"/>
        <v>0</v>
      </c>
      <c r="L110" s="33">
        <v>0</v>
      </c>
      <c r="N110" s="35"/>
      <c r="O110" s="36"/>
      <c r="P110" s="36"/>
      <c r="Q110" s="1"/>
      <c r="R110" s="1"/>
    </row>
    <row r="111" spans="1:18" ht="12.75">
      <c r="A111" s="25" t="s">
        <v>131</v>
      </c>
      <c r="B111" s="26" t="s">
        <v>6</v>
      </c>
      <c r="C111" s="26"/>
      <c r="D111" s="27"/>
      <c r="E111" s="26"/>
      <c r="F111" s="26"/>
      <c r="G111" s="34"/>
      <c r="H111" s="31">
        <v>1418.83</v>
      </c>
      <c r="I111" s="31">
        <v>1418.83</v>
      </c>
      <c r="J111" s="31">
        <f t="shared" si="4"/>
        <v>0</v>
      </c>
      <c r="K111" s="32">
        <f t="shared" si="5"/>
        <v>0</v>
      </c>
      <c r="L111" s="33">
        <v>0</v>
      </c>
      <c r="N111" s="35"/>
      <c r="O111" s="36"/>
      <c r="P111" s="36"/>
      <c r="Q111" s="1"/>
      <c r="R111" s="1"/>
    </row>
    <row r="112" spans="1:18" ht="12.75">
      <c r="A112" s="25" t="s">
        <v>132</v>
      </c>
      <c r="B112" s="26" t="s">
        <v>6</v>
      </c>
      <c r="C112" s="26"/>
      <c r="D112" s="27"/>
      <c r="E112" s="26"/>
      <c r="F112" s="26"/>
      <c r="G112" s="34"/>
      <c r="H112" s="31">
        <v>45902.5</v>
      </c>
      <c r="I112" s="31">
        <v>45902.5</v>
      </c>
      <c r="J112" s="31">
        <f t="shared" si="4"/>
        <v>0</v>
      </c>
      <c r="K112" s="32">
        <f t="shared" si="5"/>
        <v>0</v>
      </c>
      <c r="L112" s="33">
        <v>0</v>
      </c>
      <c r="N112" s="35"/>
      <c r="O112" s="36"/>
      <c r="P112" s="36"/>
      <c r="Q112" s="1"/>
      <c r="R112" s="1"/>
    </row>
    <row r="113" spans="1:18" ht="12.75">
      <c r="A113" s="25" t="s">
        <v>133</v>
      </c>
      <c r="B113" s="26" t="s">
        <v>6</v>
      </c>
      <c r="C113" s="26"/>
      <c r="D113" s="27"/>
      <c r="E113" s="26"/>
      <c r="F113" s="26"/>
      <c r="G113" s="34"/>
      <c r="H113" s="31">
        <v>337533.2</v>
      </c>
      <c r="I113" s="31">
        <v>337533.2</v>
      </c>
      <c r="J113" s="31">
        <f t="shared" si="4"/>
        <v>0</v>
      </c>
      <c r="K113" s="32">
        <f t="shared" si="5"/>
        <v>0</v>
      </c>
      <c r="L113" s="33">
        <v>0</v>
      </c>
      <c r="N113" s="35"/>
      <c r="O113" s="36"/>
      <c r="P113" s="36"/>
      <c r="Q113" s="1"/>
      <c r="R113" s="1"/>
    </row>
    <row r="114" spans="1:18" ht="12.75">
      <c r="A114" s="25" t="s">
        <v>134</v>
      </c>
      <c r="B114" s="26" t="s">
        <v>6</v>
      </c>
      <c r="C114" s="26"/>
      <c r="D114" s="27"/>
      <c r="E114" s="26"/>
      <c r="F114" s="26"/>
      <c r="G114" s="34"/>
      <c r="H114" s="31">
        <v>154.62900000000002</v>
      </c>
      <c r="I114" s="31">
        <v>154.62900000000002</v>
      </c>
      <c r="J114" s="31">
        <f t="shared" si="2"/>
        <v>0</v>
      </c>
      <c r="K114" s="32">
        <f t="shared" si="3"/>
        <v>0</v>
      </c>
      <c r="L114" s="33">
        <v>0</v>
      </c>
      <c r="N114" s="1"/>
      <c r="O114" s="36"/>
      <c r="P114" s="36"/>
      <c r="Q114" s="1"/>
      <c r="R114" s="1"/>
    </row>
    <row r="115" spans="1:20" ht="12.75">
      <c r="A115" s="25" t="s">
        <v>135</v>
      </c>
      <c r="B115" s="26" t="s">
        <v>6</v>
      </c>
      <c r="C115" s="26"/>
      <c r="D115" s="27"/>
      <c r="E115" s="26"/>
      <c r="F115" s="26"/>
      <c r="G115" s="34"/>
      <c r="H115" s="31">
        <v>167.2284</v>
      </c>
      <c r="I115" s="31">
        <v>167.2284</v>
      </c>
      <c r="J115" s="31">
        <f t="shared" si="2"/>
        <v>0</v>
      </c>
      <c r="K115" s="32">
        <f t="shared" si="3"/>
        <v>0</v>
      </c>
      <c r="L115" s="33">
        <v>0</v>
      </c>
      <c r="N115" s="6"/>
      <c r="O115" s="6"/>
      <c r="P115" s="6"/>
      <c r="Q115" s="37"/>
      <c r="R115" s="38"/>
      <c r="S115" s="2"/>
      <c r="T115" s="2"/>
    </row>
    <row r="116" spans="1:16" ht="12.75">
      <c r="A116" s="25" t="s">
        <v>136</v>
      </c>
      <c r="B116" s="26" t="s">
        <v>6</v>
      </c>
      <c r="C116" s="26"/>
      <c r="D116" s="27"/>
      <c r="E116" s="26"/>
      <c r="F116" s="26"/>
      <c r="G116" s="34"/>
      <c r="H116" s="31">
        <v>190.1364</v>
      </c>
      <c r="I116" s="31">
        <v>190.1364</v>
      </c>
      <c r="J116" s="31">
        <f t="shared" si="2"/>
        <v>0</v>
      </c>
      <c r="K116" s="32">
        <f t="shared" si="3"/>
        <v>0</v>
      </c>
      <c r="L116" s="33">
        <v>0</v>
      </c>
      <c r="M116" s="6"/>
      <c r="O116" s="39"/>
      <c r="P116" s="39"/>
    </row>
    <row r="117" spans="1:16" ht="12.75">
      <c r="A117" s="25" t="s">
        <v>137</v>
      </c>
      <c r="B117" s="26" t="s">
        <v>6</v>
      </c>
      <c r="C117" s="26"/>
      <c r="D117" s="27"/>
      <c r="E117" s="40"/>
      <c r="F117" s="26"/>
      <c r="G117" s="34"/>
      <c r="H117" s="31">
        <v>9331.5738</v>
      </c>
      <c r="I117" s="31">
        <v>9331.5738</v>
      </c>
      <c r="J117" s="31">
        <f t="shared" si="2"/>
        <v>0</v>
      </c>
      <c r="K117" s="32">
        <f t="shared" si="3"/>
        <v>0</v>
      </c>
      <c r="L117" s="33">
        <v>0</v>
      </c>
      <c r="M117" s="6"/>
      <c r="O117" s="39"/>
      <c r="P117" s="39"/>
    </row>
    <row r="118" spans="1:16" ht="12.75">
      <c r="A118" s="25" t="s">
        <v>138</v>
      </c>
      <c r="B118" s="26" t="s">
        <v>6</v>
      </c>
      <c r="C118" s="26"/>
      <c r="D118" s="27"/>
      <c r="E118" s="26"/>
      <c r="F118" s="26"/>
      <c r="G118" s="34"/>
      <c r="H118" s="31">
        <v>857.9046000000001</v>
      </c>
      <c r="I118" s="31">
        <v>857.9046000000001</v>
      </c>
      <c r="J118" s="31">
        <f t="shared" si="2"/>
        <v>0</v>
      </c>
      <c r="K118" s="32">
        <f t="shared" si="3"/>
        <v>0</v>
      </c>
      <c r="L118" s="33">
        <v>0</v>
      </c>
      <c r="M118" s="6"/>
      <c r="O118" s="39"/>
      <c r="P118" s="39"/>
    </row>
    <row r="119" spans="1:16" ht="12.75">
      <c r="A119" s="25" t="s">
        <v>139</v>
      </c>
      <c r="B119" s="26" t="s">
        <v>6</v>
      </c>
      <c r="C119" s="26"/>
      <c r="D119" s="27"/>
      <c r="E119" s="26"/>
      <c r="F119" s="26"/>
      <c r="G119" s="34"/>
      <c r="H119" s="31">
        <v>211.89900000000003</v>
      </c>
      <c r="I119" s="31">
        <v>211.89900000000003</v>
      </c>
      <c r="J119" s="31">
        <f t="shared" si="2"/>
        <v>0</v>
      </c>
      <c r="K119" s="32">
        <f t="shared" si="3"/>
        <v>0</v>
      </c>
      <c r="L119" s="33">
        <v>0</v>
      </c>
      <c r="M119" s="6"/>
      <c r="O119" s="39"/>
      <c r="P119" s="39"/>
    </row>
    <row r="120" spans="1:16" ht="12.75">
      <c r="A120" s="25" t="s">
        <v>148</v>
      </c>
      <c r="B120" s="26" t="s">
        <v>6</v>
      </c>
      <c r="C120" s="26"/>
      <c r="D120" s="27"/>
      <c r="E120" s="26"/>
      <c r="F120" s="26"/>
      <c r="G120" s="34"/>
      <c r="H120" s="31">
        <v>64.14240000000001</v>
      </c>
      <c r="I120" s="31">
        <v>64.14240000000001</v>
      </c>
      <c r="J120" s="31">
        <f t="shared" si="2"/>
        <v>0</v>
      </c>
      <c r="K120" s="32">
        <f t="shared" si="3"/>
        <v>0</v>
      </c>
      <c r="L120" s="33">
        <v>0</v>
      </c>
      <c r="M120" s="6"/>
      <c r="O120" s="39"/>
      <c r="P120" s="39"/>
    </row>
    <row r="121" spans="1:12" ht="12.75">
      <c r="A121" s="25" t="s">
        <v>149</v>
      </c>
      <c r="B121" s="26" t="s">
        <v>6</v>
      </c>
      <c r="C121" s="34"/>
      <c r="D121" s="34"/>
      <c r="E121" s="34"/>
      <c r="F121" s="34"/>
      <c r="G121" s="34"/>
      <c r="H121" s="31">
        <v>1941.453</v>
      </c>
      <c r="I121" s="31">
        <v>1941.453</v>
      </c>
      <c r="J121" s="31">
        <f t="shared" si="2"/>
        <v>0</v>
      </c>
      <c r="K121" s="32">
        <f t="shared" si="3"/>
        <v>0</v>
      </c>
      <c r="L121" s="33">
        <v>0</v>
      </c>
    </row>
    <row r="122" spans="1:12" ht="12.75">
      <c r="A122" s="25" t="s">
        <v>150</v>
      </c>
      <c r="B122" s="26" t="s">
        <v>6</v>
      </c>
      <c r="C122" s="34"/>
      <c r="D122" s="34"/>
      <c r="E122" s="34"/>
      <c r="F122" s="34"/>
      <c r="G122" s="34"/>
      <c r="H122" s="31">
        <v>10482.07</v>
      </c>
      <c r="I122" s="31">
        <v>10482.07</v>
      </c>
      <c r="J122" s="31">
        <f t="shared" si="2"/>
        <v>0</v>
      </c>
      <c r="K122" s="32">
        <f t="shared" si="3"/>
        <v>0</v>
      </c>
      <c r="L122" s="33">
        <v>0</v>
      </c>
    </row>
    <row r="123" spans="1:12" ht="12.75">
      <c r="A123" s="25" t="s">
        <v>151</v>
      </c>
      <c r="B123" s="26" t="s">
        <v>6</v>
      </c>
      <c r="C123" s="34"/>
      <c r="D123" s="34"/>
      <c r="E123" s="34"/>
      <c r="F123" s="34"/>
      <c r="G123" s="34"/>
      <c r="H123" s="31">
        <v>22431.48</v>
      </c>
      <c r="I123" s="31">
        <v>22431.48</v>
      </c>
      <c r="J123" s="31">
        <f t="shared" si="2"/>
        <v>0</v>
      </c>
      <c r="K123" s="32">
        <f t="shared" si="3"/>
        <v>0</v>
      </c>
      <c r="L123" s="33">
        <v>0</v>
      </c>
    </row>
    <row r="124" spans="1:12" ht="12.75">
      <c r="A124" s="25" t="s">
        <v>152</v>
      </c>
      <c r="B124" s="26" t="s">
        <v>6</v>
      </c>
      <c r="C124" s="34"/>
      <c r="D124" s="34"/>
      <c r="E124" s="34"/>
      <c r="F124" s="34"/>
      <c r="G124" s="34"/>
      <c r="H124" s="31">
        <v>5765.099999999999</v>
      </c>
      <c r="I124" s="31">
        <v>5765.099999999999</v>
      </c>
      <c r="J124" s="31">
        <f t="shared" si="2"/>
        <v>0</v>
      </c>
      <c r="K124" s="32">
        <f t="shared" si="3"/>
        <v>0</v>
      </c>
      <c r="L124" s="33">
        <v>0</v>
      </c>
    </row>
    <row r="125" spans="1:12" ht="12.75">
      <c r="A125" s="25" t="s">
        <v>153</v>
      </c>
      <c r="B125" s="26" t="s">
        <v>6</v>
      </c>
      <c r="C125" s="34"/>
      <c r="D125" s="34"/>
      <c r="E125" s="34"/>
      <c r="F125" s="34"/>
      <c r="G125" s="34"/>
      <c r="H125" s="31">
        <v>2020.64</v>
      </c>
      <c r="I125" s="31">
        <v>2020.64</v>
      </c>
      <c r="J125" s="31">
        <f t="shared" si="2"/>
        <v>0</v>
      </c>
      <c r="K125" s="32">
        <f t="shared" si="3"/>
        <v>0</v>
      </c>
      <c r="L125" s="33">
        <v>0</v>
      </c>
    </row>
    <row r="126" spans="1:12" ht="12.75">
      <c r="A126" s="25" t="s">
        <v>154</v>
      </c>
      <c r="B126" s="26" t="s">
        <v>6</v>
      </c>
      <c r="C126" s="34"/>
      <c r="D126" s="34"/>
      <c r="E126" s="34"/>
      <c r="F126" s="34"/>
      <c r="G126" s="34"/>
      <c r="H126" s="31">
        <v>12123.84</v>
      </c>
      <c r="I126" s="31">
        <v>12123.84</v>
      </c>
      <c r="J126" s="31">
        <f t="shared" si="2"/>
        <v>0</v>
      </c>
      <c r="K126" s="32">
        <f t="shared" si="3"/>
        <v>0</v>
      </c>
      <c r="L126" s="33">
        <v>0</v>
      </c>
    </row>
    <row r="127" spans="1:12" ht="12.75">
      <c r="A127" s="25" t="s">
        <v>155</v>
      </c>
      <c r="B127" s="26" t="s">
        <v>6</v>
      </c>
      <c r="C127" s="34"/>
      <c r="D127" s="34"/>
      <c r="E127" s="34"/>
      <c r="F127" s="34"/>
      <c r="G127" s="34"/>
      <c r="H127" s="31">
        <v>5765.099999999999</v>
      </c>
      <c r="I127" s="31">
        <v>5765.099999999999</v>
      </c>
      <c r="J127" s="31">
        <f t="shared" si="2"/>
        <v>0</v>
      </c>
      <c r="K127" s="32">
        <f t="shared" si="3"/>
        <v>0</v>
      </c>
      <c r="L127" s="33">
        <v>0</v>
      </c>
    </row>
    <row r="128" spans="1:12" ht="13.5" thickBot="1">
      <c r="A128" s="41" t="s">
        <v>156</v>
      </c>
      <c r="B128" s="42" t="s">
        <v>6</v>
      </c>
      <c r="C128" s="43"/>
      <c r="D128" s="43"/>
      <c r="E128" s="43"/>
      <c r="F128" s="43"/>
      <c r="G128" s="43"/>
      <c r="H128" s="44">
        <v>12502.71</v>
      </c>
      <c r="I128" s="44">
        <v>12502.71</v>
      </c>
      <c r="J128" s="44">
        <f t="shared" si="2"/>
        <v>0</v>
      </c>
      <c r="K128" s="45">
        <f t="shared" si="3"/>
        <v>0</v>
      </c>
      <c r="L128" s="46">
        <v>0</v>
      </c>
    </row>
    <row r="129" spans="7:11" ht="12.75">
      <c r="G129" s="47" t="s">
        <v>140</v>
      </c>
      <c r="H129" s="48">
        <f>SUM(H8:H128)</f>
        <v>1423715.3017999995</v>
      </c>
      <c r="I129" s="48">
        <f>SUM(I8:I128)</f>
        <v>1423253.8695999999</v>
      </c>
      <c r="J129" s="48">
        <f>SUM(J8:J128)</f>
        <v>461.43220000000144</v>
      </c>
      <c r="K129" s="49"/>
    </row>
    <row r="130" spans="7:11" ht="12.75">
      <c r="G130" s="50" t="s">
        <v>141</v>
      </c>
      <c r="H130" s="48"/>
      <c r="I130" s="48"/>
      <c r="J130" s="48">
        <f>27.67+37.89+J56+J60+J65+J67+J70+J85+J89+J90</f>
        <v>592.5500000000009</v>
      </c>
      <c r="K130" s="24"/>
    </row>
    <row r="131" spans="6:11" ht="12.75">
      <c r="F131" s="51"/>
      <c r="G131" s="47" t="s">
        <v>144</v>
      </c>
      <c r="H131" s="6"/>
      <c r="I131" s="6"/>
      <c r="J131" s="52">
        <f>J130/H129</f>
        <v>0.00041619978323674783</v>
      </c>
      <c r="K131" s="24"/>
    </row>
    <row r="132" spans="7:11" ht="12.75">
      <c r="G132" s="53"/>
      <c r="H132" s="6"/>
      <c r="I132" s="6"/>
      <c r="J132" s="6"/>
      <c r="K132" s="6"/>
    </row>
    <row r="133" spans="7:11" ht="12.75">
      <c r="G133" s="3"/>
      <c r="H133" s="54" t="s">
        <v>142</v>
      </c>
      <c r="I133" s="6"/>
      <c r="J133" s="6"/>
      <c r="K133" s="6"/>
    </row>
    <row r="134" spans="7:11" ht="12.75">
      <c r="G134" s="53"/>
      <c r="H134" s="6"/>
      <c r="I134" s="6"/>
      <c r="J134" s="6"/>
      <c r="K134" s="6"/>
    </row>
    <row r="136" spans="1:6" ht="12.75">
      <c r="A136" s="85" t="s">
        <v>160</v>
      </c>
      <c r="B136" s="86"/>
      <c r="C136" s="86"/>
      <c r="E136" s="87"/>
      <c r="F136" s="87"/>
    </row>
    <row r="137" ht="12.75">
      <c r="C137" s="61" t="s">
        <v>5</v>
      </c>
    </row>
    <row r="138" spans="1:3" ht="12.75">
      <c r="A138" s="83" t="s">
        <v>143</v>
      </c>
      <c r="B138" s="84"/>
      <c r="C138" s="55">
        <v>415205530.29</v>
      </c>
    </row>
    <row r="139" spans="1:3" ht="12.75">
      <c r="A139" s="83" t="s">
        <v>145</v>
      </c>
      <c r="B139" s="84"/>
      <c r="C139" s="55">
        <f>0.02*C138</f>
        <v>8304110.605800001</v>
      </c>
    </row>
    <row r="140" spans="1:3" ht="12.75" customHeight="1">
      <c r="A140" s="95" t="s">
        <v>157</v>
      </c>
      <c r="B140" s="96"/>
      <c r="C140" s="58">
        <f>9+112</f>
        <v>121</v>
      </c>
    </row>
    <row r="141" spans="1:3" ht="12.75">
      <c r="A141" s="83" t="s">
        <v>146</v>
      </c>
      <c r="B141" s="84"/>
      <c r="C141" s="56">
        <f>C138/C140</f>
        <v>3431450.6635537194</v>
      </c>
    </row>
    <row r="142" spans="1:3" ht="12.75">
      <c r="A142" s="83" t="s">
        <v>158</v>
      </c>
      <c r="B142" s="84"/>
      <c r="C142" s="59">
        <v>417972.19</v>
      </c>
    </row>
    <row r="143" spans="1:3" ht="12.75">
      <c r="A143" s="83" t="s">
        <v>159</v>
      </c>
      <c r="B143" s="84"/>
      <c r="C143" s="59">
        <f>C144+C142</f>
        <v>8533032.43</v>
      </c>
    </row>
    <row r="144" spans="1:3" ht="12.75">
      <c r="A144" s="83" t="s">
        <v>147</v>
      </c>
      <c r="B144" s="84"/>
      <c r="C144" s="57">
        <v>8115060.24</v>
      </c>
    </row>
    <row r="145" spans="1:3" ht="12.75">
      <c r="A145" s="62"/>
      <c r="B145" s="63"/>
      <c r="C145" s="64"/>
    </row>
    <row r="146" spans="1:3" ht="12.75">
      <c r="A146" s="62"/>
      <c r="B146" s="63"/>
      <c r="C146" s="64"/>
    </row>
    <row r="147" spans="1:4" ht="12.75">
      <c r="A147" s="78" t="s">
        <v>161</v>
      </c>
      <c r="B147" s="79"/>
      <c r="C147" s="79"/>
      <c r="D147" s="79"/>
    </row>
    <row r="148" spans="3:4" ht="12.75">
      <c r="C148" s="61" t="s">
        <v>5</v>
      </c>
      <c r="D148" s="61" t="s">
        <v>6</v>
      </c>
    </row>
    <row r="149" spans="1:5" ht="12.75">
      <c r="A149" s="76" t="s">
        <v>162</v>
      </c>
      <c r="B149" s="77"/>
      <c r="C149" s="57">
        <v>455274285</v>
      </c>
      <c r="D149" s="65">
        <v>720462</v>
      </c>
      <c r="E149" s="60" t="s">
        <v>164</v>
      </c>
    </row>
    <row r="150" spans="1:5" ht="27" customHeight="1">
      <c r="A150" s="76" t="s">
        <v>0</v>
      </c>
      <c r="B150" s="77"/>
      <c r="C150" s="57">
        <v>15438777</v>
      </c>
      <c r="D150" s="65">
        <v>110537</v>
      </c>
      <c r="E150" s="60" t="s">
        <v>165</v>
      </c>
    </row>
    <row r="151" spans="1:5" ht="12.75">
      <c r="A151" s="76" t="s">
        <v>1</v>
      </c>
      <c r="B151" s="77"/>
      <c r="C151" s="57">
        <f>C149-C150</f>
        <v>439835508</v>
      </c>
      <c r="D151" s="65">
        <f>D149-D150</f>
        <v>609925</v>
      </c>
      <c r="E151" s="66" t="s">
        <v>166</v>
      </c>
    </row>
    <row r="152" spans="1:5" ht="27.75" customHeight="1">
      <c r="A152" s="76" t="s">
        <v>2</v>
      </c>
      <c r="B152" s="77"/>
      <c r="C152" s="57">
        <v>5230900</v>
      </c>
      <c r="D152" s="65">
        <v>17548</v>
      </c>
      <c r="E152" s="69" t="s">
        <v>167</v>
      </c>
    </row>
    <row r="153" spans="1:5" ht="27.75" customHeight="1">
      <c r="A153" s="76" t="s">
        <v>3</v>
      </c>
      <c r="B153" s="77"/>
      <c r="C153" s="57">
        <v>95749</v>
      </c>
      <c r="D153" s="65">
        <v>397</v>
      </c>
      <c r="E153" s="60" t="s">
        <v>168</v>
      </c>
    </row>
    <row r="154" spans="1:5" ht="39" customHeight="1">
      <c r="A154" s="76" t="s">
        <v>4</v>
      </c>
      <c r="B154" s="77"/>
      <c r="C154" s="57">
        <f>C152-C153</f>
        <v>5135151</v>
      </c>
      <c r="D154" s="57">
        <f>D152-D153</f>
        <v>17151</v>
      </c>
      <c r="E154" s="67" t="s">
        <v>169</v>
      </c>
    </row>
    <row r="155" spans="1:5" ht="12.75">
      <c r="A155" s="76" t="s">
        <v>163</v>
      </c>
      <c r="B155" s="77"/>
      <c r="C155" s="57">
        <v>415205530.29</v>
      </c>
      <c r="D155" s="65">
        <v>609302</v>
      </c>
      <c r="E155" s="60" t="s">
        <v>170</v>
      </c>
    </row>
    <row r="156" spans="1:5" ht="12.75">
      <c r="A156" s="72"/>
      <c r="B156" s="73"/>
      <c r="C156" s="74"/>
      <c r="D156" s="75"/>
      <c r="E156" s="60"/>
    </row>
    <row r="157" spans="1:4" ht="12.75">
      <c r="A157" s="80" t="s">
        <v>175</v>
      </c>
      <c r="B157" s="81"/>
      <c r="C157" s="82"/>
      <c r="D157" s="82"/>
    </row>
    <row r="158" spans="1:5" ht="24.75" customHeight="1">
      <c r="A158" s="76" t="s">
        <v>171</v>
      </c>
      <c r="B158" s="77"/>
      <c r="C158" s="71">
        <f>C153/C152</f>
        <v>0.018304498269896195</v>
      </c>
      <c r="D158" s="70"/>
      <c r="E158" s="60" t="s">
        <v>174</v>
      </c>
    </row>
    <row r="159" spans="1:5" ht="25.5" customHeight="1">
      <c r="A159" s="76" t="s">
        <v>172</v>
      </c>
      <c r="B159" s="77"/>
      <c r="C159" s="57">
        <f>C158*C151</f>
        <v>8050968.295224913</v>
      </c>
      <c r="D159" s="70"/>
      <c r="E159" s="68" t="s">
        <v>173</v>
      </c>
    </row>
  </sheetData>
  <sheetProtection/>
  <mergeCells count="24">
    <mergeCell ref="A2:M2"/>
    <mergeCell ref="A3:M3"/>
    <mergeCell ref="H5:L5"/>
    <mergeCell ref="A140:B140"/>
    <mergeCell ref="B5:G5"/>
    <mergeCell ref="A138:B138"/>
    <mergeCell ref="A139:B139"/>
    <mergeCell ref="A141:B141"/>
    <mergeCell ref="A158:B158"/>
    <mergeCell ref="A159:B159"/>
    <mergeCell ref="A143:B143"/>
    <mergeCell ref="A144:B144"/>
    <mergeCell ref="A142:B142"/>
    <mergeCell ref="A136:C136"/>
    <mergeCell ref="E136:F136"/>
    <mergeCell ref="A149:B149"/>
    <mergeCell ref="A150:B150"/>
    <mergeCell ref="A151:B151"/>
    <mergeCell ref="A154:B154"/>
    <mergeCell ref="A152:B152"/>
    <mergeCell ref="A153:B153"/>
    <mergeCell ref="A155:B155"/>
    <mergeCell ref="A147:D147"/>
    <mergeCell ref="A157:D157"/>
  </mergeCells>
  <conditionalFormatting sqref="N8:R102 H8:L8 H29:I104 L114:L127 J9:L113 H114:K131">
    <cfRule type="expression" priority="4" dxfId="0" stopIfTrue="1">
      <formula>$K8="No"</formula>
    </cfRule>
  </conditionalFormatting>
  <conditionalFormatting sqref="G8:G24">
    <cfRule type="cellIs" priority="5" dxfId="4" operator="equal" stopIfTrue="1">
      <formula>"ERR"</formula>
    </cfRule>
  </conditionalFormatting>
  <conditionalFormatting sqref="M5">
    <cfRule type="expression" priority="3" dxfId="0" stopIfTrue="1">
      <formula>$K5="No"</formula>
    </cfRule>
  </conditionalFormatting>
  <conditionalFormatting sqref="M116:M120">
    <cfRule type="expression" priority="6" dxfId="0" stopIfTrue="1">
      <formula>$L116="No"</formula>
    </cfRule>
  </conditionalFormatting>
  <conditionalFormatting sqref="F8:F24">
    <cfRule type="cellIs" priority="65535" dxfId="4" operator="equal" stopIfTrue="1">
      <formula>"ERR"</formula>
    </cfRule>
  </conditionalFormatting>
  <conditionalFormatting sqref="H132:K132 H134:K134 I133:K133">
    <cfRule type="expression" priority="8" dxfId="0" stopIfTrue="1">
      <formula>$L116="No"</formula>
    </cfRule>
  </conditionalFormatting>
  <conditionalFormatting sqref="N103:R103">
    <cfRule type="expression" priority="9" dxfId="0" stopIfTrue="1">
      <formula>$K129="No"</formula>
    </cfRule>
  </conditionalFormatting>
  <conditionalFormatting sqref="H105:I113">
    <cfRule type="expression" priority="1" dxfId="0" stopIfTrue="1">
      <formula>$K105="No"</formula>
    </cfRule>
  </conditionalFormatting>
  <conditionalFormatting sqref="N115:R115">
    <cfRule type="expression" priority="1" dxfId="0" stopIfTrue="1">
      <formula>IRR_IACS_Ex!#REF!="No"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6" r:id="rId4"/>
  <legacyDrawing r:id="rId3"/>
  <oleObjects>
    <oleObject progId="Equation.3" shapeId="1253631" r:id="rId1"/>
    <oleObject progId="Equation.3" shapeId="12536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rickema</dc:creator>
  <cp:keywords/>
  <dc:description/>
  <cp:lastModifiedBy>GRECEANU Dana (AGRI)</cp:lastModifiedBy>
  <cp:lastPrinted>2013-10-15T22:33:40Z</cp:lastPrinted>
  <dcterms:created xsi:type="dcterms:W3CDTF">2012-07-17T14:56:17Z</dcterms:created>
  <dcterms:modified xsi:type="dcterms:W3CDTF">2013-10-20T21:02:19Z</dcterms:modified>
  <cp:category/>
  <cp:version/>
  <cp:contentType/>
  <cp:contentStatus/>
</cp:coreProperties>
</file>